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B26E1E86-079F-4F90-A3D0-05048827F70F}" xr6:coauthVersionLast="47" xr6:coauthVersionMax="47" xr10:uidLastSave="{00000000-0000-0000-0000-000000000000}"/>
  <bookViews>
    <workbookView xWindow="18306" yWindow="2334" windowWidth="8742" windowHeight="3102" firstSheet="2" activeTab="5" xr2:uid="{00000000-000D-0000-FFFF-FFFF00000000}"/>
  </bookViews>
  <sheets>
    <sheet name="TFS_BREAST" sheetId="1" r:id="rId1"/>
    <sheet name="TFS_DIABETES" sheetId="2" r:id="rId2"/>
    <sheet name="TFS_IONO" sheetId="3" r:id="rId3"/>
    <sheet name="TFS_IRIS" sheetId="4" r:id="rId4"/>
    <sheet name="TFS_SONAR" sheetId="5" r:id="rId5"/>
    <sheet name="TFS_WINE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4" l="1"/>
  <c r="P16" i="4"/>
  <c r="P17" i="4"/>
  <c r="P18" i="4"/>
  <c r="P19" i="4"/>
  <c r="P21" i="4"/>
  <c r="P22" i="4"/>
  <c r="P23" i="4"/>
  <c r="P24" i="4"/>
  <c r="P15" i="4"/>
  <c r="G333" i="4"/>
  <c r="H333" i="4"/>
  <c r="G687" i="4"/>
  <c r="H687" i="4"/>
  <c r="G688" i="4"/>
  <c r="H688" i="4"/>
  <c r="R24" i="4"/>
  <c r="Q24" i="4"/>
  <c r="M24" i="4"/>
  <c r="L24" i="4"/>
  <c r="R23" i="4"/>
  <c r="Q23" i="4"/>
  <c r="M23" i="4"/>
  <c r="L23" i="4"/>
  <c r="R22" i="4"/>
  <c r="Q22" i="4"/>
  <c r="M22" i="4"/>
  <c r="L22" i="4"/>
  <c r="R21" i="4"/>
  <c r="Q21" i="4"/>
  <c r="M21" i="4"/>
  <c r="L21" i="4"/>
  <c r="R20" i="4"/>
  <c r="Q20" i="4"/>
  <c r="M20" i="4"/>
  <c r="L20" i="4"/>
  <c r="R19" i="4"/>
  <c r="Q19" i="4"/>
  <c r="M19" i="4"/>
  <c r="L19" i="4"/>
  <c r="R18" i="4"/>
  <c r="Q18" i="4"/>
  <c r="M18" i="4"/>
  <c r="L18" i="4"/>
  <c r="R17" i="4"/>
  <c r="Q17" i="4"/>
  <c r="M17" i="4"/>
  <c r="L17" i="4"/>
  <c r="R16" i="4"/>
  <c r="Q16" i="4"/>
  <c r="M16" i="4"/>
  <c r="L16" i="4"/>
  <c r="R15" i="4"/>
  <c r="Q15" i="4"/>
  <c r="M15" i="4"/>
  <c r="L15" i="4"/>
  <c r="P16" i="6"/>
  <c r="P17" i="6"/>
  <c r="P18" i="6"/>
  <c r="P19" i="6"/>
  <c r="P20" i="6"/>
  <c r="P21" i="6"/>
  <c r="P22" i="6"/>
  <c r="P23" i="6"/>
  <c r="P24" i="6"/>
  <c r="P15" i="6"/>
  <c r="P16" i="5"/>
  <c r="P17" i="5"/>
  <c r="P18" i="5"/>
  <c r="P19" i="5"/>
  <c r="P20" i="5"/>
  <c r="P21" i="5"/>
  <c r="P22" i="5"/>
  <c r="P23" i="5"/>
  <c r="P26" i="5" s="1"/>
  <c r="P24" i="5"/>
  <c r="S24" i="5" s="1"/>
  <c r="P15" i="5"/>
  <c r="P16" i="3"/>
  <c r="P17" i="3"/>
  <c r="P18" i="3"/>
  <c r="P19" i="3"/>
  <c r="P20" i="3"/>
  <c r="P21" i="3"/>
  <c r="P22" i="3"/>
  <c r="P26" i="3" s="1"/>
  <c r="P23" i="3"/>
  <c r="S23" i="3" s="1"/>
  <c r="P24" i="3"/>
  <c r="P15" i="3"/>
  <c r="P16" i="2"/>
  <c r="P17" i="2"/>
  <c r="P18" i="2"/>
  <c r="P19" i="2"/>
  <c r="P20" i="2"/>
  <c r="P21" i="2"/>
  <c r="P22" i="2"/>
  <c r="P23" i="2"/>
  <c r="P24" i="2"/>
  <c r="P15" i="2"/>
  <c r="P16" i="1"/>
  <c r="P17" i="1"/>
  <c r="P18" i="1"/>
  <c r="P19" i="1"/>
  <c r="P20" i="1"/>
  <c r="P21" i="1"/>
  <c r="P22" i="1"/>
  <c r="P23" i="1"/>
  <c r="S23" i="1" s="1"/>
  <c r="P24" i="1"/>
  <c r="S24" i="1" s="1"/>
  <c r="P15" i="1"/>
  <c r="M15" i="1"/>
  <c r="N15" i="1"/>
  <c r="O15" i="1"/>
  <c r="Q15" i="1"/>
  <c r="M16" i="1"/>
  <c r="N16" i="1"/>
  <c r="N25" i="1" s="1"/>
  <c r="O16" i="1"/>
  <c r="O26" i="1" s="1"/>
  <c r="Q16" i="1"/>
  <c r="M17" i="1"/>
  <c r="M25" i="1" s="1"/>
  <c r="N17" i="1"/>
  <c r="O17" i="1"/>
  <c r="Q17" i="1"/>
  <c r="Q26" i="1" s="1"/>
  <c r="T16" i="1"/>
  <c r="R24" i="2"/>
  <c r="Q24" i="2"/>
  <c r="O24" i="2"/>
  <c r="N24" i="2"/>
  <c r="M24" i="2"/>
  <c r="L24" i="2"/>
  <c r="K24" i="2"/>
  <c r="S24" i="2" s="1"/>
  <c r="R23" i="2"/>
  <c r="Q23" i="2"/>
  <c r="O23" i="2"/>
  <c r="N23" i="2"/>
  <c r="M23" i="2"/>
  <c r="L23" i="2"/>
  <c r="K23" i="2"/>
  <c r="S23" i="2" s="1"/>
  <c r="R22" i="2"/>
  <c r="Q22" i="2"/>
  <c r="O22" i="2"/>
  <c r="N22" i="2"/>
  <c r="M22" i="2"/>
  <c r="L22" i="2"/>
  <c r="K22" i="2"/>
  <c r="R21" i="2"/>
  <c r="Q21" i="2"/>
  <c r="O21" i="2"/>
  <c r="N21" i="2"/>
  <c r="M21" i="2"/>
  <c r="L21" i="2"/>
  <c r="K21" i="2"/>
  <c r="S21" i="2" s="1"/>
  <c r="R20" i="2"/>
  <c r="Q20" i="2"/>
  <c r="O20" i="2"/>
  <c r="N20" i="2"/>
  <c r="M20" i="2"/>
  <c r="L20" i="2"/>
  <c r="K20" i="2"/>
  <c r="S20" i="2" s="1"/>
  <c r="R19" i="2"/>
  <c r="Q19" i="2"/>
  <c r="T19" i="2" s="1"/>
  <c r="O19" i="2"/>
  <c r="N19" i="2"/>
  <c r="M19" i="2"/>
  <c r="L19" i="2"/>
  <c r="K19" i="2"/>
  <c r="S19" i="2" s="1"/>
  <c r="R18" i="2"/>
  <c r="Q18" i="2"/>
  <c r="T18" i="2" s="1"/>
  <c r="O18" i="2"/>
  <c r="N18" i="2"/>
  <c r="M18" i="2"/>
  <c r="L18" i="2"/>
  <c r="K18" i="2"/>
  <c r="S18" i="2" s="1"/>
  <c r="R17" i="2"/>
  <c r="Q17" i="2"/>
  <c r="O17" i="2"/>
  <c r="N17" i="2"/>
  <c r="M17" i="2"/>
  <c r="L17" i="2"/>
  <c r="K17" i="2"/>
  <c r="S17" i="2" s="1"/>
  <c r="R16" i="2"/>
  <c r="Q16" i="2"/>
  <c r="O16" i="2"/>
  <c r="N16" i="2"/>
  <c r="M16" i="2"/>
  <c r="L16" i="2"/>
  <c r="K16" i="2"/>
  <c r="S16" i="2" s="1"/>
  <c r="R15" i="2"/>
  <c r="Q15" i="2"/>
  <c r="Q26" i="2" s="1"/>
  <c r="O15" i="2"/>
  <c r="O26" i="2" s="1"/>
  <c r="N15" i="2"/>
  <c r="M15" i="2"/>
  <c r="M25" i="2" s="1"/>
  <c r="L15" i="2"/>
  <c r="K15" i="2"/>
  <c r="K26" i="2" s="1"/>
  <c r="R24" i="3"/>
  <c r="Q24" i="3"/>
  <c r="O24" i="3"/>
  <c r="N24" i="3"/>
  <c r="M24" i="3"/>
  <c r="L24" i="3"/>
  <c r="K24" i="3"/>
  <c r="R23" i="3"/>
  <c r="Q23" i="3"/>
  <c r="T23" i="3" s="1"/>
  <c r="O23" i="3"/>
  <c r="N23" i="3"/>
  <c r="M23" i="3"/>
  <c r="L23" i="3"/>
  <c r="K23" i="3"/>
  <c r="R22" i="3"/>
  <c r="Q22" i="3"/>
  <c r="T22" i="3" s="1"/>
  <c r="O22" i="3"/>
  <c r="N22" i="3"/>
  <c r="M22" i="3"/>
  <c r="L22" i="3"/>
  <c r="K22" i="3"/>
  <c r="R21" i="3"/>
  <c r="Q21" i="3"/>
  <c r="T21" i="3" s="1"/>
  <c r="O21" i="3"/>
  <c r="N21" i="3"/>
  <c r="M21" i="3"/>
  <c r="L21" i="3"/>
  <c r="K21" i="3"/>
  <c r="S21" i="3" s="1"/>
  <c r="R20" i="3"/>
  <c r="Q20" i="3"/>
  <c r="T20" i="3" s="1"/>
  <c r="O20" i="3"/>
  <c r="N20" i="3"/>
  <c r="M20" i="3"/>
  <c r="L20" i="3"/>
  <c r="K20" i="3"/>
  <c r="R19" i="3"/>
  <c r="Q19" i="3"/>
  <c r="T19" i="3" s="1"/>
  <c r="O19" i="3"/>
  <c r="N19" i="3"/>
  <c r="M19" i="3"/>
  <c r="L19" i="3"/>
  <c r="K19" i="3"/>
  <c r="R18" i="3"/>
  <c r="Q18" i="3"/>
  <c r="T18" i="3" s="1"/>
  <c r="O18" i="3"/>
  <c r="N18" i="3"/>
  <c r="M18" i="3"/>
  <c r="L18" i="3"/>
  <c r="K18" i="3"/>
  <c r="S18" i="3" s="1"/>
  <c r="R17" i="3"/>
  <c r="Q17" i="3"/>
  <c r="T17" i="3" s="1"/>
  <c r="O17" i="3"/>
  <c r="N17" i="3"/>
  <c r="M17" i="3"/>
  <c r="L17" i="3"/>
  <c r="K17" i="3"/>
  <c r="S17" i="3" s="1"/>
  <c r="R16" i="3"/>
  <c r="T16" i="3" s="1"/>
  <c r="Q16" i="3"/>
  <c r="O16" i="3"/>
  <c r="N16" i="3"/>
  <c r="M16" i="3"/>
  <c r="L16" i="3"/>
  <c r="K16" i="3"/>
  <c r="S16" i="3" s="1"/>
  <c r="R15" i="3"/>
  <c r="Q15" i="3"/>
  <c r="O15" i="3"/>
  <c r="N15" i="3"/>
  <c r="M15" i="3"/>
  <c r="M25" i="3" s="1"/>
  <c r="L15" i="3"/>
  <c r="K15" i="3"/>
  <c r="K26" i="3" s="1"/>
  <c r="K9" i="3"/>
  <c r="R24" i="5"/>
  <c r="Q24" i="5"/>
  <c r="O24" i="5"/>
  <c r="N24" i="5"/>
  <c r="M24" i="5"/>
  <c r="L24" i="5"/>
  <c r="K24" i="5"/>
  <c r="R23" i="5"/>
  <c r="Q23" i="5"/>
  <c r="O23" i="5"/>
  <c r="N23" i="5"/>
  <c r="M23" i="5"/>
  <c r="L23" i="5"/>
  <c r="K23" i="5"/>
  <c r="R22" i="5"/>
  <c r="Q22" i="5"/>
  <c r="O22" i="5"/>
  <c r="N22" i="5"/>
  <c r="M22" i="5"/>
  <c r="L22" i="5"/>
  <c r="K22" i="5"/>
  <c r="R21" i="5"/>
  <c r="Q21" i="5"/>
  <c r="O21" i="5"/>
  <c r="N21" i="5"/>
  <c r="M21" i="5"/>
  <c r="L21" i="5"/>
  <c r="K21" i="5"/>
  <c r="R20" i="5"/>
  <c r="Q20" i="5"/>
  <c r="O20" i="5"/>
  <c r="N20" i="5"/>
  <c r="M20" i="5"/>
  <c r="L20" i="5"/>
  <c r="K20" i="5"/>
  <c r="S20" i="5" s="1"/>
  <c r="R19" i="5"/>
  <c r="Q19" i="5"/>
  <c r="O19" i="5"/>
  <c r="N19" i="5"/>
  <c r="M19" i="5"/>
  <c r="L19" i="5"/>
  <c r="K19" i="5"/>
  <c r="R18" i="5"/>
  <c r="Q18" i="5"/>
  <c r="O18" i="5"/>
  <c r="N18" i="5"/>
  <c r="M18" i="5"/>
  <c r="L18" i="5"/>
  <c r="K18" i="5"/>
  <c r="S18" i="5" s="1"/>
  <c r="R17" i="5"/>
  <c r="Q17" i="5"/>
  <c r="O17" i="5"/>
  <c r="N17" i="5"/>
  <c r="M17" i="5"/>
  <c r="L17" i="5"/>
  <c r="K17" i="5"/>
  <c r="R16" i="5"/>
  <c r="Q16" i="5"/>
  <c r="O16" i="5"/>
  <c r="N16" i="5"/>
  <c r="M16" i="5"/>
  <c r="T16" i="5" s="1"/>
  <c r="L16" i="5"/>
  <c r="K16" i="5"/>
  <c r="S16" i="5" s="1"/>
  <c r="R15" i="5"/>
  <c r="Q15" i="5"/>
  <c r="O15" i="5"/>
  <c r="O25" i="5" s="1"/>
  <c r="N15" i="5"/>
  <c r="M15" i="5"/>
  <c r="M25" i="5" s="1"/>
  <c r="L15" i="5"/>
  <c r="L26" i="5" s="1"/>
  <c r="K15" i="5"/>
  <c r="K26" i="5" s="1"/>
  <c r="T24" i="5"/>
  <c r="T23" i="5"/>
  <c r="T22" i="5"/>
  <c r="S22" i="5"/>
  <c r="T21" i="5"/>
  <c r="S21" i="5"/>
  <c r="T20" i="5"/>
  <c r="T19" i="5"/>
  <c r="S19" i="5"/>
  <c r="T18" i="5"/>
  <c r="T17" i="5"/>
  <c r="S17" i="5"/>
  <c r="R26" i="5"/>
  <c r="Q26" i="5"/>
  <c r="O26" i="5"/>
  <c r="N25" i="5"/>
  <c r="T24" i="3"/>
  <c r="S24" i="3"/>
  <c r="S20" i="3"/>
  <c r="S19" i="3"/>
  <c r="R26" i="3"/>
  <c r="Q26" i="3"/>
  <c r="O26" i="3"/>
  <c r="N25" i="3"/>
  <c r="L26" i="3"/>
  <c r="T24" i="2"/>
  <c r="T23" i="2"/>
  <c r="T22" i="2"/>
  <c r="T21" i="2"/>
  <c r="T20" i="2"/>
  <c r="T17" i="2"/>
  <c r="T16" i="2"/>
  <c r="R26" i="2"/>
  <c r="N25" i="2"/>
  <c r="L26" i="2"/>
  <c r="R24" i="1"/>
  <c r="Q24" i="1"/>
  <c r="O24" i="1"/>
  <c r="N24" i="1"/>
  <c r="M24" i="1"/>
  <c r="L24" i="1"/>
  <c r="K24" i="1"/>
  <c r="R23" i="1"/>
  <c r="Q23" i="1"/>
  <c r="O23" i="1"/>
  <c r="N23" i="1"/>
  <c r="M23" i="1"/>
  <c r="L23" i="1"/>
  <c r="K23" i="1"/>
  <c r="R22" i="1"/>
  <c r="Q22" i="1"/>
  <c r="O22" i="1"/>
  <c r="N22" i="1"/>
  <c r="M22" i="1"/>
  <c r="L22" i="1"/>
  <c r="K22" i="1"/>
  <c r="R21" i="1"/>
  <c r="Q21" i="1"/>
  <c r="T21" i="1" s="1"/>
  <c r="S21" i="1"/>
  <c r="O21" i="1"/>
  <c r="N21" i="1"/>
  <c r="M21" i="1"/>
  <c r="L21" i="1"/>
  <c r="K21" i="1"/>
  <c r="R20" i="1"/>
  <c r="T20" i="1" s="1"/>
  <c r="Q20" i="1"/>
  <c r="O20" i="1"/>
  <c r="N20" i="1"/>
  <c r="M20" i="1"/>
  <c r="L20" i="1"/>
  <c r="K20" i="1"/>
  <c r="S20" i="1" s="1"/>
  <c r="R19" i="1"/>
  <c r="Q19" i="1"/>
  <c r="O19" i="1"/>
  <c r="N19" i="1"/>
  <c r="M19" i="1"/>
  <c r="L19" i="1"/>
  <c r="K19" i="1"/>
  <c r="S19" i="1" s="1"/>
  <c r="R18" i="1"/>
  <c r="T18" i="1" s="1"/>
  <c r="Q18" i="1"/>
  <c r="O18" i="1"/>
  <c r="N18" i="1"/>
  <c r="M18" i="1"/>
  <c r="L18" i="1"/>
  <c r="K18" i="1"/>
  <c r="R17" i="1"/>
  <c r="L17" i="1"/>
  <c r="K17" i="1"/>
  <c r="R16" i="1"/>
  <c r="L16" i="1"/>
  <c r="K16" i="1"/>
  <c r="R15" i="1"/>
  <c r="R26" i="1" s="1"/>
  <c r="L15" i="1"/>
  <c r="K15" i="1"/>
  <c r="K26" i="1" s="1"/>
  <c r="T24" i="1"/>
  <c r="T23" i="1"/>
  <c r="T22" i="1"/>
  <c r="S22" i="1"/>
  <c r="T19" i="1"/>
  <c r="S18" i="1"/>
  <c r="L26" i="1"/>
  <c r="M26" i="6"/>
  <c r="M25" i="6"/>
  <c r="T16" i="6"/>
  <c r="T17" i="6"/>
  <c r="T25" i="6" s="1"/>
  <c r="T18" i="6"/>
  <c r="T19" i="6"/>
  <c r="T20" i="6"/>
  <c r="T21" i="6"/>
  <c r="T22" i="6"/>
  <c r="T23" i="6"/>
  <c r="T24" i="6"/>
  <c r="T15" i="6"/>
  <c r="T26" i="6"/>
  <c r="M16" i="6"/>
  <c r="M17" i="6"/>
  <c r="M18" i="6"/>
  <c r="M19" i="6"/>
  <c r="M20" i="6"/>
  <c r="M21" i="6"/>
  <c r="M22" i="6"/>
  <c r="M23" i="6"/>
  <c r="M24" i="6"/>
  <c r="M15" i="6"/>
  <c r="Q16" i="6"/>
  <c r="Q17" i="6"/>
  <c r="Q18" i="6"/>
  <c r="Q19" i="6"/>
  <c r="Q20" i="6"/>
  <c r="Q21" i="6"/>
  <c r="Q22" i="6"/>
  <c r="Q23" i="6"/>
  <c r="Q24" i="6"/>
  <c r="Q15" i="6"/>
  <c r="R16" i="6"/>
  <c r="R17" i="6"/>
  <c r="R18" i="6"/>
  <c r="R19" i="6"/>
  <c r="R20" i="6"/>
  <c r="R21" i="6"/>
  <c r="R22" i="6"/>
  <c r="R23" i="6"/>
  <c r="R24" i="6"/>
  <c r="R15" i="6"/>
  <c r="T24" i="4" l="1"/>
  <c r="T23" i="4"/>
  <c r="L26" i="4"/>
  <c r="Q26" i="4"/>
  <c r="T22" i="4"/>
  <c r="R26" i="4"/>
  <c r="P28" i="4"/>
  <c r="T18" i="4"/>
  <c r="T16" i="4"/>
  <c r="T17" i="4"/>
  <c r="T19" i="4"/>
  <c r="T20" i="4"/>
  <c r="T21" i="4"/>
  <c r="M25" i="4"/>
  <c r="M26" i="4"/>
  <c r="T15" i="4"/>
  <c r="Q25" i="4"/>
  <c r="R25" i="4"/>
  <c r="L25" i="4"/>
  <c r="S23" i="5"/>
  <c r="S22" i="3"/>
  <c r="S22" i="2"/>
  <c r="P26" i="2"/>
  <c r="P26" i="1"/>
  <c r="S16" i="1"/>
  <c r="S17" i="1"/>
  <c r="T17" i="1"/>
  <c r="P25" i="5"/>
  <c r="N26" i="5"/>
  <c r="S15" i="5"/>
  <c r="Q25" i="5"/>
  <c r="M26" i="5"/>
  <c r="T15" i="5"/>
  <c r="R25" i="5"/>
  <c r="K25" i="5"/>
  <c r="L25" i="5"/>
  <c r="S15" i="3"/>
  <c r="O25" i="3"/>
  <c r="M26" i="3"/>
  <c r="T15" i="3"/>
  <c r="P25" i="3"/>
  <c r="N26" i="3"/>
  <c r="Q25" i="3"/>
  <c r="R25" i="3"/>
  <c r="K25" i="3"/>
  <c r="L25" i="3"/>
  <c r="O25" i="2"/>
  <c r="M26" i="2"/>
  <c r="T15" i="2"/>
  <c r="P25" i="2"/>
  <c r="N26" i="2"/>
  <c r="S15" i="2"/>
  <c r="Q25" i="2"/>
  <c r="R25" i="2"/>
  <c r="K25" i="2"/>
  <c r="L25" i="2"/>
  <c r="O25" i="1"/>
  <c r="M26" i="1"/>
  <c r="T15" i="1"/>
  <c r="P25" i="1"/>
  <c r="N26" i="1"/>
  <c r="Q25" i="1"/>
  <c r="R25" i="1"/>
  <c r="K25" i="1"/>
  <c r="S15" i="1"/>
  <c r="L25" i="1"/>
  <c r="T26" i="4" l="1"/>
  <c r="T25" i="4"/>
  <c r="T26" i="5"/>
  <c r="T25" i="5"/>
  <c r="S26" i="5"/>
  <c r="S25" i="5"/>
  <c r="T26" i="3"/>
  <c r="T25" i="3"/>
  <c r="S26" i="3"/>
  <c r="S25" i="3"/>
  <c r="T26" i="2"/>
  <c r="T25" i="2"/>
  <c r="S26" i="2"/>
  <c r="S25" i="2"/>
  <c r="T26" i="1"/>
  <c r="T25" i="1"/>
  <c r="S26" i="1"/>
  <c r="S25" i="1"/>
  <c r="R25" i="6" l="1"/>
  <c r="R26" i="6"/>
  <c r="L24" i="6"/>
  <c r="L23" i="6"/>
  <c r="L22" i="6"/>
  <c r="L21" i="6"/>
  <c r="L20" i="6"/>
  <c r="L19" i="6"/>
  <c r="L18" i="6"/>
  <c r="L17" i="6"/>
  <c r="L16" i="6"/>
  <c r="Q26" i="6"/>
  <c r="L15" i="6"/>
  <c r="K13" i="2"/>
  <c r="K13" i="3"/>
  <c r="K13" i="4"/>
  <c r="K13" i="5"/>
  <c r="K13" i="6"/>
  <c r="K13" i="1"/>
  <c r="K11" i="3"/>
  <c r="K11" i="2"/>
  <c r="K11" i="1"/>
  <c r="K11" i="4"/>
  <c r="K11" i="5"/>
  <c r="K11" i="6"/>
  <c r="G3" i="6"/>
  <c r="G2" i="6"/>
  <c r="G4" i="6"/>
  <c r="G5" i="6"/>
  <c r="G11" i="6"/>
  <c r="G9" i="6"/>
  <c r="G10" i="6"/>
  <c r="G6" i="6"/>
  <c r="G8" i="6"/>
  <c r="G7" i="6"/>
  <c r="G14" i="6"/>
  <c r="G12" i="6"/>
  <c r="G17" i="6"/>
  <c r="G16" i="6"/>
  <c r="G13" i="6"/>
  <c r="G15" i="6"/>
  <c r="G44" i="6"/>
  <c r="G66" i="6"/>
  <c r="G63" i="6"/>
  <c r="G78" i="6"/>
  <c r="G49" i="6"/>
  <c r="G69" i="6"/>
  <c r="G22" i="6"/>
  <c r="G81" i="6"/>
  <c r="G62" i="6"/>
  <c r="G83" i="6"/>
  <c r="G42" i="6"/>
  <c r="G79" i="6"/>
  <c r="G72" i="6"/>
  <c r="G87" i="6"/>
  <c r="G50" i="6"/>
  <c r="G34" i="6"/>
  <c r="G59" i="6"/>
  <c r="G68" i="6"/>
  <c r="G48" i="6"/>
  <c r="G27" i="6"/>
  <c r="G61" i="6"/>
  <c r="G24" i="6"/>
  <c r="G41" i="6"/>
  <c r="G33" i="6"/>
  <c r="G18" i="6"/>
  <c r="G43" i="6"/>
  <c r="G23" i="6"/>
  <c r="G46" i="6"/>
  <c r="G54" i="6"/>
  <c r="G31" i="6"/>
  <c r="G20" i="6"/>
  <c r="G30" i="6"/>
  <c r="G56" i="6"/>
  <c r="G77" i="6"/>
  <c r="G25" i="6"/>
  <c r="G53" i="6"/>
  <c r="G58" i="6"/>
  <c r="G32" i="6"/>
  <c r="G60" i="6"/>
  <c r="G64" i="6"/>
  <c r="G65" i="6"/>
  <c r="G29" i="6"/>
  <c r="G51" i="6"/>
  <c r="G84" i="6"/>
  <c r="G67" i="6"/>
  <c r="G86" i="6"/>
  <c r="G75" i="6"/>
  <c r="G80" i="6"/>
  <c r="G90" i="6"/>
  <c r="G85" i="6"/>
  <c r="G82" i="6"/>
  <c r="G88" i="6"/>
  <c r="G76" i="6"/>
  <c r="G73" i="6"/>
  <c r="G55" i="6"/>
  <c r="G71" i="6"/>
  <c r="G89" i="6"/>
  <c r="G70" i="6"/>
  <c r="G39" i="6"/>
  <c r="G47" i="6"/>
  <c r="G36" i="6"/>
  <c r="G19" i="6"/>
  <c r="G52" i="6"/>
  <c r="G37" i="6"/>
  <c r="G74" i="6"/>
  <c r="G40" i="6"/>
  <c r="G28" i="6"/>
  <c r="G45" i="6"/>
  <c r="G35" i="6"/>
  <c r="G26" i="6"/>
  <c r="G38" i="6"/>
  <c r="G57" i="6"/>
  <c r="G21" i="6"/>
  <c r="G92" i="6"/>
  <c r="G93" i="6"/>
  <c r="G91" i="6"/>
  <c r="G94" i="6"/>
  <c r="G95" i="6"/>
  <c r="G123" i="6"/>
  <c r="G109" i="6"/>
  <c r="G144" i="6"/>
  <c r="G124" i="6"/>
  <c r="G127" i="6"/>
  <c r="G136" i="6"/>
  <c r="G118" i="6"/>
  <c r="G142" i="6"/>
  <c r="G145" i="6"/>
  <c r="G112" i="6"/>
  <c r="G105" i="6"/>
  <c r="G110" i="6"/>
  <c r="G113" i="6"/>
  <c r="G119" i="6"/>
  <c r="G106" i="6"/>
  <c r="G134" i="6"/>
  <c r="G114" i="6"/>
  <c r="G102" i="6"/>
  <c r="G100" i="6"/>
  <c r="G140" i="6"/>
  <c r="G130" i="6"/>
  <c r="G115" i="6"/>
  <c r="G122" i="6"/>
  <c r="G98" i="6"/>
  <c r="G133" i="6"/>
  <c r="G131" i="6"/>
  <c r="G141" i="6"/>
  <c r="G111" i="6"/>
  <c r="G125" i="6"/>
  <c r="G121" i="6"/>
  <c r="G132" i="6"/>
  <c r="G137" i="6"/>
  <c r="G99" i="6"/>
  <c r="G138" i="6"/>
  <c r="G101" i="6"/>
  <c r="G108" i="6"/>
  <c r="G117" i="6"/>
  <c r="G126" i="6"/>
  <c r="G103" i="6"/>
  <c r="G143" i="6"/>
  <c r="G107" i="6"/>
  <c r="G96" i="6"/>
  <c r="G129" i="6"/>
  <c r="G97" i="6"/>
  <c r="G116" i="6"/>
  <c r="G135" i="6"/>
  <c r="G120" i="6"/>
  <c r="G104" i="6"/>
  <c r="G139" i="6"/>
  <c r="G128" i="6"/>
  <c r="G149" i="6"/>
  <c r="G148" i="6"/>
  <c r="G150" i="6"/>
  <c r="G169" i="6"/>
  <c r="G157" i="6"/>
  <c r="G160" i="6"/>
  <c r="G153" i="6"/>
  <c r="G155" i="6"/>
  <c r="G161" i="6"/>
  <c r="G147" i="6"/>
  <c r="G158" i="6"/>
  <c r="G172" i="6"/>
  <c r="G165" i="6"/>
  <c r="G162" i="6"/>
  <c r="G152" i="6"/>
  <c r="G146" i="6"/>
  <c r="G171" i="6"/>
  <c r="G159" i="6"/>
  <c r="G156" i="6"/>
  <c r="G170" i="6"/>
  <c r="G167" i="6"/>
  <c r="G168" i="6"/>
  <c r="G154" i="6"/>
  <c r="G151" i="6"/>
  <c r="G163" i="6"/>
  <c r="G166" i="6"/>
  <c r="G164" i="6"/>
  <c r="G173" i="6"/>
  <c r="G18" i="5"/>
  <c r="G15" i="5"/>
  <c r="G3" i="5"/>
  <c r="G9" i="5"/>
  <c r="G11" i="5"/>
  <c r="G13" i="5"/>
  <c r="G16" i="5"/>
  <c r="G14" i="5"/>
  <c r="G6" i="5"/>
  <c r="G17" i="5"/>
  <c r="G19" i="5"/>
  <c r="G7" i="5"/>
  <c r="G5" i="5"/>
  <c r="G20" i="5"/>
  <c r="G12" i="5"/>
  <c r="G8" i="5"/>
  <c r="G2" i="5"/>
  <c r="G4" i="5"/>
  <c r="G10" i="5"/>
  <c r="G67" i="4"/>
  <c r="G19" i="4"/>
  <c r="G18" i="4"/>
  <c r="G56" i="4"/>
  <c r="G66" i="4"/>
  <c r="G78" i="4"/>
  <c r="G39" i="4"/>
  <c r="G37" i="4"/>
  <c r="G43" i="4"/>
  <c r="G6" i="4"/>
  <c r="G54" i="4"/>
  <c r="G64" i="4"/>
  <c r="G28" i="4"/>
  <c r="G20" i="4"/>
  <c r="G12" i="4"/>
  <c r="G7" i="4"/>
  <c r="G77" i="4"/>
  <c r="G79" i="4"/>
  <c r="G55" i="4"/>
  <c r="G68" i="4"/>
  <c r="G42" i="4"/>
  <c r="G22" i="4"/>
  <c r="G25" i="4"/>
  <c r="G46" i="4"/>
  <c r="G32" i="4"/>
  <c r="G58" i="4"/>
  <c r="G31" i="4"/>
  <c r="G11" i="4"/>
  <c r="G33" i="4"/>
  <c r="G57" i="4"/>
  <c r="G41" i="4"/>
  <c r="G47" i="4"/>
  <c r="G70" i="4"/>
  <c r="G80" i="4"/>
  <c r="G61" i="4"/>
  <c r="G36" i="4"/>
  <c r="G9" i="4"/>
  <c r="G23" i="4"/>
  <c r="G14" i="4"/>
  <c r="G59" i="4"/>
  <c r="G3" i="4"/>
  <c r="G75" i="4"/>
  <c r="G13" i="4"/>
  <c r="G15" i="4"/>
  <c r="G8" i="4"/>
  <c r="G21" i="4"/>
  <c r="G51" i="4"/>
  <c r="G16" i="4"/>
  <c r="G26" i="4"/>
  <c r="G48" i="4"/>
  <c r="G53" i="4"/>
  <c r="G24" i="4"/>
  <c r="G29" i="4"/>
  <c r="G4" i="4"/>
  <c r="G44" i="4"/>
  <c r="G34" i="4"/>
  <c r="G71" i="4"/>
  <c r="G65" i="4"/>
  <c r="G45" i="4"/>
  <c r="G35" i="4"/>
  <c r="G63" i="4"/>
  <c r="G76" i="4"/>
  <c r="G60" i="4"/>
  <c r="G5" i="4"/>
  <c r="G10" i="4"/>
  <c r="G74" i="4"/>
  <c r="G49" i="4"/>
  <c r="G27" i="4"/>
  <c r="G52" i="4"/>
  <c r="G72" i="4"/>
  <c r="G73" i="4"/>
  <c r="G17" i="4"/>
  <c r="G40" i="4"/>
  <c r="G38" i="4"/>
  <c r="G62" i="4"/>
  <c r="G50" i="4"/>
  <c r="G2" i="4"/>
  <c r="G30" i="4"/>
  <c r="G69" i="4"/>
  <c r="G91" i="4"/>
  <c r="G85" i="4"/>
  <c r="G83" i="4"/>
  <c r="G89" i="4"/>
  <c r="G92" i="4"/>
  <c r="G82" i="4"/>
  <c r="G93" i="4"/>
  <c r="G90" i="4"/>
  <c r="G96" i="4"/>
  <c r="G95" i="4"/>
  <c r="G84" i="4"/>
  <c r="G94" i="4"/>
  <c r="G86" i="4"/>
  <c r="G81" i="4"/>
  <c r="G97" i="4"/>
  <c r="G87" i="4"/>
  <c r="G88" i="4"/>
  <c r="G98" i="4"/>
  <c r="G200" i="4"/>
  <c r="G101" i="4"/>
  <c r="G141" i="4"/>
  <c r="G134" i="4"/>
  <c r="G161" i="4"/>
  <c r="G165" i="4"/>
  <c r="G186" i="4"/>
  <c r="G169" i="4"/>
  <c r="G178" i="4"/>
  <c r="G194" i="4"/>
  <c r="G155" i="4"/>
  <c r="G193" i="4"/>
  <c r="G132" i="4"/>
  <c r="G158" i="4"/>
  <c r="G160" i="4"/>
  <c r="G182" i="4"/>
  <c r="G173" i="4"/>
  <c r="G99" i="4"/>
  <c r="G127" i="4"/>
  <c r="G191" i="4"/>
  <c r="G113" i="4"/>
  <c r="G140" i="4"/>
  <c r="G156" i="4"/>
  <c r="G119" i="4"/>
  <c r="G117" i="4"/>
  <c r="G190" i="4"/>
  <c r="G152" i="4"/>
  <c r="G135" i="4"/>
  <c r="G163" i="4"/>
  <c r="G159" i="4"/>
  <c r="G116" i="4"/>
  <c r="G107" i="4"/>
  <c r="G128" i="4"/>
  <c r="G147" i="4"/>
  <c r="G198" i="4"/>
  <c r="G148" i="4"/>
  <c r="G122" i="4"/>
  <c r="G170" i="4"/>
  <c r="G150" i="4"/>
  <c r="G121" i="4"/>
  <c r="G111" i="4"/>
  <c r="G104" i="4"/>
  <c r="G109" i="4"/>
  <c r="G139" i="4"/>
  <c r="G114" i="4"/>
  <c r="G143" i="4"/>
  <c r="G129" i="4"/>
  <c r="G151" i="4"/>
  <c r="G115" i="4"/>
  <c r="G188" i="4"/>
  <c r="G125" i="4"/>
  <c r="G162" i="4"/>
  <c r="G106" i="4"/>
  <c r="G105" i="4"/>
  <c r="G142" i="4"/>
  <c r="G131" i="4"/>
  <c r="G196" i="4"/>
  <c r="G187" i="4"/>
  <c r="G197" i="4"/>
  <c r="G168" i="4"/>
  <c r="G137" i="4"/>
  <c r="G108" i="4"/>
  <c r="G124" i="4"/>
  <c r="G112" i="4"/>
  <c r="G176" i="4"/>
  <c r="G192" i="4"/>
  <c r="G138" i="4"/>
  <c r="G133" i="4"/>
  <c r="G153" i="4"/>
  <c r="G185" i="4"/>
  <c r="G167" i="4"/>
  <c r="G130" i="4"/>
  <c r="G144" i="4"/>
  <c r="G157" i="4"/>
  <c r="G172" i="4"/>
  <c r="G166" i="4"/>
  <c r="G189" i="4"/>
  <c r="G126" i="4"/>
  <c r="G180" i="4"/>
  <c r="G149" i="4"/>
  <c r="G183" i="4"/>
  <c r="G177" i="4"/>
  <c r="G181" i="4"/>
  <c r="G110" i="4"/>
  <c r="G174" i="4"/>
  <c r="G175" i="4"/>
  <c r="G102" i="4"/>
  <c r="G184" i="4"/>
  <c r="G195" i="4"/>
  <c r="G146" i="4"/>
  <c r="G123" i="4"/>
  <c r="G171" i="4"/>
  <c r="G103" i="4"/>
  <c r="G100" i="4"/>
  <c r="G145" i="4"/>
  <c r="G118" i="4"/>
  <c r="G164" i="4"/>
  <c r="G199" i="4"/>
  <c r="G154" i="4"/>
  <c r="G120" i="4"/>
  <c r="G136" i="4"/>
  <c r="G179" i="4"/>
  <c r="G208" i="4"/>
  <c r="G209" i="4"/>
  <c r="G223" i="4"/>
  <c r="G207" i="4"/>
  <c r="G205" i="4"/>
  <c r="G204" i="4"/>
  <c r="G212" i="4"/>
  <c r="G217" i="4"/>
  <c r="G203" i="4"/>
  <c r="G214" i="4"/>
  <c r="G218" i="4"/>
  <c r="G206" i="4"/>
  <c r="G221" i="4"/>
  <c r="G216" i="4"/>
  <c r="G211" i="4"/>
  <c r="G202" i="4"/>
  <c r="G219" i="4"/>
  <c r="G213" i="4"/>
  <c r="G222" i="4"/>
  <c r="G201" i="4"/>
  <c r="G210" i="4"/>
  <c r="G215" i="4"/>
  <c r="G220" i="4"/>
  <c r="G651" i="4"/>
  <c r="G233" i="4"/>
  <c r="G248" i="4"/>
  <c r="G533" i="4"/>
  <c r="G427" i="4"/>
  <c r="G619" i="4"/>
  <c r="G546" i="4"/>
  <c r="G447" i="4"/>
  <c r="G421" i="4"/>
  <c r="G428" i="4"/>
  <c r="G429" i="4"/>
  <c r="G224" i="4"/>
  <c r="G293" i="4"/>
  <c r="G542" i="4"/>
  <c r="G618" i="4"/>
  <c r="G266" i="4"/>
  <c r="G663" i="4"/>
  <c r="G430" i="4"/>
  <c r="G611" i="4"/>
  <c r="G431" i="4"/>
  <c r="G577" i="4"/>
  <c r="G422" i="4"/>
  <c r="G617" i="4"/>
  <c r="G492" i="4"/>
  <c r="G612" i="4"/>
  <c r="G472" i="4"/>
  <c r="G578" i="4"/>
  <c r="G661" i="4"/>
  <c r="G268" i="4"/>
  <c r="G660" i="4"/>
  <c r="G261" i="4"/>
  <c r="G432" i="4"/>
  <c r="G488" i="4"/>
  <c r="G241" i="4"/>
  <c r="G317" i="4"/>
  <c r="G592" i="4"/>
  <c r="G465" i="4"/>
  <c r="G607" i="4"/>
  <c r="G579" i="4"/>
  <c r="G541" i="4"/>
  <c r="G602" i="4"/>
  <c r="G267" i="4"/>
  <c r="G331" i="4"/>
  <c r="G521" i="4"/>
  <c r="G405" i="4"/>
  <c r="G631" i="4"/>
  <c r="G567" i="4"/>
  <c r="G359" i="4"/>
  <c r="G318" i="4"/>
  <c r="G613" i="4"/>
  <c r="G634" i="4"/>
  <c r="G526" i="4"/>
  <c r="G584" i="4"/>
  <c r="G539" i="4"/>
  <c r="G303" i="4"/>
  <c r="G433" i="4"/>
  <c r="G516" i="4"/>
  <c r="G324" i="4"/>
  <c r="G455" i="4"/>
  <c r="G576" i="4"/>
  <c r="G439" i="4"/>
  <c r="G394" i="4"/>
  <c r="G510" i="4"/>
  <c r="G641" i="4"/>
  <c r="G262" i="4"/>
  <c r="G479" i="4"/>
  <c r="G231" i="4"/>
  <c r="G557" i="4"/>
  <c r="G530" i="4"/>
  <c r="G543" i="4"/>
  <c r="G454" i="4"/>
  <c r="G434" i="4"/>
  <c r="G249" i="4"/>
  <c r="G517" i="4"/>
  <c r="G487" i="4"/>
  <c r="G534" i="4"/>
  <c r="G468" i="4"/>
  <c r="G276" i="4"/>
  <c r="G591" i="4"/>
  <c r="G444" i="4"/>
  <c r="G308" i="4"/>
  <c r="G647" i="4"/>
  <c r="G562" i="4"/>
  <c r="G384" i="4"/>
  <c r="G585" i="4"/>
  <c r="G531" i="4"/>
  <c r="G448" i="4"/>
  <c r="G597" i="4"/>
  <c r="G329" i="4"/>
  <c r="G638" i="4"/>
  <c r="G667" i="4"/>
  <c r="G437" i="4"/>
  <c r="G470" i="4"/>
  <c r="G593" i="4"/>
  <c r="G325" i="4"/>
  <c r="G440" i="4"/>
  <c r="G536" i="4"/>
  <c r="G309" i="4"/>
  <c r="G489" i="4"/>
  <c r="G395" i="4"/>
  <c r="G310" i="4"/>
  <c r="G540" i="4"/>
  <c r="G255" i="4"/>
  <c r="G603" i="4"/>
  <c r="G298" i="4"/>
  <c r="G604" i="4"/>
  <c r="G406" i="4"/>
  <c r="G319" i="4"/>
  <c r="G633" i="4"/>
  <c r="G344" i="4"/>
  <c r="G326" i="4"/>
  <c r="G256" i="4"/>
  <c r="G586" i="4"/>
  <c r="G476" i="4"/>
  <c r="G522" i="4"/>
  <c r="G523" i="4"/>
  <c r="G287" i="4"/>
  <c r="G605" i="4"/>
  <c r="G509" i="4"/>
  <c r="G552" i="4"/>
  <c r="G320" i="4"/>
  <c r="G461" i="4"/>
  <c r="G653" i="4"/>
  <c r="G389" i="4"/>
  <c r="G358" i="4"/>
  <c r="G407" i="4"/>
  <c r="G225" i="4"/>
  <c r="G350" i="4"/>
  <c r="G568" i="4"/>
  <c r="G636" i="4"/>
  <c r="G279" i="4"/>
  <c r="G464" i="4"/>
  <c r="G626" i="4"/>
  <c r="G654" i="4"/>
  <c r="G368" i="4"/>
  <c r="G369" i="4"/>
  <c r="G345" i="4"/>
  <c r="G288" i="4"/>
  <c r="G263" i="4"/>
  <c r="G351" i="4"/>
  <c r="G338" i="4"/>
  <c r="G664" i="4"/>
  <c r="G580" i="4"/>
  <c r="G228" i="4"/>
  <c r="G548" i="4"/>
  <c r="G340" i="4"/>
  <c r="G265" i="4"/>
  <c r="G416" i="4"/>
  <c r="G278" i="4"/>
  <c r="G547" i="4"/>
  <c r="G460" i="4"/>
  <c r="G503" i="4"/>
  <c r="G608" i="4"/>
  <c r="G524" i="4"/>
  <c r="G370" i="4"/>
  <c r="G304" i="4"/>
  <c r="G362" i="4"/>
  <c r="G244" i="4"/>
  <c r="G498" i="4"/>
  <c r="G258" i="4"/>
  <c r="G500" i="4"/>
  <c r="G408" i="4"/>
  <c r="G494" i="4"/>
  <c r="G371" i="4"/>
  <c r="G226" i="4"/>
  <c r="G556" i="4"/>
  <c r="G294" i="4"/>
  <c r="G363" i="4"/>
  <c r="G385" i="4"/>
  <c r="G571" i="4"/>
  <c r="G632" i="4"/>
  <c r="G409" i="4"/>
  <c r="G277" i="4"/>
  <c r="G561" i="4"/>
  <c r="G643" i="4"/>
  <c r="G644" i="4"/>
  <c r="G274" i="4"/>
  <c r="G284" i="4"/>
  <c r="G337" i="4"/>
  <c r="G396" i="4"/>
  <c r="G339" i="4"/>
  <c r="G594" i="4"/>
  <c r="G242" i="4"/>
  <c r="G623" i="4"/>
  <c r="G555" i="4"/>
  <c r="G289" i="4"/>
  <c r="G453" i="4"/>
  <c r="G280" i="4"/>
  <c r="G622" i="4"/>
  <c r="G290" i="4"/>
  <c r="G564" i="4"/>
  <c r="G506" i="4"/>
  <c r="G595" i="4"/>
  <c r="G527" i="4"/>
  <c r="G615" i="4"/>
  <c r="G386" i="4"/>
  <c r="G229" i="4"/>
  <c r="G493" i="4"/>
  <c r="G435" i="4"/>
  <c r="G642" i="4"/>
  <c r="G457" i="4"/>
  <c r="G366" i="4"/>
  <c r="G621" i="4"/>
  <c r="G372" i="4"/>
  <c r="G373" i="4"/>
  <c r="G387" i="4"/>
  <c r="G569" i="4"/>
  <c r="G525" i="4"/>
  <c r="G535" i="4"/>
  <c r="G374" i="4"/>
  <c r="G410" i="4"/>
  <c r="G311" i="4"/>
  <c r="G390" i="4"/>
  <c r="G606" i="4"/>
  <c r="G452" i="4"/>
  <c r="G295" i="4"/>
  <c r="G418" i="4"/>
  <c r="G554" i="4"/>
  <c r="G356" i="4"/>
  <c r="G490" i="4"/>
  <c r="G518" i="4"/>
  <c r="G671" i="4"/>
  <c r="G296" i="4"/>
  <c r="G601" i="4"/>
  <c r="G481" i="4"/>
  <c r="G270" i="4"/>
  <c r="G271" i="4"/>
  <c r="G397" i="4"/>
  <c r="G398" i="4"/>
  <c r="G235" i="4"/>
  <c r="G245" i="4"/>
  <c r="G391" i="4"/>
  <c r="G250" i="4"/>
  <c r="G445" i="4"/>
  <c r="G662" i="4"/>
  <c r="G572" i="4"/>
  <c r="G259" i="4"/>
  <c r="G321" i="4"/>
  <c r="G628" i="4"/>
  <c r="G346" i="4"/>
  <c r="G512" i="4"/>
  <c r="G528" i="4"/>
  <c r="G291" i="4"/>
  <c r="G627" i="4"/>
  <c r="G251" i="4"/>
  <c r="G360" i="4"/>
  <c r="G670" i="4"/>
  <c r="G257" i="4"/>
  <c r="G411" i="4"/>
  <c r="G645" i="4"/>
  <c r="G375" i="4"/>
  <c r="G243" i="4"/>
  <c r="G558" i="4"/>
  <c r="G332" i="4"/>
  <c r="G364" i="4"/>
  <c r="G376" i="4"/>
  <c r="G514" i="4"/>
  <c r="G446" i="4"/>
  <c r="G312" i="4"/>
  <c r="G282" i="4"/>
  <c r="G441" i="4"/>
  <c r="G299" i="4"/>
  <c r="G637" i="4"/>
  <c r="G659" i="4"/>
  <c r="G495" i="4"/>
  <c r="G563" i="4"/>
  <c r="G353" i="4"/>
  <c r="G538" i="4"/>
  <c r="G656" i="4"/>
  <c r="G234" i="4"/>
  <c r="G423" i="4"/>
  <c r="G466" i="4"/>
  <c r="G504" i="4"/>
  <c r="G658" i="4"/>
  <c r="G377" i="4"/>
  <c r="G436" i="4"/>
  <c r="G473" i="4"/>
  <c r="G412" i="4"/>
  <c r="G505" i="4"/>
  <c r="G313" i="4"/>
  <c r="G559" i="4"/>
  <c r="G508" i="4"/>
  <c r="G515" i="4"/>
  <c r="G378" i="4"/>
  <c r="G292" i="4"/>
  <c r="G252" i="4"/>
  <c r="G238" i="4"/>
  <c r="G379" i="4"/>
  <c r="G354" i="4"/>
  <c r="G596" i="4"/>
  <c r="G665" i="4"/>
  <c r="G272" i="4"/>
  <c r="G300" i="4"/>
  <c r="G467" i="4"/>
  <c r="G560" i="4"/>
  <c r="G655" i="4"/>
  <c r="G380" i="4"/>
  <c r="G474" i="4"/>
  <c r="G347" i="4"/>
  <c r="G413" i="4"/>
  <c r="G227" i="4"/>
  <c r="G573" i="4"/>
  <c r="G355" i="4"/>
  <c r="G666" i="4"/>
  <c r="G486" i="4"/>
  <c r="G285" i="4"/>
  <c r="G574" i="4"/>
  <c r="G305" i="4"/>
  <c r="G381" i="4"/>
  <c r="G462" i="4"/>
  <c r="G342" i="4"/>
  <c r="G581" i="4"/>
  <c r="G620" i="4"/>
  <c r="G463" i="4"/>
  <c r="G499" i="4"/>
  <c r="G286" i="4"/>
  <c r="G236" i="4"/>
  <c r="G399" i="4"/>
  <c r="G635" i="4"/>
  <c r="G232" i="4"/>
  <c r="G330" i="4"/>
  <c r="G400" i="4"/>
  <c r="G357" i="4"/>
  <c r="G301" i="4"/>
  <c r="G529" i="4"/>
  <c r="G401" i="4"/>
  <c r="G566" i="4"/>
  <c r="G458" i="4"/>
  <c r="G367" i="4"/>
  <c r="G553" i="4"/>
  <c r="G264" i="4"/>
  <c r="G598" i="4"/>
  <c r="G669" i="4"/>
  <c r="G482" i="4"/>
  <c r="G402" i="4"/>
  <c r="G306" i="4"/>
  <c r="G349" i="4"/>
  <c r="G403" i="4"/>
  <c r="G392" i="4"/>
  <c r="G477" i="4"/>
  <c r="G549" i="4"/>
  <c r="G388" i="4"/>
  <c r="G657" i="4"/>
  <c r="G625" i="4"/>
  <c r="G297" i="4"/>
  <c r="G587" i="4"/>
  <c r="G501" i="4"/>
  <c r="G314" i="4"/>
  <c r="G449" i="4"/>
  <c r="G281" i="4"/>
  <c r="G588" i="4"/>
  <c r="G570" i="4"/>
  <c r="G361" i="4"/>
  <c r="G343" i="4"/>
  <c r="G545" i="4"/>
  <c r="G327" i="4"/>
  <c r="G382" i="4"/>
  <c r="G352" i="4"/>
  <c r="G648" i="4"/>
  <c r="G307" i="4"/>
  <c r="G442" i="4"/>
  <c r="G393" i="4"/>
  <c r="G315" i="4"/>
  <c r="G414" i="4"/>
  <c r="G302" i="4"/>
  <c r="G599" i="4"/>
  <c r="G483" i="4"/>
  <c r="G600" i="4"/>
  <c r="G443" i="4"/>
  <c r="G491" i="4"/>
  <c r="G322" i="4"/>
  <c r="G404" i="4"/>
  <c r="G316" i="4"/>
  <c r="G424" i="4"/>
  <c r="G582" i="4"/>
  <c r="G260" i="4"/>
  <c r="G589" i="4"/>
  <c r="G275" i="4"/>
  <c r="G519" i="4"/>
  <c r="G513" i="4"/>
  <c r="G646" i="4"/>
  <c r="G532" i="4"/>
  <c r="G652" i="4"/>
  <c r="G609" i="4"/>
  <c r="G497" i="4"/>
  <c r="G575" i="4"/>
  <c r="G496" i="4"/>
  <c r="G239" i="4"/>
  <c r="G336" i="4"/>
  <c r="G565" i="4"/>
  <c r="G365" i="4"/>
  <c r="G323" i="4"/>
  <c r="G668" i="4"/>
  <c r="G614" i="4"/>
  <c r="G629" i="4"/>
  <c r="G230" i="4"/>
  <c r="G544" i="4"/>
  <c r="G334" i="4"/>
  <c r="G550" i="4"/>
  <c r="G511" i="4"/>
  <c r="G419" i="4"/>
  <c r="G246" i="4"/>
  <c r="G240" i="4"/>
  <c r="G469" i="4"/>
  <c r="G610" i="4"/>
  <c r="G459" i="4"/>
  <c r="G450" i="4"/>
  <c r="G471" i="4"/>
  <c r="G650" i="4"/>
  <c r="G335" i="4"/>
  <c r="G484" i="4"/>
  <c r="G507" i="4"/>
  <c r="G639" i="4"/>
  <c r="G415" i="4"/>
  <c r="G341" i="4"/>
  <c r="G348" i="4"/>
  <c r="G253" i="4"/>
  <c r="G438" i="4"/>
  <c r="G590" i="4"/>
  <c r="G649" i="4"/>
  <c r="G551" i="4"/>
  <c r="G537" i="4"/>
  <c r="G283" i="4"/>
  <c r="G451" i="4"/>
  <c r="G630" i="4"/>
  <c r="G478" i="4"/>
  <c r="G328" i="4"/>
  <c r="G254" i="4"/>
  <c r="G269" i="4"/>
  <c r="G237" i="4"/>
  <c r="G417" i="4"/>
  <c r="G247" i="4"/>
  <c r="G616" i="4"/>
  <c r="G583" i="4"/>
  <c r="G624" i="4"/>
  <c r="G273" i="4"/>
  <c r="G425" i="4"/>
  <c r="G383" i="4"/>
  <c r="G485" i="4"/>
  <c r="G480" i="4"/>
  <c r="G426" i="4"/>
  <c r="G520" i="4"/>
  <c r="G456" i="4"/>
  <c r="G420" i="4"/>
  <c r="G475" i="4"/>
  <c r="G502" i="4"/>
  <c r="G640" i="4"/>
  <c r="G678" i="4"/>
  <c r="G684" i="4"/>
  <c r="G672" i="4"/>
  <c r="G675" i="4"/>
  <c r="G679" i="4"/>
  <c r="G680" i="4"/>
  <c r="G673" i="4"/>
  <c r="G676" i="4"/>
  <c r="G683" i="4"/>
  <c r="G674" i="4"/>
  <c r="G685" i="4"/>
  <c r="G681" i="4"/>
  <c r="G677" i="4"/>
  <c r="G682" i="4"/>
  <c r="G690" i="4"/>
  <c r="G689" i="4"/>
  <c r="G686" i="4"/>
  <c r="G706" i="4"/>
  <c r="G696" i="4"/>
  <c r="G692" i="4"/>
  <c r="G698" i="4"/>
  <c r="G704" i="4"/>
  <c r="G695" i="4"/>
  <c r="G694" i="4"/>
  <c r="G691" i="4"/>
  <c r="G701" i="4"/>
  <c r="G708" i="4"/>
  <c r="G709" i="4"/>
  <c r="G710" i="4"/>
  <c r="G712" i="4"/>
  <c r="G702" i="4"/>
  <c r="G699" i="4"/>
  <c r="G705" i="4"/>
  <c r="G711" i="4"/>
  <c r="G713" i="4"/>
  <c r="G714" i="4"/>
  <c r="G707" i="4"/>
  <c r="G697" i="4"/>
  <c r="G700" i="4"/>
  <c r="G693" i="4"/>
  <c r="G703" i="4"/>
  <c r="G715" i="4"/>
  <c r="G12" i="3"/>
  <c r="G19" i="3"/>
  <c r="G16" i="3"/>
  <c r="G15" i="3"/>
  <c r="G18" i="3"/>
  <c r="G13" i="3"/>
  <c r="G14" i="3"/>
  <c r="G2" i="3"/>
  <c r="G6" i="3"/>
  <c r="G3" i="3"/>
  <c r="G4" i="3"/>
  <c r="G5" i="3"/>
  <c r="G10" i="3"/>
  <c r="G11" i="3"/>
  <c r="G8" i="3"/>
  <c r="G17" i="3"/>
  <c r="G20" i="3"/>
  <c r="G21" i="3"/>
  <c r="G9" i="3"/>
  <c r="G7" i="3"/>
  <c r="G22" i="3"/>
  <c r="G21" i="2"/>
  <c r="G4" i="2"/>
  <c r="G13" i="2"/>
  <c r="G14" i="2"/>
  <c r="G9" i="2"/>
  <c r="G3" i="2"/>
  <c r="G7" i="2"/>
  <c r="G5" i="2"/>
  <c r="G24" i="2"/>
  <c r="G26" i="2"/>
  <c r="G32" i="2"/>
  <c r="G33" i="2"/>
  <c r="G34" i="2"/>
  <c r="G35" i="2"/>
  <c r="G22" i="2"/>
  <c r="G28" i="2"/>
  <c r="G27" i="2"/>
  <c r="G30" i="2"/>
  <c r="G17" i="2"/>
  <c r="G23" i="2"/>
  <c r="G31" i="2"/>
  <c r="G29" i="2"/>
  <c r="G25" i="2"/>
  <c r="G18" i="2"/>
  <c r="G20" i="2"/>
  <c r="G19" i="2"/>
  <c r="G15" i="2"/>
  <c r="G11" i="2"/>
  <c r="G10" i="2"/>
  <c r="G12" i="2"/>
  <c r="G8" i="2"/>
  <c r="G16" i="2"/>
  <c r="G6" i="2"/>
  <c r="G2" i="2"/>
  <c r="G261" i="1"/>
  <c r="G16" i="1"/>
  <c r="G316" i="1"/>
  <c r="G212" i="1"/>
  <c r="G94" i="1"/>
  <c r="G437" i="1"/>
  <c r="G85" i="1"/>
  <c r="G346" i="1"/>
  <c r="G224" i="1"/>
  <c r="G444" i="1"/>
  <c r="G136" i="1"/>
  <c r="G41" i="1"/>
  <c r="G127" i="1"/>
  <c r="G184" i="1"/>
  <c r="G327" i="1"/>
  <c r="G40" i="1"/>
  <c r="G272" i="1"/>
  <c r="G246" i="1"/>
  <c r="G167" i="1"/>
  <c r="G151" i="1"/>
  <c r="G44" i="1"/>
  <c r="G286" i="1"/>
  <c r="G27" i="1"/>
  <c r="G366" i="1"/>
  <c r="G52" i="1"/>
  <c r="G296" i="1"/>
  <c r="G343" i="1"/>
  <c r="G9" i="1"/>
  <c r="G221" i="1"/>
  <c r="G88" i="1"/>
  <c r="G14" i="1"/>
  <c r="G434" i="1"/>
  <c r="G450" i="1"/>
  <c r="G586" i="1"/>
  <c r="G43" i="1"/>
  <c r="G146" i="1"/>
  <c r="G213" i="1"/>
  <c r="G105" i="1"/>
  <c r="G435" i="1"/>
  <c r="G355" i="1"/>
  <c r="G313" i="1"/>
  <c r="G416" i="1"/>
  <c r="G587" i="1"/>
  <c r="G101" i="1"/>
  <c r="G228" i="1"/>
  <c r="G442" i="1"/>
  <c r="G301" i="1"/>
  <c r="G431" i="1"/>
  <c r="G353" i="1"/>
  <c r="G112" i="1"/>
  <c r="G471" i="1"/>
  <c r="G8" i="1"/>
  <c r="G406" i="1"/>
  <c r="G379" i="1"/>
  <c r="G320" i="1"/>
  <c r="G206" i="1"/>
  <c r="G223" i="1"/>
  <c r="G440" i="1"/>
  <c r="G49" i="1"/>
  <c r="G331" i="1"/>
  <c r="G283" i="1"/>
  <c r="G487" i="1"/>
  <c r="G402" i="1"/>
  <c r="G175" i="1"/>
  <c r="G361" i="1"/>
  <c r="G448" i="1"/>
  <c r="G195" i="1"/>
  <c r="G531" i="1"/>
  <c r="G171" i="1"/>
  <c r="G289" i="1"/>
  <c r="G382" i="1"/>
  <c r="G380" i="1"/>
  <c r="G278" i="1"/>
  <c r="G62" i="1"/>
  <c r="G290" i="1"/>
  <c r="G467" i="1"/>
  <c r="G124" i="1"/>
  <c r="G248" i="1"/>
  <c r="G377" i="1"/>
  <c r="G126" i="1"/>
  <c r="G469" i="1"/>
  <c r="G348" i="1"/>
  <c r="G111" i="1"/>
  <c r="G202" i="1"/>
  <c r="G247" i="1"/>
  <c r="G253" i="1"/>
  <c r="G404" i="1"/>
  <c r="G19" i="1"/>
  <c r="G69" i="1"/>
  <c r="G527" i="1"/>
  <c r="G418" i="1"/>
  <c r="G410" i="1"/>
  <c r="G405" i="1"/>
  <c r="G340" i="1"/>
  <c r="G412" i="1"/>
  <c r="G350" i="1"/>
  <c r="G64" i="1"/>
  <c r="G205" i="1"/>
  <c r="G231" i="1"/>
  <c r="G561" i="1"/>
  <c r="G338" i="1"/>
  <c r="G122" i="1"/>
  <c r="G529" i="1"/>
  <c r="G347" i="1"/>
  <c r="G209" i="1"/>
  <c r="G428" i="1"/>
  <c r="G489" i="1"/>
  <c r="G145" i="1"/>
  <c r="G76" i="1"/>
  <c r="G60" i="1"/>
  <c r="G291" i="1"/>
  <c r="G188" i="1"/>
  <c r="G42" i="1"/>
  <c r="G123" i="1"/>
  <c r="G233" i="1"/>
  <c r="G466" i="1"/>
  <c r="G70" i="1"/>
  <c r="G465" i="1"/>
  <c r="G279" i="1"/>
  <c r="G65" i="1"/>
  <c r="G411" i="1"/>
  <c r="G182" i="1"/>
  <c r="G573" i="1"/>
  <c r="G67" i="1"/>
  <c r="G415" i="1"/>
  <c r="G267" i="1"/>
  <c r="G245" i="1"/>
  <c r="G303" i="1"/>
  <c r="G419" i="1"/>
  <c r="G158" i="1"/>
  <c r="G504" i="1"/>
  <c r="G349" i="1"/>
  <c r="G528" i="1"/>
  <c r="G292" i="1"/>
  <c r="G178" i="1"/>
  <c r="G108" i="1"/>
  <c r="G39" i="1"/>
  <c r="G514" i="1"/>
  <c r="G204" i="1"/>
  <c r="G249" i="1"/>
  <c r="G539" i="1"/>
  <c r="G218" i="1"/>
  <c r="G168" i="1"/>
  <c r="G401" i="1"/>
  <c r="G464" i="1"/>
  <c r="G63" i="1"/>
  <c r="G374" i="1"/>
  <c r="G26" i="1"/>
  <c r="G211" i="1"/>
  <c r="G352" i="1"/>
  <c r="G133" i="1"/>
  <c r="G68" i="1"/>
  <c r="G323" i="1"/>
  <c r="G2" i="1"/>
  <c r="G335" i="1"/>
  <c r="G363" i="1"/>
  <c r="G24" i="1"/>
  <c r="G562" i="1"/>
  <c r="G566" i="1"/>
  <c r="G530" i="1"/>
  <c r="G454" i="1"/>
  <c r="G28" i="1"/>
  <c r="G297" i="1"/>
  <c r="G53" i="1"/>
  <c r="G473" i="1"/>
  <c r="G143" i="1"/>
  <c r="G357" i="1"/>
  <c r="G148" i="1"/>
  <c r="G45" i="1"/>
  <c r="G51" i="1"/>
  <c r="G30" i="1"/>
  <c r="G31" i="1"/>
  <c r="G384" i="1"/>
  <c r="G77" i="1"/>
  <c r="G87" i="1"/>
  <c r="G390" i="1"/>
  <c r="G360" i="1"/>
  <c r="G117" i="1"/>
  <c r="G15" i="1"/>
  <c r="G180" i="1"/>
  <c r="G319" i="1"/>
  <c r="G142" i="1"/>
  <c r="G481" i="1"/>
  <c r="G302" i="1"/>
  <c r="G159" i="1"/>
  <c r="G177" i="1"/>
  <c r="G131" i="1"/>
  <c r="G441" i="1"/>
  <c r="G262" i="1"/>
  <c r="G421" i="1"/>
  <c r="G304" i="1"/>
  <c r="G72" i="1"/>
  <c r="G57" i="1"/>
  <c r="G394" i="1"/>
  <c r="G110" i="1"/>
  <c r="G119" i="1"/>
  <c r="G219" i="1"/>
  <c r="G547" i="1"/>
  <c r="G6" i="1"/>
  <c r="G265" i="1"/>
  <c r="G187" i="1"/>
  <c r="G367" i="1"/>
  <c r="G189" i="1"/>
  <c r="G90" i="1"/>
  <c r="G23" i="1"/>
  <c r="G141" i="1"/>
  <c r="G541" i="1"/>
  <c r="G128" i="1"/>
  <c r="G48" i="1"/>
  <c r="G226" i="1"/>
  <c r="G47" i="1"/>
  <c r="G162" i="1"/>
  <c r="G285" i="1"/>
  <c r="G486" i="1"/>
  <c r="G257" i="1"/>
  <c r="G29" i="1"/>
  <c r="G174" i="1"/>
  <c r="G86" i="1"/>
  <c r="G3" i="1"/>
  <c r="G220" i="1"/>
  <c r="G140" i="1"/>
  <c r="G138" i="1"/>
  <c r="G443" i="1"/>
  <c r="G393" i="1"/>
  <c r="G351" i="1"/>
  <c r="G321" i="1"/>
  <c r="G373" i="1"/>
  <c r="G207" i="1"/>
  <c r="G472" i="1"/>
  <c r="G298" i="1"/>
  <c r="G284" i="1"/>
  <c r="G330" i="1"/>
  <c r="G236" i="1"/>
  <c r="G93" i="1"/>
  <c r="G294" i="1"/>
  <c r="G571" i="1"/>
  <c r="G558" i="1"/>
  <c r="G413" i="1"/>
  <c r="G191" i="1"/>
  <c r="G185" i="1"/>
  <c r="G115" i="1"/>
  <c r="G381" i="1"/>
  <c r="G97" i="1"/>
  <c r="G432" i="1"/>
  <c r="G510" i="1"/>
  <c r="G354" i="1"/>
  <c r="G595" i="1"/>
  <c r="G269" i="1"/>
  <c r="G334" i="1"/>
  <c r="G71" i="1"/>
  <c r="G318" i="1"/>
  <c r="G263" i="1"/>
  <c r="G118" i="1"/>
  <c r="G559" i="1"/>
  <c r="G488" i="1"/>
  <c r="G194" i="1"/>
  <c r="G98" i="1"/>
  <c r="G74" i="1"/>
  <c r="G186" i="1"/>
  <c r="G359" i="1"/>
  <c r="G172" i="1"/>
  <c r="G95" i="1"/>
  <c r="G229" i="1"/>
  <c r="G234" i="1"/>
  <c r="G192" i="1"/>
  <c r="G259" i="1"/>
  <c r="G453" i="1"/>
  <c r="G176" i="1"/>
  <c r="G300" i="1"/>
  <c r="G560" i="1"/>
  <c r="G417" i="1"/>
  <c r="G84" i="1"/>
  <c r="G516" i="1"/>
  <c r="G75" i="1"/>
  <c r="G438" i="1"/>
  <c r="G455" i="1"/>
  <c r="G328" i="1"/>
  <c r="G345" i="1"/>
  <c r="G578" i="1"/>
  <c r="G494" i="1"/>
  <c r="G271" i="1"/>
  <c r="G293" i="1"/>
  <c r="G556" i="1"/>
  <c r="G216" i="1"/>
  <c r="G497" i="1"/>
  <c r="G545" i="1"/>
  <c r="G592" i="1"/>
  <c r="G582" i="1"/>
  <c r="G179" i="1"/>
  <c r="G329" i="1"/>
  <c r="G475" i="1"/>
  <c r="G225" i="1"/>
  <c r="G477" i="1"/>
  <c r="G268" i="1"/>
  <c r="G18" i="1"/>
  <c r="G11" i="1"/>
  <c r="G325" i="1"/>
  <c r="G490" i="1"/>
  <c r="G332" i="1"/>
  <c r="G436" i="1"/>
  <c r="G227" i="1"/>
  <c r="G132" i="1"/>
  <c r="G144" i="1"/>
  <c r="G364" i="1"/>
  <c r="G567" i="1"/>
  <c r="G408" i="1"/>
  <c r="G468" i="1"/>
  <c r="G125" i="1"/>
  <c r="G73" i="1"/>
  <c r="G491" i="1"/>
  <c r="G480" i="1"/>
  <c r="G482" i="1"/>
  <c r="G451" i="1"/>
  <c r="G91" i="1"/>
  <c r="G109" i="1"/>
  <c r="G315" i="1"/>
  <c r="G173" i="1"/>
  <c r="G107" i="1"/>
  <c r="G288" i="1"/>
  <c r="G492" i="1"/>
  <c r="G255" i="1"/>
  <c r="G134" i="1"/>
  <c r="G478" i="1"/>
  <c r="G89" i="1"/>
  <c r="G358" i="1"/>
  <c r="G116" i="1"/>
  <c r="G217" i="1"/>
  <c r="G484" i="1"/>
  <c r="G260" i="1"/>
  <c r="G61" i="1"/>
  <c r="G439" i="1"/>
  <c r="G135" i="1"/>
  <c r="G575" i="1"/>
  <c r="G230" i="1"/>
  <c r="G322" i="1"/>
  <c r="G446" i="1"/>
  <c r="G129" i="1"/>
  <c r="G400" i="1"/>
  <c r="G483" i="1"/>
  <c r="G498" i="1"/>
  <c r="G306" i="1"/>
  <c r="G507" i="1"/>
  <c r="G258" i="1"/>
  <c r="G299" i="1"/>
  <c r="G512" i="1"/>
  <c r="G264" i="1"/>
  <c r="G576" i="1"/>
  <c r="G588" i="1"/>
  <c r="G540" i="1"/>
  <c r="G479" i="1"/>
  <c r="G452" i="1"/>
  <c r="G391" i="1"/>
  <c r="G474" i="1"/>
  <c r="G389" i="1"/>
  <c r="G496" i="1"/>
  <c r="G387" i="1"/>
  <c r="G137" i="1"/>
  <c r="G445" i="1"/>
  <c r="G495" i="1"/>
  <c r="G508" i="1"/>
  <c r="G513" i="1"/>
  <c r="G557" i="1"/>
  <c r="G594" i="1"/>
  <c r="G515" i="1"/>
  <c r="G517" i="1"/>
  <c r="G147" i="1"/>
  <c r="G295" i="1"/>
  <c r="G305" i="1"/>
  <c r="G409" i="1"/>
  <c r="G392" i="1"/>
  <c r="G509" i="1"/>
  <c r="G520" i="1"/>
  <c r="G522" i="1"/>
  <c r="G518" i="1"/>
  <c r="G414" i="1"/>
  <c r="G470" i="1"/>
  <c r="G420" i="1"/>
  <c r="G235" i="1"/>
  <c r="G601" i="1"/>
  <c r="G568" i="1"/>
  <c r="G563" i="1"/>
  <c r="G542" i="1"/>
  <c r="G564" i="1"/>
  <c r="G190" i="1"/>
  <c r="G50" i="1"/>
  <c r="G383" i="1"/>
  <c r="G429" i="1"/>
  <c r="G181" i="1"/>
  <c r="G534" i="1"/>
  <c r="G544" i="1"/>
  <c r="G511" i="1"/>
  <c r="G376" i="1"/>
  <c r="G533" i="1"/>
  <c r="G519" i="1"/>
  <c r="G256" i="1"/>
  <c r="G476" i="1"/>
  <c r="G422" i="1"/>
  <c r="G546" i="1"/>
  <c r="G581" i="1"/>
  <c r="G114" i="1"/>
  <c r="G493" i="1"/>
  <c r="G423" i="1"/>
  <c r="G574" i="1"/>
  <c r="G532" i="1"/>
  <c r="G447" i="1"/>
  <c r="G603" i="1"/>
  <c r="G521" i="1"/>
  <c r="G569" i="1"/>
  <c r="G543" i="1"/>
  <c r="G506" i="1"/>
  <c r="G424" i="1"/>
  <c r="G222" i="1"/>
  <c r="G362" i="1"/>
  <c r="G388" i="1"/>
  <c r="G378" i="1"/>
  <c r="G324" i="1"/>
  <c r="G163" i="1"/>
  <c r="G449" i="1"/>
  <c r="G193" i="1"/>
  <c r="G273" i="1"/>
  <c r="G266" i="1"/>
  <c r="G25" i="1"/>
  <c r="G203" i="1"/>
  <c r="G214" i="1"/>
  <c r="G20" i="1"/>
  <c r="G83" i="1"/>
  <c r="G572" i="1"/>
  <c r="G21" i="1"/>
  <c r="G270" i="1"/>
  <c r="G66" i="1"/>
  <c r="G254" i="1"/>
  <c r="G232" i="1"/>
  <c r="G287" i="1"/>
  <c r="G32" i="1"/>
  <c r="G385" i="1"/>
  <c r="G403" i="1"/>
  <c r="G96" i="1"/>
  <c r="G386" i="1"/>
  <c r="G208" i="1"/>
  <c r="G356" i="1"/>
  <c r="G10" i="1"/>
  <c r="G368" i="1"/>
  <c r="G215" i="1"/>
  <c r="G139" i="1"/>
  <c r="G333" i="1"/>
  <c r="G344" i="1"/>
  <c r="G59" i="1"/>
  <c r="G314" i="1"/>
  <c r="G22" i="1"/>
  <c r="G121" i="1"/>
  <c r="G160" i="1"/>
  <c r="G58" i="1"/>
  <c r="G311" i="1"/>
  <c r="G430" i="1"/>
  <c r="G326" i="1"/>
  <c r="G183" i="1"/>
  <c r="G169" i="1"/>
  <c r="G554" i="1"/>
  <c r="G407" i="1"/>
  <c r="G170" i="1"/>
  <c r="G161" i="1"/>
  <c r="G375" i="1"/>
  <c r="G310" i="1"/>
  <c r="G585" i="1"/>
  <c r="G461" i="1"/>
  <c r="G525" i="1"/>
  <c r="G282" i="1"/>
  <c r="G526" i="1"/>
  <c r="G280" i="1"/>
  <c r="G130" i="1"/>
  <c r="G244" i="1"/>
  <c r="G342" i="1"/>
  <c r="G317" i="1"/>
  <c r="G154" i="1"/>
  <c r="G277" i="1"/>
  <c r="G242" i="1"/>
  <c r="G251" i="1"/>
  <c r="G369" i="1"/>
  <c r="G157" i="1"/>
  <c r="G252" i="1"/>
  <c r="G433" i="1"/>
  <c r="G103" i="1"/>
  <c r="G164" i="1"/>
  <c r="G370" i="1"/>
  <c r="G165" i="1"/>
  <c r="G166" i="1"/>
  <c r="G104" i="1"/>
  <c r="G199" i="1"/>
  <c r="G250" i="1"/>
  <c r="G399" i="1"/>
  <c r="G82" i="1"/>
  <c r="G341" i="1"/>
  <c r="G312" i="1"/>
  <c r="G156" i="1"/>
  <c r="G210" i="1"/>
  <c r="G155" i="1"/>
  <c r="G106" i="1"/>
  <c r="G153" i="1"/>
  <c r="G201" i="1"/>
  <c r="G281" i="1"/>
  <c r="G371" i="1"/>
  <c r="G113" i="1"/>
  <c r="G243" i="1"/>
  <c r="G463" i="1"/>
  <c r="G102" i="1"/>
  <c r="G46" i="1"/>
  <c r="G339" i="1"/>
  <c r="G427" i="1"/>
  <c r="G336" i="1"/>
  <c r="G92" i="1"/>
  <c r="G524" i="1"/>
  <c r="G200" i="1"/>
  <c r="G152" i="1"/>
  <c r="G523" i="1"/>
  <c r="G397" i="1"/>
  <c r="G372" i="1"/>
  <c r="G537" i="1"/>
  <c r="G458" i="1"/>
  <c r="G553" i="1"/>
  <c r="G337" i="1"/>
  <c r="G198" i="1"/>
  <c r="G552" i="1"/>
  <c r="G596" i="1"/>
  <c r="G197" i="1"/>
  <c r="G309" i="1"/>
  <c r="G276" i="1"/>
  <c r="G396" i="1"/>
  <c r="G275" i="1"/>
  <c r="G550" i="1"/>
  <c r="G551" i="1"/>
  <c r="G460" i="1"/>
  <c r="G505" i="1"/>
  <c r="G459" i="1"/>
  <c r="G398" i="1"/>
  <c r="G579" i="1"/>
  <c r="G150" i="1"/>
  <c r="G308" i="1"/>
  <c r="G536" i="1"/>
  <c r="G548" i="1"/>
  <c r="G591" i="1"/>
  <c r="G535" i="1"/>
  <c r="G590" i="1"/>
  <c r="G503" i="1"/>
  <c r="G549" i="1"/>
  <c r="G501" i="1"/>
  <c r="G457" i="1"/>
  <c r="G462" i="1"/>
  <c r="G502" i="1"/>
  <c r="G538" i="1"/>
  <c r="G4" i="1"/>
  <c r="G425" i="1"/>
  <c r="G583" i="1"/>
  <c r="G78" i="1"/>
  <c r="G237" i="1"/>
  <c r="G120" i="1"/>
  <c r="G99" i="1"/>
  <c r="G456" i="1"/>
  <c r="G274" i="1"/>
  <c r="G81" i="1"/>
  <c r="G499" i="1"/>
  <c r="G5" i="1"/>
  <c r="G7" i="1"/>
  <c r="G12" i="1"/>
  <c r="G56" i="1"/>
  <c r="G17" i="1"/>
  <c r="G35" i="1"/>
  <c r="G196" i="1"/>
  <c r="G13" i="1"/>
  <c r="G37" i="1"/>
  <c r="G36" i="1"/>
  <c r="G80" i="1"/>
  <c r="G240" i="1"/>
  <c r="G55" i="1"/>
  <c r="G239" i="1"/>
  <c r="G238" i="1"/>
  <c r="G34" i="1"/>
  <c r="G33" i="1"/>
  <c r="G307" i="1"/>
  <c r="G54" i="1"/>
  <c r="G38" i="1"/>
  <c r="G79" i="1"/>
  <c r="G100" i="1"/>
  <c r="G600" i="1"/>
  <c r="G589" i="1"/>
  <c r="G500" i="1"/>
  <c r="G577" i="1"/>
  <c r="G565" i="1"/>
  <c r="G426" i="1"/>
  <c r="G593" i="1"/>
  <c r="G570" i="1"/>
  <c r="G599" i="1"/>
  <c r="G365" i="1"/>
  <c r="G580" i="1"/>
  <c r="G241" i="1"/>
  <c r="G555" i="1"/>
  <c r="G598" i="1"/>
  <c r="G602" i="1"/>
  <c r="G584" i="1"/>
  <c r="G149" i="1"/>
  <c r="G395" i="1"/>
  <c r="G597" i="1"/>
  <c r="G485" i="1"/>
  <c r="K2" i="6"/>
  <c r="K2" i="5"/>
  <c r="K2" i="4"/>
  <c r="K2" i="2"/>
  <c r="K2" i="1"/>
  <c r="H3" i="6"/>
  <c r="H2" i="6"/>
  <c r="H4" i="6"/>
  <c r="H5" i="6"/>
  <c r="H11" i="6"/>
  <c r="H9" i="6"/>
  <c r="H10" i="6"/>
  <c r="H6" i="6"/>
  <c r="H8" i="6"/>
  <c r="H7" i="6"/>
  <c r="H14" i="6"/>
  <c r="H12" i="6"/>
  <c r="H17" i="6"/>
  <c r="H16" i="6"/>
  <c r="H13" i="6"/>
  <c r="H15" i="6"/>
  <c r="H44" i="6"/>
  <c r="H66" i="6"/>
  <c r="H63" i="6"/>
  <c r="H78" i="6"/>
  <c r="H49" i="6"/>
  <c r="H69" i="6"/>
  <c r="H22" i="6"/>
  <c r="H81" i="6"/>
  <c r="H62" i="6"/>
  <c r="H83" i="6"/>
  <c r="H42" i="6"/>
  <c r="H79" i="6"/>
  <c r="H72" i="6"/>
  <c r="H87" i="6"/>
  <c r="H50" i="6"/>
  <c r="H34" i="6"/>
  <c r="H59" i="6"/>
  <c r="H68" i="6"/>
  <c r="H48" i="6"/>
  <c r="H27" i="6"/>
  <c r="H61" i="6"/>
  <c r="H24" i="6"/>
  <c r="H41" i="6"/>
  <c r="H33" i="6"/>
  <c r="H18" i="6"/>
  <c r="H43" i="6"/>
  <c r="H23" i="6"/>
  <c r="H46" i="6"/>
  <c r="H54" i="6"/>
  <c r="H31" i="6"/>
  <c r="H20" i="6"/>
  <c r="H30" i="6"/>
  <c r="H56" i="6"/>
  <c r="H77" i="6"/>
  <c r="H25" i="6"/>
  <c r="H53" i="6"/>
  <c r="H58" i="6"/>
  <c r="H32" i="6"/>
  <c r="H60" i="6"/>
  <c r="H64" i="6"/>
  <c r="H65" i="6"/>
  <c r="H29" i="6"/>
  <c r="H51" i="6"/>
  <c r="H84" i="6"/>
  <c r="H67" i="6"/>
  <c r="H86" i="6"/>
  <c r="H75" i="6"/>
  <c r="H80" i="6"/>
  <c r="H90" i="6"/>
  <c r="H85" i="6"/>
  <c r="H82" i="6"/>
  <c r="H88" i="6"/>
  <c r="H76" i="6"/>
  <c r="H73" i="6"/>
  <c r="H55" i="6"/>
  <c r="H71" i="6"/>
  <c r="H89" i="6"/>
  <c r="H70" i="6"/>
  <c r="H39" i="6"/>
  <c r="H47" i="6"/>
  <c r="H36" i="6"/>
  <c r="H19" i="6"/>
  <c r="H52" i="6"/>
  <c r="H37" i="6"/>
  <c r="H74" i="6"/>
  <c r="H40" i="6"/>
  <c r="H28" i="6"/>
  <c r="H45" i="6"/>
  <c r="H35" i="6"/>
  <c r="H26" i="6"/>
  <c r="H38" i="6"/>
  <c r="H57" i="6"/>
  <c r="H21" i="6"/>
  <c r="H92" i="6"/>
  <c r="H93" i="6"/>
  <c r="H91" i="6"/>
  <c r="H94" i="6"/>
  <c r="H95" i="6"/>
  <c r="H123" i="6"/>
  <c r="H109" i="6"/>
  <c r="H144" i="6"/>
  <c r="H124" i="6"/>
  <c r="H127" i="6"/>
  <c r="H136" i="6"/>
  <c r="H118" i="6"/>
  <c r="H142" i="6"/>
  <c r="H145" i="6"/>
  <c r="H112" i="6"/>
  <c r="H105" i="6"/>
  <c r="H110" i="6"/>
  <c r="H113" i="6"/>
  <c r="H119" i="6"/>
  <c r="H106" i="6"/>
  <c r="H134" i="6"/>
  <c r="H114" i="6"/>
  <c r="H102" i="6"/>
  <c r="H100" i="6"/>
  <c r="H140" i="6"/>
  <c r="H130" i="6"/>
  <c r="H115" i="6"/>
  <c r="H122" i="6"/>
  <c r="H98" i="6"/>
  <c r="H133" i="6"/>
  <c r="H131" i="6"/>
  <c r="H141" i="6"/>
  <c r="H111" i="6"/>
  <c r="H125" i="6"/>
  <c r="H121" i="6"/>
  <c r="H132" i="6"/>
  <c r="H137" i="6"/>
  <c r="H99" i="6"/>
  <c r="H138" i="6"/>
  <c r="H101" i="6"/>
  <c r="H108" i="6"/>
  <c r="H117" i="6"/>
  <c r="H126" i="6"/>
  <c r="H103" i="6"/>
  <c r="H143" i="6"/>
  <c r="H107" i="6"/>
  <c r="H96" i="6"/>
  <c r="H129" i="6"/>
  <c r="H97" i="6"/>
  <c r="H116" i="6"/>
  <c r="H135" i="6"/>
  <c r="H120" i="6"/>
  <c r="H104" i="6"/>
  <c r="H139" i="6"/>
  <c r="H128" i="6"/>
  <c r="H149" i="6"/>
  <c r="H148" i="6"/>
  <c r="H150" i="6"/>
  <c r="H169" i="6"/>
  <c r="H157" i="6"/>
  <c r="H160" i="6"/>
  <c r="H153" i="6"/>
  <c r="H155" i="6"/>
  <c r="H161" i="6"/>
  <c r="H147" i="6"/>
  <c r="H158" i="6"/>
  <c r="H172" i="6"/>
  <c r="H165" i="6"/>
  <c r="H162" i="6"/>
  <c r="H152" i="6"/>
  <c r="H146" i="6"/>
  <c r="H171" i="6"/>
  <c r="H159" i="6"/>
  <c r="H156" i="6"/>
  <c r="H170" i="6"/>
  <c r="H167" i="6"/>
  <c r="H168" i="6"/>
  <c r="H154" i="6"/>
  <c r="H151" i="6"/>
  <c r="H163" i="6"/>
  <c r="H166" i="6"/>
  <c r="H164" i="6"/>
  <c r="H173" i="6"/>
  <c r="H18" i="5"/>
  <c r="H15" i="5"/>
  <c r="H3" i="5"/>
  <c r="H9" i="5"/>
  <c r="H11" i="5"/>
  <c r="H13" i="5"/>
  <c r="H16" i="5"/>
  <c r="H14" i="5"/>
  <c r="H6" i="5"/>
  <c r="H17" i="5"/>
  <c r="H19" i="5"/>
  <c r="H7" i="5"/>
  <c r="H5" i="5"/>
  <c r="H20" i="5"/>
  <c r="H12" i="5"/>
  <c r="H8" i="5"/>
  <c r="H2" i="5"/>
  <c r="H4" i="5"/>
  <c r="H10" i="5"/>
  <c r="H67" i="4"/>
  <c r="H19" i="4"/>
  <c r="H18" i="4"/>
  <c r="H56" i="4"/>
  <c r="H66" i="4"/>
  <c r="H78" i="4"/>
  <c r="H39" i="4"/>
  <c r="H37" i="4"/>
  <c r="H43" i="4"/>
  <c r="H6" i="4"/>
  <c r="H54" i="4"/>
  <c r="H64" i="4"/>
  <c r="H28" i="4"/>
  <c r="H20" i="4"/>
  <c r="H12" i="4"/>
  <c r="H7" i="4"/>
  <c r="H77" i="4"/>
  <c r="H79" i="4"/>
  <c r="H55" i="4"/>
  <c r="H68" i="4"/>
  <c r="H42" i="4"/>
  <c r="H22" i="4"/>
  <c r="H25" i="4"/>
  <c r="H46" i="4"/>
  <c r="H32" i="4"/>
  <c r="H58" i="4"/>
  <c r="H31" i="4"/>
  <c r="H11" i="4"/>
  <c r="H33" i="4"/>
  <c r="H57" i="4"/>
  <c r="H41" i="4"/>
  <c r="H47" i="4"/>
  <c r="H70" i="4"/>
  <c r="H80" i="4"/>
  <c r="H61" i="4"/>
  <c r="H36" i="4"/>
  <c r="H9" i="4"/>
  <c r="H23" i="4"/>
  <c r="H14" i="4"/>
  <c r="H59" i="4"/>
  <c r="H3" i="4"/>
  <c r="H75" i="4"/>
  <c r="H13" i="4"/>
  <c r="H15" i="4"/>
  <c r="H8" i="4"/>
  <c r="H21" i="4"/>
  <c r="H51" i="4"/>
  <c r="H16" i="4"/>
  <c r="H26" i="4"/>
  <c r="H48" i="4"/>
  <c r="H53" i="4"/>
  <c r="H24" i="4"/>
  <c r="H29" i="4"/>
  <c r="H4" i="4"/>
  <c r="H44" i="4"/>
  <c r="H34" i="4"/>
  <c r="H71" i="4"/>
  <c r="H65" i="4"/>
  <c r="H45" i="4"/>
  <c r="H35" i="4"/>
  <c r="H63" i="4"/>
  <c r="H76" i="4"/>
  <c r="H60" i="4"/>
  <c r="H5" i="4"/>
  <c r="H10" i="4"/>
  <c r="H74" i="4"/>
  <c r="H49" i="4"/>
  <c r="H27" i="4"/>
  <c r="H52" i="4"/>
  <c r="H72" i="4"/>
  <c r="H73" i="4"/>
  <c r="H17" i="4"/>
  <c r="H40" i="4"/>
  <c r="H38" i="4"/>
  <c r="H62" i="4"/>
  <c r="H50" i="4"/>
  <c r="H2" i="4"/>
  <c r="H30" i="4"/>
  <c r="H69" i="4"/>
  <c r="H91" i="4"/>
  <c r="H85" i="4"/>
  <c r="H83" i="4"/>
  <c r="H89" i="4"/>
  <c r="H92" i="4"/>
  <c r="H82" i="4"/>
  <c r="H93" i="4"/>
  <c r="H90" i="4"/>
  <c r="H96" i="4"/>
  <c r="H95" i="4"/>
  <c r="H84" i="4"/>
  <c r="H94" i="4"/>
  <c r="H86" i="4"/>
  <c r="H81" i="4"/>
  <c r="H97" i="4"/>
  <c r="H87" i="4"/>
  <c r="H88" i="4"/>
  <c r="H98" i="4"/>
  <c r="H200" i="4"/>
  <c r="H101" i="4"/>
  <c r="H141" i="4"/>
  <c r="H134" i="4"/>
  <c r="H161" i="4"/>
  <c r="H165" i="4"/>
  <c r="H186" i="4"/>
  <c r="H169" i="4"/>
  <c r="H178" i="4"/>
  <c r="H194" i="4"/>
  <c r="H155" i="4"/>
  <c r="H193" i="4"/>
  <c r="H132" i="4"/>
  <c r="H158" i="4"/>
  <c r="H160" i="4"/>
  <c r="H182" i="4"/>
  <c r="H173" i="4"/>
  <c r="H99" i="4"/>
  <c r="H127" i="4"/>
  <c r="H191" i="4"/>
  <c r="H113" i="4"/>
  <c r="H140" i="4"/>
  <c r="H156" i="4"/>
  <c r="H119" i="4"/>
  <c r="H117" i="4"/>
  <c r="H190" i="4"/>
  <c r="H152" i="4"/>
  <c r="H135" i="4"/>
  <c r="H163" i="4"/>
  <c r="H159" i="4"/>
  <c r="H116" i="4"/>
  <c r="H107" i="4"/>
  <c r="H128" i="4"/>
  <c r="H147" i="4"/>
  <c r="H198" i="4"/>
  <c r="H148" i="4"/>
  <c r="H122" i="4"/>
  <c r="H170" i="4"/>
  <c r="H150" i="4"/>
  <c r="H121" i="4"/>
  <c r="H111" i="4"/>
  <c r="H104" i="4"/>
  <c r="H109" i="4"/>
  <c r="H139" i="4"/>
  <c r="H114" i="4"/>
  <c r="H143" i="4"/>
  <c r="H129" i="4"/>
  <c r="H151" i="4"/>
  <c r="H115" i="4"/>
  <c r="H188" i="4"/>
  <c r="H125" i="4"/>
  <c r="H162" i="4"/>
  <c r="H106" i="4"/>
  <c r="H105" i="4"/>
  <c r="H142" i="4"/>
  <c r="H131" i="4"/>
  <c r="H196" i="4"/>
  <c r="H187" i="4"/>
  <c r="H197" i="4"/>
  <c r="H168" i="4"/>
  <c r="H137" i="4"/>
  <c r="H108" i="4"/>
  <c r="H124" i="4"/>
  <c r="H112" i="4"/>
  <c r="H176" i="4"/>
  <c r="H192" i="4"/>
  <c r="H138" i="4"/>
  <c r="H133" i="4"/>
  <c r="H153" i="4"/>
  <c r="H185" i="4"/>
  <c r="H167" i="4"/>
  <c r="H130" i="4"/>
  <c r="H144" i="4"/>
  <c r="H157" i="4"/>
  <c r="H172" i="4"/>
  <c r="H166" i="4"/>
  <c r="H189" i="4"/>
  <c r="H126" i="4"/>
  <c r="H180" i="4"/>
  <c r="H149" i="4"/>
  <c r="H183" i="4"/>
  <c r="H177" i="4"/>
  <c r="H181" i="4"/>
  <c r="H110" i="4"/>
  <c r="H174" i="4"/>
  <c r="H175" i="4"/>
  <c r="H102" i="4"/>
  <c r="H184" i="4"/>
  <c r="H195" i="4"/>
  <c r="H146" i="4"/>
  <c r="H123" i="4"/>
  <c r="H171" i="4"/>
  <c r="H103" i="4"/>
  <c r="H100" i="4"/>
  <c r="H145" i="4"/>
  <c r="H118" i="4"/>
  <c r="H164" i="4"/>
  <c r="H199" i="4"/>
  <c r="H154" i="4"/>
  <c r="H120" i="4"/>
  <c r="H136" i="4"/>
  <c r="H179" i="4"/>
  <c r="H208" i="4"/>
  <c r="H209" i="4"/>
  <c r="H223" i="4"/>
  <c r="H207" i="4"/>
  <c r="H205" i="4"/>
  <c r="H204" i="4"/>
  <c r="H212" i="4"/>
  <c r="H217" i="4"/>
  <c r="H203" i="4"/>
  <c r="H214" i="4"/>
  <c r="H218" i="4"/>
  <c r="H206" i="4"/>
  <c r="H221" i="4"/>
  <c r="H216" i="4"/>
  <c r="H211" i="4"/>
  <c r="H202" i="4"/>
  <c r="H219" i="4"/>
  <c r="H213" i="4"/>
  <c r="H222" i="4"/>
  <c r="H201" i="4"/>
  <c r="H210" i="4"/>
  <c r="H215" i="4"/>
  <c r="H220" i="4"/>
  <c r="H651" i="4"/>
  <c r="H233" i="4"/>
  <c r="H248" i="4"/>
  <c r="H533" i="4"/>
  <c r="H427" i="4"/>
  <c r="H619" i="4"/>
  <c r="H546" i="4"/>
  <c r="H447" i="4"/>
  <c r="H421" i="4"/>
  <c r="H428" i="4"/>
  <c r="H429" i="4"/>
  <c r="H224" i="4"/>
  <c r="H293" i="4"/>
  <c r="H542" i="4"/>
  <c r="H618" i="4"/>
  <c r="H266" i="4"/>
  <c r="H663" i="4"/>
  <c r="H430" i="4"/>
  <c r="H611" i="4"/>
  <c r="H431" i="4"/>
  <c r="H577" i="4"/>
  <c r="H422" i="4"/>
  <c r="H617" i="4"/>
  <c r="H492" i="4"/>
  <c r="H612" i="4"/>
  <c r="H472" i="4"/>
  <c r="H578" i="4"/>
  <c r="H661" i="4"/>
  <c r="H268" i="4"/>
  <c r="H660" i="4"/>
  <c r="H261" i="4"/>
  <c r="H432" i="4"/>
  <c r="H488" i="4"/>
  <c r="H241" i="4"/>
  <c r="H317" i="4"/>
  <c r="H592" i="4"/>
  <c r="H465" i="4"/>
  <c r="H607" i="4"/>
  <c r="H579" i="4"/>
  <c r="H541" i="4"/>
  <c r="H602" i="4"/>
  <c r="H267" i="4"/>
  <c r="H331" i="4"/>
  <c r="H521" i="4"/>
  <c r="H405" i="4"/>
  <c r="H631" i="4"/>
  <c r="H567" i="4"/>
  <c r="H359" i="4"/>
  <c r="H318" i="4"/>
  <c r="H613" i="4"/>
  <c r="H634" i="4"/>
  <c r="H526" i="4"/>
  <c r="H584" i="4"/>
  <c r="H539" i="4"/>
  <c r="H303" i="4"/>
  <c r="H433" i="4"/>
  <c r="H516" i="4"/>
  <c r="H324" i="4"/>
  <c r="H455" i="4"/>
  <c r="H576" i="4"/>
  <c r="H439" i="4"/>
  <c r="H394" i="4"/>
  <c r="H510" i="4"/>
  <c r="H641" i="4"/>
  <c r="H262" i="4"/>
  <c r="H479" i="4"/>
  <c r="H231" i="4"/>
  <c r="H557" i="4"/>
  <c r="H530" i="4"/>
  <c r="H543" i="4"/>
  <c r="H454" i="4"/>
  <c r="H434" i="4"/>
  <c r="H249" i="4"/>
  <c r="H517" i="4"/>
  <c r="H487" i="4"/>
  <c r="H534" i="4"/>
  <c r="H468" i="4"/>
  <c r="H276" i="4"/>
  <c r="H591" i="4"/>
  <c r="H444" i="4"/>
  <c r="H308" i="4"/>
  <c r="H647" i="4"/>
  <c r="H562" i="4"/>
  <c r="H384" i="4"/>
  <c r="H585" i="4"/>
  <c r="H531" i="4"/>
  <c r="H448" i="4"/>
  <c r="H597" i="4"/>
  <c r="H329" i="4"/>
  <c r="H638" i="4"/>
  <c r="H667" i="4"/>
  <c r="H437" i="4"/>
  <c r="H470" i="4"/>
  <c r="H593" i="4"/>
  <c r="H325" i="4"/>
  <c r="H440" i="4"/>
  <c r="H536" i="4"/>
  <c r="H309" i="4"/>
  <c r="H489" i="4"/>
  <c r="H395" i="4"/>
  <c r="H310" i="4"/>
  <c r="H540" i="4"/>
  <c r="H255" i="4"/>
  <c r="H603" i="4"/>
  <c r="H298" i="4"/>
  <c r="H604" i="4"/>
  <c r="H406" i="4"/>
  <c r="H319" i="4"/>
  <c r="H633" i="4"/>
  <c r="H344" i="4"/>
  <c r="H326" i="4"/>
  <c r="H256" i="4"/>
  <c r="H586" i="4"/>
  <c r="H476" i="4"/>
  <c r="H522" i="4"/>
  <c r="H523" i="4"/>
  <c r="H287" i="4"/>
  <c r="H605" i="4"/>
  <c r="H509" i="4"/>
  <c r="H552" i="4"/>
  <c r="H320" i="4"/>
  <c r="H461" i="4"/>
  <c r="H653" i="4"/>
  <c r="H389" i="4"/>
  <c r="H358" i="4"/>
  <c r="H407" i="4"/>
  <c r="H225" i="4"/>
  <c r="H350" i="4"/>
  <c r="H568" i="4"/>
  <c r="H636" i="4"/>
  <c r="H279" i="4"/>
  <c r="H464" i="4"/>
  <c r="H626" i="4"/>
  <c r="H654" i="4"/>
  <c r="H368" i="4"/>
  <c r="H369" i="4"/>
  <c r="H345" i="4"/>
  <c r="H288" i="4"/>
  <c r="H263" i="4"/>
  <c r="H351" i="4"/>
  <c r="H338" i="4"/>
  <c r="H664" i="4"/>
  <c r="H580" i="4"/>
  <c r="H228" i="4"/>
  <c r="H548" i="4"/>
  <c r="H340" i="4"/>
  <c r="H265" i="4"/>
  <c r="H416" i="4"/>
  <c r="H278" i="4"/>
  <c r="H547" i="4"/>
  <c r="H460" i="4"/>
  <c r="H503" i="4"/>
  <c r="H608" i="4"/>
  <c r="H524" i="4"/>
  <c r="H370" i="4"/>
  <c r="H304" i="4"/>
  <c r="H362" i="4"/>
  <c r="H244" i="4"/>
  <c r="H498" i="4"/>
  <c r="H258" i="4"/>
  <c r="H500" i="4"/>
  <c r="H408" i="4"/>
  <c r="H494" i="4"/>
  <c r="H371" i="4"/>
  <c r="H226" i="4"/>
  <c r="H556" i="4"/>
  <c r="H294" i="4"/>
  <c r="H363" i="4"/>
  <c r="H385" i="4"/>
  <c r="H571" i="4"/>
  <c r="H632" i="4"/>
  <c r="H409" i="4"/>
  <c r="H277" i="4"/>
  <c r="H561" i="4"/>
  <c r="H643" i="4"/>
  <c r="H644" i="4"/>
  <c r="H274" i="4"/>
  <c r="H284" i="4"/>
  <c r="H337" i="4"/>
  <c r="H396" i="4"/>
  <c r="H339" i="4"/>
  <c r="H594" i="4"/>
  <c r="H242" i="4"/>
  <c r="H623" i="4"/>
  <c r="H555" i="4"/>
  <c r="H289" i="4"/>
  <c r="H453" i="4"/>
  <c r="H280" i="4"/>
  <c r="H622" i="4"/>
  <c r="H290" i="4"/>
  <c r="H564" i="4"/>
  <c r="H506" i="4"/>
  <c r="H595" i="4"/>
  <c r="H527" i="4"/>
  <c r="H615" i="4"/>
  <c r="H386" i="4"/>
  <c r="H229" i="4"/>
  <c r="H493" i="4"/>
  <c r="H435" i="4"/>
  <c r="H642" i="4"/>
  <c r="H457" i="4"/>
  <c r="H366" i="4"/>
  <c r="H621" i="4"/>
  <c r="H372" i="4"/>
  <c r="H373" i="4"/>
  <c r="H387" i="4"/>
  <c r="H569" i="4"/>
  <c r="H525" i="4"/>
  <c r="H535" i="4"/>
  <c r="H374" i="4"/>
  <c r="H410" i="4"/>
  <c r="H311" i="4"/>
  <c r="H390" i="4"/>
  <c r="H606" i="4"/>
  <c r="H452" i="4"/>
  <c r="H295" i="4"/>
  <c r="H418" i="4"/>
  <c r="H554" i="4"/>
  <c r="H356" i="4"/>
  <c r="H490" i="4"/>
  <c r="H518" i="4"/>
  <c r="H671" i="4"/>
  <c r="H296" i="4"/>
  <c r="H601" i="4"/>
  <c r="H481" i="4"/>
  <c r="H270" i="4"/>
  <c r="H271" i="4"/>
  <c r="H397" i="4"/>
  <c r="H398" i="4"/>
  <c r="H235" i="4"/>
  <c r="H245" i="4"/>
  <c r="H391" i="4"/>
  <c r="H250" i="4"/>
  <c r="H445" i="4"/>
  <c r="H662" i="4"/>
  <c r="H572" i="4"/>
  <c r="H259" i="4"/>
  <c r="H321" i="4"/>
  <c r="H628" i="4"/>
  <c r="H346" i="4"/>
  <c r="H512" i="4"/>
  <c r="H528" i="4"/>
  <c r="H291" i="4"/>
  <c r="H627" i="4"/>
  <c r="H251" i="4"/>
  <c r="H360" i="4"/>
  <c r="H670" i="4"/>
  <c r="H257" i="4"/>
  <c r="H411" i="4"/>
  <c r="H645" i="4"/>
  <c r="H375" i="4"/>
  <c r="H243" i="4"/>
  <c r="H558" i="4"/>
  <c r="H332" i="4"/>
  <c r="H364" i="4"/>
  <c r="H376" i="4"/>
  <c r="H514" i="4"/>
  <c r="H446" i="4"/>
  <c r="H312" i="4"/>
  <c r="H282" i="4"/>
  <c r="H441" i="4"/>
  <c r="H299" i="4"/>
  <c r="H637" i="4"/>
  <c r="H659" i="4"/>
  <c r="H495" i="4"/>
  <c r="H563" i="4"/>
  <c r="H353" i="4"/>
  <c r="H538" i="4"/>
  <c r="H656" i="4"/>
  <c r="H234" i="4"/>
  <c r="H423" i="4"/>
  <c r="H466" i="4"/>
  <c r="H504" i="4"/>
  <c r="H658" i="4"/>
  <c r="H377" i="4"/>
  <c r="H436" i="4"/>
  <c r="H473" i="4"/>
  <c r="H412" i="4"/>
  <c r="H505" i="4"/>
  <c r="H313" i="4"/>
  <c r="H559" i="4"/>
  <c r="H508" i="4"/>
  <c r="H515" i="4"/>
  <c r="H378" i="4"/>
  <c r="H292" i="4"/>
  <c r="H252" i="4"/>
  <c r="H238" i="4"/>
  <c r="H379" i="4"/>
  <c r="H354" i="4"/>
  <c r="H596" i="4"/>
  <c r="H665" i="4"/>
  <c r="H272" i="4"/>
  <c r="H300" i="4"/>
  <c r="H467" i="4"/>
  <c r="H560" i="4"/>
  <c r="H655" i="4"/>
  <c r="H380" i="4"/>
  <c r="H474" i="4"/>
  <c r="H347" i="4"/>
  <c r="H413" i="4"/>
  <c r="H227" i="4"/>
  <c r="H573" i="4"/>
  <c r="H355" i="4"/>
  <c r="H666" i="4"/>
  <c r="H486" i="4"/>
  <c r="H285" i="4"/>
  <c r="H574" i="4"/>
  <c r="H305" i="4"/>
  <c r="H381" i="4"/>
  <c r="H462" i="4"/>
  <c r="H342" i="4"/>
  <c r="H581" i="4"/>
  <c r="H620" i="4"/>
  <c r="H463" i="4"/>
  <c r="H499" i="4"/>
  <c r="H286" i="4"/>
  <c r="H236" i="4"/>
  <c r="H399" i="4"/>
  <c r="H635" i="4"/>
  <c r="H232" i="4"/>
  <c r="H330" i="4"/>
  <c r="H400" i="4"/>
  <c r="H357" i="4"/>
  <c r="H301" i="4"/>
  <c r="H529" i="4"/>
  <c r="H401" i="4"/>
  <c r="H566" i="4"/>
  <c r="H458" i="4"/>
  <c r="H367" i="4"/>
  <c r="H553" i="4"/>
  <c r="H264" i="4"/>
  <c r="H598" i="4"/>
  <c r="H669" i="4"/>
  <c r="H482" i="4"/>
  <c r="H402" i="4"/>
  <c r="H306" i="4"/>
  <c r="H349" i="4"/>
  <c r="H403" i="4"/>
  <c r="H392" i="4"/>
  <c r="H477" i="4"/>
  <c r="H549" i="4"/>
  <c r="H388" i="4"/>
  <c r="H657" i="4"/>
  <c r="H625" i="4"/>
  <c r="H297" i="4"/>
  <c r="H587" i="4"/>
  <c r="H501" i="4"/>
  <c r="H314" i="4"/>
  <c r="H449" i="4"/>
  <c r="H281" i="4"/>
  <c r="H588" i="4"/>
  <c r="H570" i="4"/>
  <c r="H361" i="4"/>
  <c r="H343" i="4"/>
  <c r="H545" i="4"/>
  <c r="H327" i="4"/>
  <c r="H382" i="4"/>
  <c r="H352" i="4"/>
  <c r="H648" i="4"/>
  <c r="H307" i="4"/>
  <c r="H442" i="4"/>
  <c r="H393" i="4"/>
  <c r="H315" i="4"/>
  <c r="H414" i="4"/>
  <c r="H302" i="4"/>
  <c r="H599" i="4"/>
  <c r="H483" i="4"/>
  <c r="H600" i="4"/>
  <c r="H443" i="4"/>
  <c r="H491" i="4"/>
  <c r="H322" i="4"/>
  <c r="H404" i="4"/>
  <c r="H316" i="4"/>
  <c r="H424" i="4"/>
  <c r="H582" i="4"/>
  <c r="H260" i="4"/>
  <c r="H589" i="4"/>
  <c r="H275" i="4"/>
  <c r="H519" i="4"/>
  <c r="H513" i="4"/>
  <c r="H646" i="4"/>
  <c r="H532" i="4"/>
  <c r="H652" i="4"/>
  <c r="H609" i="4"/>
  <c r="H497" i="4"/>
  <c r="H575" i="4"/>
  <c r="H496" i="4"/>
  <c r="H239" i="4"/>
  <c r="H336" i="4"/>
  <c r="H565" i="4"/>
  <c r="H365" i="4"/>
  <c r="H323" i="4"/>
  <c r="H668" i="4"/>
  <c r="H614" i="4"/>
  <c r="H629" i="4"/>
  <c r="H230" i="4"/>
  <c r="H544" i="4"/>
  <c r="H334" i="4"/>
  <c r="H550" i="4"/>
  <c r="H511" i="4"/>
  <c r="H419" i="4"/>
  <c r="H246" i="4"/>
  <c r="H240" i="4"/>
  <c r="H469" i="4"/>
  <c r="H610" i="4"/>
  <c r="H459" i="4"/>
  <c r="H450" i="4"/>
  <c r="H471" i="4"/>
  <c r="H650" i="4"/>
  <c r="H335" i="4"/>
  <c r="H484" i="4"/>
  <c r="H507" i="4"/>
  <c r="H639" i="4"/>
  <c r="H415" i="4"/>
  <c r="H341" i="4"/>
  <c r="H348" i="4"/>
  <c r="H253" i="4"/>
  <c r="H438" i="4"/>
  <c r="H590" i="4"/>
  <c r="H649" i="4"/>
  <c r="H551" i="4"/>
  <c r="H537" i="4"/>
  <c r="H283" i="4"/>
  <c r="H451" i="4"/>
  <c r="H630" i="4"/>
  <c r="H478" i="4"/>
  <c r="H328" i="4"/>
  <c r="H254" i="4"/>
  <c r="H269" i="4"/>
  <c r="H237" i="4"/>
  <c r="H417" i="4"/>
  <c r="H247" i="4"/>
  <c r="H616" i="4"/>
  <c r="H583" i="4"/>
  <c r="H624" i="4"/>
  <c r="H273" i="4"/>
  <c r="H425" i="4"/>
  <c r="H383" i="4"/>
  <c r="H485" i="4"/>
  <c r="H480" i="4"/>
  <c r="H426" i="4"/>
  <c r="H520" i="4"/>
  <c r="H456" i="4"/>
  <c r="H420" i="4"/>
  <c r="H475" i="4"/>
  <c r="H502" i="4"/>
  <c r="H640" i="4"/>
  <c r="H678" i="4"/>
  <c r="H684" i="4"/>
  <c r="H672" i="4"/>
  <c r="H675" i="4"/>
  <c r="H679" i="4"/>
  <c r="H680" i="4"/>
  <c r="H673" i="4"/>
  <c r="H676" i="4"/>
  <c r="H683" i="4"/>
  <c r="H674" i="4"/>
  <c r="H685" i="4"/>
  <c r="H681" i="4"/>
  <c r="H677" i="4"/>
  <c r="H682" i="4"/>
  <c r="H690" i="4"/>
  <c r="H689" i="4"/>
  <c r="H686" i="4"/>
  <c r="H706" i="4"/>
  <c r="H696" i="4"/>
  <c r="H692" i="4"/>
  <c r="H698" i="4"/>
  <c r="H704" i="4"/>
  <c r="H695" i="4"/>
  <c r="H694" i="4"/>
  <c r="H691" i="4"/>
  <c r="H701" i="4"/>
  <c r="H708" i="4"/>
  <c r="H709" i="4"/>
  <c r="H710" i="4"/>
  <c r="H712" i="4"/>
  <c r="H702" i="4"/>
  <c r="H699" i="4"/>
  <c r="H705" i="4"/>
  <c r="H711" i="4"/>
  <c r="H713" i="4"/>
  <c r="H714" i="4"/>
  <c r="H707" i="4"/>
  <c r="H697" i="4"/>
  <c r="H700" i="4"/>
  <c r="H693" i="4"/>
  <c r="H703" i="4"/>
  <c r="H715" i="4"/>
  <c r="H21" i="2"/>
  <c r="H4" i="2"/>
  <c r="H13" i="2"/>
  <c r="H14" i="2"/>
  <c r="H9" i="2"/>
  <c r="H3" i="2"/>
  <c r="H7" i="2"/>
  <c r="H5" i="2"/>
  <c r="H24" i="2"/>
  <c r="H26" i="2"/>
  <c r="H32" i="2"/>
  <c r="H33" i="2"/>
  <c r="H34" i="2"/>
  <c r="H35" i="2"/>
  <c r="H22" i="2"/>
  <c r="H28" i="2"/>
  <c r="H27" i="2"/>
  <c r="H30" i="2"/>
  <c r="H17" i="2"/>
  <c r="H23" i="2"/>
  <c r="H31" i="2"/>
  <c r="H29" i="2"/>
  <c r="H25" i="2"/>
  <c r="H18" i="2"/>
  <c r="H20" i="2"/>
  <c r="H19" i="2"/>
  <c r="H15" i="2"/>
  <c r="H11" i="2"/>
  <c r="H10" i="2"/>
  <c r="H12" i="2"/>
  <c r="H8" i="2"/>
  <c r="H16" i="2"/>
  <c r="H6" i="2"/>
  <c r="H2" i="2"/>
  <c r="H261" i="1"/>
  <c r="H16" i="1"/>
  <c r="H316" i="1"/>
  <c r="H212" i="1"/>
  <c r="H94" i="1"/>
  <c r="H437" i="1"/>
  <c r="H85" i="1"/>
  <c r="H346" i="1"/>
  <c r="H224" i="1"/>
  <c r="H444" i="1"/>
  <c r="H136" i="1"/>
  <c r="H41" i="1"/>
  <c r="H127" i="1"/>
  <c r="H184" i="1"/>
  <c r="H327" i="1"/>
  <c r="H40" i="1"/>
  <c r="H272" i="1"/>
  <c r="H246" i="1"/>
  <c r="H167" i="1"/>
  <c r="H151" i="1"/>
  <c r="H44" i="1"/>
  <c r="H286" i="1"/>
  <c r="H27" i="1"/>
  <c r="H366" i="1"/>
  <c r="H52" i="1"/>
  <c r="H296" i="1"/>
  <c r="H343" i="1"/>
  <c r="H9" i="1"/>
  <c r="H221" i="1"/>
  <c r="H88" i="1"/>
  <c r="H14" i="1"/>
  <c r="H434" i="1"/>
  <c r="H450" i="1"/>
  <c r="H586" i="1"/>
  <c r="H43" i="1"/>
  <c r="H146" i="1"/>
  <c r="H213" i="1"/>
  <c r="H105" i="1"/>
  <c r="H435" i="1"/>
  <c r="H355" i="1"/>
  <c r="H313" i="1"/>
  <c r="H416" i="1"/>
  <c r="H587" i="1"/>
  <c r="H101" i="1"/>
  <c r="H228" i="1"/>
  <c r="H442" i="1"/>
  <c r="H301" i="1"/>
  <c r="H431" i="1"/>
  <c r="H353" i="1"/>
  <c r="H112" i="1"/>
  <c r="H471" i="1"/>
  <c r="H8" i="1"/>
  <c r="H406" i="1"/>
  <c r="H379" i="1"/>
  <c r="H320" i="1"/>
  <c r="H206" i="1"/>
  <c r="H223" i="1"/>
  <c r="H440" i="1"/>
  <c r="H49" i="1"/>
  <c r="H331" i="1"/>
  <c r="H283" i="1"/>
  <c r="H487" i="1"/>
  <c r="H402" i="1"/>
  <c r="H175" i="1"/>
  <c r="H361" i="1"/>
  <c r="H448" i="1"/>
  <c r="H195" i="1"/>
  <c r="H531" i="1"/>
  <c r="H171" i="1"/>
  <c r="H289" i="1"/>
  <c r="H382" i="1"/>
  <c r="H380" i="1"/>
  <c r="H278" i="1"/>
  <c r="H62" i="1"/>
  <c r="H290" i="1"/>
  <c r="H467" i="1"/>
  <c r="H124" i="1"/>
  <c r="H248" i="1"/>
  <c r="H377" i="1"/>
  <c r="H126" i="1"/>
  <c r="H469" i="1"/>
  <c r="H348" i="1"/>
  <c r="H111" i="1"/>
  <c r="H202" i="1"/>
  <c r="H247" i="1"/>
  <c r="H253" i="1"/>
  <c r="H404" i="1"/>
  <c r="H19" i="1"/>
  <c r="H69" i="1"/>
  <c r="H527" i="1"/>
  <c r="H418" i="1"/>
  <c r="H410" i="1"/>
  <c r="H405" i="1"/>
  <c r="H340" i="1"/>
  <c r="H412" i="1"/>
  <c r="H350" i="1"/>
  <c r="H64" i="1"/>
  <c r="H205" i="1"/>
  <c r="H231" i="1"/>
  <c r="H561" i="1"/>
  <c r="H338" i="1"/>
  <c r="H122" i="1"/>
  <c r="H529" i="1"/>
  <c r="H347" i="1"/>
  <c r="H209" i="1"/>
  <c r="H428" i="1"/>
  <c r="H489" i="1"/>
  <c r="H145" i="1"/>
  <c r="H76" i="1"/>
  <c r="H60" i="1"/>
  <c r="H291" i="1"/>
  <c r="H188" i="1"/>
  <c r="H42" i="1"/>
  <c r="H123" i="1"/>
  <c r="H233" i="1"/>
  <c r="H466" i="1"/>
  <c r="H70" i="1"/>
  <c r="H465" i="1"/>
  <c r="H279" i="1"/>
  <c r="H65" i="1"/>
  <c r="H411" i="1"/>
  <c r="H182" i="1"/>
  <c r="H573" i="1"/>
  <c r="H67" i="1"/>
  <c r="H415" i="1"/>
  <c r="H267" i="1"/>
  <c r="H245" i="1"/>
  <c r="H303" i="1"/>
  <c r="H419" i="1"/>
  <c r="H158" i="1"/>
  <c r="H504" i="1"/>
  <c r="H349" i="1"/>
  <c r="H528" i="1"/>
  <c r="H292" i="1"/>
  <c r="H178" i="1"/>
  <c r="H108" i="1"/>
  <c r="H39" i="1"/>
  <c r="H514" i="1"/>
  <c r="H204" i="1"/>
  <c r="H249" i="1"/>
  <c r="H539" i="1"/>
  <c r="H218" i="1"/>
  <c r="H168" i="1"/>
  <c r="H401" i="1"/>
  <c r="H464" i="1"/>
  <c r="H63" i="1"/>
  <c r="H374" i="1"/>
  <c r="H26" i="1"/>
  <c r="H211" i="1"/>
  <c r="H352" i="1"/>
  <c r="H133" i="1"/>
  <c r="H68" i="1"/>
  <c r="H323" i="1"/>
  <c r="H2" i="1"/>
  <c r="H335" i="1"/>
  <c r="H363" i="1"/>
  <c r="H24" i="1"/>
  <c r="H562" i="1"/>
  <c r="H566" i="1"/>
  <c r="H530" i="1"/>
  <c r="H454" i="1"/>
  <c r="H28" i="1"/>
  <c r="H297" i="1"/>
  <c r="H53" i="1"/>
  <c r="H473" i="1"/>
  <c r="H143" i="1"/>
  <c r="H357" i="1"/>
  <c r="H148" i="1"/>
  <c r="H45" i="1"/>
  <c r="H51" i="1"/>
  <c r="H30" i="1"/>
  <c r="H31" i="1"/>
  <c r="H384" i="1"/>
  <c r="H77" i="1"/>
  <c r="H87" i="1"/>
  <c r="H390" i="1"/>
  <c r="H360" i="1"/>
  <c r="H117" i="1"/>
  <c r="H15" i="1"/>
  <c r="H180" i="1"/>
  <c r="H319" i="1"/>
  <c r="H142" i="1"/>
  <c r="H481" i="1"/>
  <c r="H302" i="1"/>
  <c r="H159" i="1"/>
  <c r="H177" i="1"/>
  <c r="H131" i="1"/>
  <c r="H441" i="1"/>
  <c r="H262" i="1"/>
  <c r="H421" i="1"/>
  <c r="H304" i="1"/>
  <c r="H72" i="1"/>
  <c r="H57" i="1"/>
  <c r="H394" i="1"/>
  <c r="H110" i="1"/>
  <c r="H119" i="1"/>
  <c r="H219" i="1"/>
  <c r="H547" i="1"/>
  <c r="H6" i="1"/>
  <c r="H265" i="1"/>
  <c r="H187" i="1"/>
  <c r="H367" i="1"/>
  <c r="H189" i="1"/>
  <c r="H90" i="1"/>
  <c r="H23" i="1"/>
  <c r="H141" i="1"/>
  <c r="H541" i="1"/>
  <c r="H128" i="1"/>
  <c r="H48" i="1"/>
  <c r="H226" i="1"/>
  <c r="H47" i="1"/>
  <c r="H162" i="1"/>
  <c r="H285" i="1"/>
  <c r="H486" i="1"/>
  <c r="H257" i="1"/>
  <c r="H29" i="1"/>
  <c r="H174" i="1"/>
  <c r="H86" i="1"/>
  <c r="H3" i="1"/>
  <c r="H220" i="1"/>
  <c r="H140" i="1"/>
  <c r="H138" i="1"/>
  <c r="H443" i="1"/>
  <c r="H393" i="1"/>
  <c r="H351" i="1"/>
  <c r="H321" i="1"/>
  <c r="H373" i="1"/>
  <c r="H207" i="1"/>
  <c r="H472" i="1"/>
  <c r="H298" i="1"/>
  <c r="H284" i="1"/>
  <c r="H330" i="1"/>
  <c r="H236" i="1"/>
  <c r="H93" i="1"/>
  <c r="H294" i="1"/>
  <c r="H571" i="1"/>
  <c r="H558" i="1"/>
  <c r="H413" i="1"/>
  <c r="H191" i="1"/>
  <c r="H185" i="1"/>
  <c r="H115" i="1"/>
  <c r="H381" i="1"/>
  <c r="H97" i="1"/>
  <c r="H432" i="1"/>
  <c r="H510" i="1"/>
  <c r="H354" i="1"/>
  <c r="H595" i="1"/>
  <c r="H269" i="1"/>
  <c r="H334" i="1"/>
  <c r="H71" i="1"/>
  <c r="H318" i="1"/>
  <c r="H263" i="1"/>
  <c r="H118" i="1"/>
  <c r="H559" i="1"/>
  <c r="H488" i="1"/>
  <c r="H194" i="1"/>
  <c r="H98" i="1"/>
  <c r="H74" i="1"/>
  <c r="H186" i="1"/>
  <c r="H359" i="1"/>
  <c r="H172" i="1"/>
  <c r="H95" i="1"/>
  <c r="H229" i="1"/>
  <c r="H234" i="1"/>
  <c r="H192" i="1"/>
  <c r="H259" i="1"/>
  <c r="H453" i="1"/>
  <c r="H176" i="1"/>
  <c r="H300" i="1"/>
  <c r="H560" i="1"/>
  <c r="H417" i="1"/>
  <c r="H84" i="1"/>
  <c r="H516" i="1"/>
  <c r="H75" i="1"/>
  <c r="H438" i="1"/>
  <c r="H455" i="1"/>
  <c r="H328" i="1"/>
  <c r="H345" i="1"/>
  <c r="H578" i="1"/>
  <c r="H494" i="1"/>
  <c r="H271" i="1"/>
  <c r="H293" i="1"/>
  <c r="H556" i="1"/>
  <c r="H216" i="1"/>
  <c r="H497" i="1"/>
  <c r="H545" i="1"/>
  <c r="H592" i="1"/>
  <c r="H582" i="1"/>
  <c r="H179" i="1"/>
  <c r="H329" i="1"/>
  <c r="H475" i="1"/>
  <c r="H225" i="1"/>
  <c r="H477" i="1"/>
  <c r="H268" i="1"/>
  <c r="H18" i="1"/>
  <c r="H11" i="1"/>
  <c r="H325" i="1"/>
  <c r="H490" i="1"/>
  <c r="H332" i="1"/>
  <c r="H436" i="1"/>
  <c r="H227" i="1"/>
  <c r="H132" i="1"/>
  <c r="H144" i="1"/>
  <c r="H364" i="1"/>
  <c r="H567" i="1"/>
  <c r="H408" i="1"/>
  <c r="H468" i="1"/>
  <c r="H125" i="1"/>
  <c r="H73" i="1"/>
  <c r="H491" i="1"/>
  <c r="H480" i="1"/>
  <c r="H482" i="1"/>
  <c r="H451" i="1"/>
  <c r="H91" i="1"/>
  <c r="H109" i="1"/>
  <c r="H315" i="1"/>
  <c r="H173" i="1"/>
  <c r="H107" i="1"/>
  <c r="H288" i="1"/>
  <c r="H492" i="1"/>
  <c r="H255" i="1"/>
  <c r="H134" i="1"/>
  <c r="H478" i="1"/>
  <c r="H89" i="1"/>
  <c r="H358" i="1"/>
  <c r="H116" i="1"/>
  <c r="H217" i="1"/>
  <c r="H484" i="1"/>
  <c r="H260" i="1"/>
  <c r="H61" i="1"/>
  <c r="H439" i="1"/>
  <c r="H135" i="1"/>
  <c r="H575" i="1"/>
  <c r="H230" i="1"/>
  <c r="H322" i="1"/>
  <c r="H446" i="1"/>
  <c r="H129" i="1"/>
  <c r="H400" i="1"/>
  <c r="H483" i="1"/>
  <c r="H498" i="1"/>
  <c r="H306" i="1"/>
  <c r="H507" i="1"/>
  <c r="H258" i="1"/>
  <c r="H299" i="1"/>
  <c r="H512" i="1"/>
  <c r="H264" i="1"/>
  <c r="H576" i="1"/>
  <c r="H588" i="1"/>
  <c r="H540" i="1"/>
  <c r="H479" i="1"/>
  <c r="H452" i="1"/>
  <c r="H391" i="1"/>
  <c r="H474" i="1"/>
  <c r="H389" i="1"/>
  <c r="H496" i="1"/>
  <c r="H387" i="1"/>
  <c r="H137" i="1"/>
  <c r="H445" i="1"/>
  <c r="H495" i="1"/>
  <c r="H508" i="1"/>
  <c r="H513" i="1"/>
  <c r="H557" i="1"/>
  <c r="H594" i="1"/>
  <c r="H515" i="1"/>
  <c r="H517" i="1"/>
  <c r="H147" i="1"/>
  <c r="H295" i="1"/>
  <c r="H305" i="1"/>
  <c r="H409" i="1"/>
  <c r="H392" i="1"/>
  <c r="H509" i="1"/>
  <c r="H520" i="1"/>
  <c r="H522" i="1"/>
  <c r="H518" i="1"/>
  <c r="H414" i="1"/>
  <c r="H470" i="1"/>
  <c r="H420" i="1"/>
  <c r="H235" i="1"/>
  <c r="H601" i="1"/>
  <c r="H568" i="1"/>
  <c r="H563" i="1"/>
  <c r="H542" i="1"/>
  <c r="H564" i="1"/>
  <c r="H190" i="1"/>
  <c r="H50" i="1"/>
  <c r="H383" i="1"/>
  <c r="H429" i="1"/>
  <c r="H181" i="1"/>
  <c r="H534" i="1"/>
  <c r="H544" i="1"/>
  <c r="H511" i="1"/>
  <c r="H376" i="1"/>
  <c r="H533" i="1"/>
  <c r="H519" i="1"/>
  <c r="H256" i="1"/>
  <c r="H476" i="1"/>
  <c r="H422" i="1"/>
  <c r="H546" i="1"/>
  <c r="H581" i="1"/>
  <c r="H114" i="1"/>
  <c r="H493" i="1"/>
  <c r="H423" i="1"/>
  <c r="H574" i="1"/>
  <c r="H532" i="1"/>
  <c r="H447" i="1"/>
  <c r="H603" i="1"/>
  <c r="H521" i="1"/>
  <c r="H569" i="1"/>
  <c r="H543" i="1"/>
  <c r="H506" i="1"/>
  <c r="H424" i="1"/>
  <c r="H222" i="1"/>
  <c r="H362" i="1"/>
  <c r="H388" i="1"/>
  <c r="H378" i="1"/>
  <c r="H324" i="1"/>
  <c r="H163" i="1"/>
  <c r="H449" i="1"/>
  <c r="H193" i="1"/>
  <c r="H273" i="1"/>
  <c r="H266" i="1"/>
  <c r="H25" i="1"/>
  <c r="H203" i="1"/>
  <c r="H214" i="1"/>
  <c r="H20" i="1"/>
  <c r="H83" i="1"/>
  <c r="H572" i="1"/>
  <c r="H21" i="1"/>
  <c r="H270" i="1"/>
  <c r="H66" i="1"/>
  <c r="H254" i="1"/>
  <c r="H232" i="1"/>
  <c r="H287" i="1"/>
  <c r="H32" i="1"/>
  <c r="H385" i="1"/>
  <c r="H403" i="1"/>
  <c r="H96" i="1"/>
  <c r="H386" i="1"/>
  <c r="H208" i="1"/>
  <c r="H356" i="1"/>
  <c r="H10" i="1"/>
  <c r="H368" i="1"/>
  <c r="H215" i="1"/>
  <c r="H139" i="1"/>
  <c r="H333" i="1"/>
  <c r="H344" i="1"/>
  <c r="H59" i="1"/>
  <c r="H314" i="1"/>
  <c r="H22" i="1"/>
  <c r="H121" i="1"/>
  <c r="H160" i="1"/>
  <c r="H58" i="1"/>
  <c r="H311" i="1"/>
  <c r="H430" i="1"/>
  <c r="H326" i="1"/>
  <c r="H183" i="1"/>
  <c r="H169" i="1"/>
  <c r="H554" i="1"/>
  <c r="H407" i="1"/>
  <c r="H170" i="1"/>
  <c r="H161" i="1"/>
  <c r="H375" i="1"/>
  <c r="H310" i="1"/>
  <c r="H585" i="1"/>
  <c r="H461" i="1"/>
  <c r="H525" i="1"/>
  <c r="H282" i="1"/>
  <c r="H526" i="1"/>
  <c r="H280" i="1"/>
  <c r="H130" i="1"/>
  <c r="H244" i="1"/>
  <c r="H342" i="1"/>
  <c r="H317" i="1"/>
  <c r="H154" i="1"/>
  <c r="H277" i="1"/>
  <c r="H242" i="1"/>
  <c r="H251" i="1"/>
  <c r="H369" i="1"/>
  <c r="H157" i="1"/>
  <c r="H252" i="1"/>
  <c r="H433" i="1"/>
  <c r="H103" i="1"/>
  <c r="H164" i="1"/>
  <c r="H370" i="1"/>
  <c r="H165" i="1"/>
  <c r="H166" i="1"/>
  <c r="H104" i="1"/>
  <c r="H199" i="1"/>
  <c r="H250" i="1"/>
  <c r="H399" i="1"/>
  <c r="H82" i="1"/>
  <c r="H341" i="1"/>
  <c r="H312" i="1"/>
  <c r="H156" i="1"/>
  <c r="H210" i="1"/>
  <c r="H155" i="1"/>
  <c r="H106" i="1"/>
  <c r="H153" i="1"/>
  <c r="H201" i="1"/>
  <c r="H281" i="1"/>
  <c r="H371" i="1"/>
  <c r="H113" i="1"/>
  <c r="H243" i="1"/>
  <c r="H463" i="1"/>
  <c r="H102" i="1"/>
  <c r="H46" i="1"/>
  <c r="H339" i="1"/>
  <c r="H427" i="1"/>
  <c r="H336" i="1"/>
  <c r="H92" i="1"/>
  <c r="H524" i="1"/>
  <c r="H200" i="1"/>
  <c r="H152" i="1"/>
  <c r="H523" i="1"/>
  <c r="H397" i="1"/>
  <c r="H372" i="1"/>
  <c r="H537" i="1"/>
  <c r="H458" i="1"/>
  <c r="H553" i="1"/>
  <c r="H337" i="1"/>
  <c r="H198" i="1"/>
  <c r="H552" i="1"/>
  <c r="H596" i="1"/>
  <c r="H197" i="1"/>
  <c r="H309" i="1"/>
  <c r="H276" i="1"/>
  <c r="H396" i="1"/>
  <c r="H275" i="1"/>
  <c r="H550" i="1"/>
  <c r="H551" i="1"/>
  <c r="H460" i="1"/>
  <c r="H505" i="1"/>
  <c r="H459" i="1"/>
  <c r="H398" i="1"/>
  <c r="H579" i="1"/>
  <c r="H150" i="1"/>
  <c r="H308" i="1"/>
  <c r="H536" i="1"/>
  <c r="H548" i="1"/>
  <c r="H591" i="1"/>
  <c r="H535" i="1"/>
  <c r="H590" i="1"/>
  <c r="H503" i="1"/>
  <c r="H549" i="1"/>
  <c r="H501" i="1"/>
  <c r="H457" i="1"/>
  <c r="H462" i="1"/>
  <c r="H502" i="1"/>
  <c r="H538" i="1"/>
  <c r="H4" i="1"/>
  <c r="H425" i="1"/>
  <c r="H583" i="1"/>
  <c r="H78" i="1"/>
  <c r="H237" i="1"/>
  <c r="H120" i="1"/>
  <c r="H99" i="1"/>
  <c r="H456" i="1"/>
  <c r="H274" i="1"/>
  <c r="H81" i="1"/>
  <c r="H499" i="1"/>
  <c r="H5" i="1"/>
  <c r="H7" i="1"/>
  <c r="H12" i="1"/>
  <c r="H56" i="1"/>
  <c r="H17" i="1"/>
  <c r="H35" i="1"/>
  <c r="H196" i="1"/>
  <c r="H13" i="1"/>
  <c r="H37" i="1"/>
  <c r="H36" i="1"/>
  <c r="H80" i="1"/>
  <c r="H240" i="1"/>
  <c r="H55" i="1"/>
  <c r="H239" i="1"/>
  <c r="H238" i="1"/>
  <c r="H34" i="1"/>
  <c r="H33" i="1"/>
  <c r="H307" i="1"/>
  <c r="H54" i="1"/>
  <c r="H38" i="1"/>
  <c r="H79" i="1"/>
  <c r="H100" i="1"/>
  <c r="H600" i="1"/>
  <c r="H589" i="1"/>
  <c r="H500" i="1"/>
  <c r="H577" i="1"/>
  <c r="H565" i="1"/>
  <c r="H426" i="1"/>
  <c r="H593" i="1"/>
  <c r="H570" i="1"/>
  <c r="H599" i="1"/>
  <c r="H365" i="1"/>
  <c r="H580" i="1"/>
  <c r="H241" i="1"/>
  <c r="H555" i="1"/>
  <c r="H598" i="1"/>
  <c r="H602" i="1"/>
  <c r="H584" i="1"/>
  <c r="H149" i="1"/>
  <c r="H395" i="1"/>
  <c r="H597" i="1"/>
  <c r="H485" i="1"/>
  <c r="K2" i="3"/>
  <c r="H12" i="3"/>
  <c r="H19" i="3"/>
  <c r="H16" i="3"/>
  <c r="H15" i="3"/>
  <c r="H18" i="3"/>
  <c r="H13" i="3"/>
  <c r="H14" i="3"/>
  <c r="H2" i="3"/>
  <c r="H6" i="3"/>
  <c r="H3" i="3"/>
  <c r="H4" i="3"/>
  <c r="H5" i="3"/>
  <c r="H10" i="3"/>
  <c r="H11" i="3"/>
  <c r="H8" i="3"/>
  <c r="H17" i="3"/>
  <c r="H20" i="3"/>
  <c r="H21" i="3"/>
  <c r="H9" i="3"/>
  <c r="H7" i="3"/>
  <c r="H22" i="3"/>
  <c r="N17" i="4" l="1"/>
  <c r="K17" i="4"/>
  <c r="N21" i="4"/>
  <c r="O16" i="4"/>
  <c r="N16" i="4"/>
  <c r="K16" i="4"/>
  <c r="O23" i="4"/>
  <c r="O19" i="4"/>
  <c r="O18" i="4"/>
  <c r="N19" i="4"/>
  <c r="K19" i="4"/>
  <c r="N18" i="4"/>
  <c r="K18" i="4"/>
  <c r="S18" i="4" s="1"/>
  <c r="O15" i="4"/>
  <c r="N15" i="4"/>
  <c r="K15" i="4"/>
  <c r="O21" i="4"/>
  <c r="O22" i="4"/>
  <c r="O17" i="4"/>
  <c r="O24" i="4"/>
  <c r="O20" i="4"/>
  <c r="K21" i="4"/>
  <c r="N20" i="4"/>
  <c r="N23" i="4"/>
  <c r="K23" i="4"/>
  <c r="K20" i="4"/>
  <c r="K24" i="4"/>
  <c r="N22" i="4"/>
  <c r="N24" i="4"/>
  <c r="K22" i="4"/>
  <c r="L25" i="6"/>
  <c r="K16" i="6"/>
  <c r="K24" i="6"/>
  <c r="K17" i="6"/>
  <c r="K15" i="6"/>
  <c r="K18" i="6"/>
  <c r="K22" i="6"/>
  <c r="K19" i="6"/>
  <c r="K20" i="6"/>
  <c r="K21" i="6"/>
  <c r="K23" i="6"/>
  <c r="O23" i="6"/>
  <c r="N23" i="6"/>
  <c r="N18" i="6"/>
  <c r="N22" i="6"/>
  <c r="O18" i="6"/>
  <c r="O22" i="6"/>
  <c r="N17" i="6"/>
  <c r="N21" i="6"/>
  <c r="O21" i="6"/>
  <c r="O17" i="6"/>
  <c r="N16" i="6"/>
  <c r="N20" i="6"/>
  <c r="N24" i="6"/>
  <c r="O16" i="6"/>
  <c r="O20" i="6"/>
  <c r="O24" i="6"/>
  <c r="N15" i="6"/>
  <c r="N19" i="6"/>
  <c r="O15" i="6"/>
  <c r="O19" i="6"/>
  <c r="K9" i="2"/>
  <c r="Q25" i="6"/>
  <c r="Q28" i="6" s="1"/>
  <c r="L26" i="6"/>
  <c r="K9" i="1"/>
  <c r="K8" i="2"/>
  <c r="K8" i="3"/>
  <c r="K9" i="4"/>
  <c r="K5" i="3"/>
  <c r="K6" i="3"/>
  <c r="K3" i="2"/>
  <c r="K5" i="2"/>
  <c r="K6" i="2"/>
  <c r="K5" i="1"/>
  <c r="K6" i="1"/>
  <c r="K8" i="1"/>
  <c r="K9" i="6"/>
  <c r="K8" i="4"/>
  <c r="K5" i="4"/>
  <c r="K6" i="4"/>
  <c r="K3" i="4"/>
  <c r="K8" i="5"/>
  <c r="K9" i="5"/>
  <c r="K5" i="5"/>
  <c r="K6" i="5"/>
  <c r="K3" i="5"/>
  <c r="K5" i="6"/>
  <c r="K3" i="6"/>
  <c r="K6" i="6"/>
  <c r="K8" i="6"/>
  <c r="K3" i="3"/>
  <c r="K3" i="1"/>
  <c r="S19" i="4" l="1"/>
  <c r="S21" i="4"/>
  <c r="S24" i="4"/>
  <c r="S15" i="4"/>
  <c r="S22" i="4"/>
  <c r="S16" i="4"/>
  <c r="S23" i="4"/>
  <c r="O26" i="4"/>
  <c r="O25" i="4"/>
  <c r="P25" i="4"/>
  <c r="P26" i="4"/>
  <c r="S17" i="4"/>
  <c r="S20" i="4"/>
  <c r="K25" i="4"/>
  <c r="K26" i="4"/>
  <c r="N26" i="4"/>
  <c r="N25" i="4"/>
  <c r="S19" i="6"/>
  <c r="S22" i="6"/>
  <c r="S18" i="6"/>
  <c r="S17" i="6"/>
  <c r="S15" i="6"/>
  <c r="S23" i="6"/>
  <c r="S24" i="6"/>
  <c r="S21" i="6"/>
  <c r="S16" i="6"/>
  <c r="S20" i="6"/>
  <c r="O25" i="6"/>
  <c r="P26" i="6"/>
  <c r="N26" i="6"/>
  <c r="K26" i="6"/>
  <c r="O26" i="6"/>
  <c r="N25" i="6"/>
  <c r="K25" i="6"/>
  <c r="P25" i="6"/>
  <c r="S26" i="4" l="1"/>
  <c r="S25" i="4"/>
  <c r="S26" i="6"/>
  <c r="S25" i="6"/>
</calcChain>
</file>

<file path=xl/sharedStrings.xml><?xml version="1.0" encoding="utf-8"?>
<sst xmlns="http://schemas.openxmlformats.org/spreadsheetml/2006/main" count="1726" uniqueCount="1589">
  <si>
    <t>Genome</t>
  </si>
  <si>
    <t>EA Fitness</t>
  </si>
  <si>
    <t>Benchmark mean accuracy</t>
  </si>
  <si>
    <t>Best Individual mean accuracy</t>
  </si>
  <si>
    <t>F value</t>
  </si>
  <si>
    <t>[0 1 0 1 0 1 0 1 0 0 0 1 1 0 0 0 0 1 0 1 0 1 0 1 0 0 1 1 1 1 1 0 0 0 1 1 0
 1 1 1 1 1 1 1 1 1 1 0 1 0 1 1 1 1 1 0 0 1 0 0 1 0 0 0 1 1 0 1 1 1 1 1 1]</t>
  </si>
  <si>
    <t>[1 1 0 0 0 0 1 0 0 1 1 1 1 1 0 1 0 1 0 0 0 1 0 1 1 0 1 1 0 1 1 0 0 1 0 0 0
 1 0 1 1 1 1 1 1 0 1 1 1 0 1 0 0 1 0 1 0 0 0 1 1 1 1 0 0 0 0 1 1 1 0 1 0]</t>
  </si>
  <si>
    <t>[1 1 1 0 0 1 1 0 0 0 1 1 0 1 1 1 1 1 1 1 1 1 1 1 1 0 0 0 1 0 0 1 1 0 1 0 1
 0 0 1 0 1 1 1 0 1 0 0 1 0 0 0 0 1 0 1 1 0 1 0 1 0 1 1 1 0 0 1 1 0 1 1 1]</t>
  </si>
  <si>
    <t>[0 1 1 1 1 1 0 1 0 1 1 1 0 0 1 1 1 1 1 0 1 0 1 0 1 0 0 0 1 1 1 1 1 1 1 1 0
 1 0 0 1 1 0 0 1 0 0 0 0 1 1 0 1 0 0 1 1 1 0 0 0 0 1 0 1 1 0 1 0 1 0 0 1]</t>
  </si>
  <si>
    <t>[1 0 1 1 1 0 1 0 0 1 1 1 1 0 1 0 0 1 0 0 0 1 0 1 0 0 0 1 1 1 0 0 0 1 1 1 0
 0 1 1 0 0 0 0 1 0 1 0 1 1 0 0 0 0 0 0 1 1 0 0 1 1 0 1 1 0 0 1 0 0 1 1 0]</t>
  </si>
  <si>
    <t>[1 1 0 1 0 1 1 1 0 0 1 1 0 0 1 0 0 0 0 0 1 1 0 0 1 0 0 0 1 1 1 0 0 0 0 0 0
 0 0 1 1 0 1 1 0 1 1 1 1 1 0 0 1 1 0 1 1 1 0 1 1 0 1 1 0 0 1 0 0 0 1 1 1]</t>
  </si>
  <si>
    <t>[0 1 1 1 0 0 0 1 0 1 1 1 0 0 0 0 0 1 0 1 1 0 1 0 0 1 1 1 1 1 1 1 1 0 1 0 1
 1 0 0 1 0 0 0 0 0 0 0 1 1 1 1 1 0 1 0 0 1 1 1 1 1 0 1 1 1 1 1 1 0 1 1 1]</t>
  </si>
  <si>
    <t>[0. 1. 0. 1. 0. 1. 0. 1. 0. 0. 0. 1. 0. 0. 0. 0. 0. 1. 0. 1. 0. 1. 1. 0.
 0. 1. 1. 1. 1. 1. 1. 1. 1. 0. 1. 1. 1. 1. 0. 1. 1. 1. 0. 1. 0. 0. 1. 1.
 1. 1. 1. 1. 1. 1. 1. 0. 0. 1. 1. 1. 1. 1. 0. 0. 1. 1. 0. 1. 1. 0. 1. 1.
 1.]</t>
  </si>
  <si>
    <t>[0. 1. 1. 1. 0. 0. 0. 1. 0. 1. 1. 1. 1. 0. 0. 0. 0. 1. 0. 1. 0. 0. 0. 1.
 0. 0. 1. 1. 1. 1. 1. 1. 0. 0. 1. 0. 1. 1. 1. 0. 1. 1. 1. 1. 1. 0. 1. 0.
 0. 0. 1. 1. 1. 1. 1. 0. 0. 1. 1. 1. 1. 0. 0. 0. 1. 1. 1. 1. 1. 1. 1. 1.
 1.]</t>
  </si>
  <si>
    <t>[0. 1. 1. 1. 0. 1. 0. 1. 0. 0. 0. 1. 0. 0. 0. 0. 0. 1. 0. 1. 1. 1. 1. 0.
 0. 0. 1. 1. 1. 1. 1. 0. 1. 0. 1. 0. 0. 1. 0. 0. 1. 0. 1. 0. 0. 1. 1. 0.
 1. 0. 1. 1. 1. 0. 1. 0. 0. 1. 0. 0. 1. 1. 0. 1. 1. 1. 1. 1. 1. 1. 1. 1.
 1.]</t>
  </si>
  <si>
    <t>[0. 1. 0. 1. 0. 0. 0. 1. 0. 1. 0. 1. 1. 0. 0. 0. 0. 1. 0. 1. 0. 0. 1. 0.
 0. 1. 1. 1. 1. 1. 1. 0. 0. 0. 1. 1. 0. 1. 0. 1. 1. 1. 1. 1. 1. 0. 1. 0.
 1. 0. 1. 1. 1. 1. 1. 0. 0. 1. 0. 1. 1. 0. 0. 1. 1. 1. 0. 1. 1. 0. 1. 1.
 1.]</t>
  </si>
  <si>
    <t>[0. 1. 0. 1. 0. 1. 0. 1. 0. 1. 0. 1. 0. 0. 0. 0. 0. 1. 0. 1. 0. 0. 1. 1.
 0. 1. 1. 1. 1. 1. 1. 1. 0. 0. 1. 0. 0. 1. 0. 0. 1. 0. 1. 1. 0. 1. 1. 0.
 1. 1. 1. 1. 1. 0. 1. 0. 0. 1. 1. 0. 1. 1. 0. 1. 1. 1. 1. 1. 1. 1. 1. 1.
 1.]</t>
  </si>
  <si>
    <t>[0. 1. 1. 1. 0. 0. 0. 1. 0. 0. 1. 1. 0. 0. 0. 0. 0. 1. 0. 0. 0. 1. 1. 0.
 1. 0. 1. 1. 1. 1. 1. 1. 1. 0. 1. 0. 0. 1. 1. 1. 1. 1. 1. 0. 0. 1. 0. 0.
 1. 0. 1. 1. 1. 1. 1. 0. 0. 1. 1. 0. 1. 0. 0. 1. 1. 1. 1. 1. 1. 1. 1. 0.
 1.]</t>
  </si>
  <si>
    <t>[0. 1. 0. 1. 0. 0. 0. 1. 0. 1. 0. 1. 1. 0. 0. 0. 0. 1. 0. 1. 1. 0. 1. 1.
 0. 0. 1. 1. 1. 1. 1. 1. 0. 0. 1. 0. 1. 1. 1. 1. 1. 0. 1. 1. 1. 1. 0. 0.
 1. 0. 1. 1. 1. 0. 1. 0. 0. 1. 0. 0. 1. 1. 0. 1. 1. 1. 1. 1. 1. 0. 1. 1.
 1.]</t>
  </si>
  <si>
    <t>[0. 1. 1. 1. 0. 0. 0. 1. 0. 0. 1. 1. 1. 0. 0. 0. 0. 1. 0. 1. 1. 1. 1. 1.
 0. 0. 1. 1. 1. 1. 1. 0. 1. 0. 1. 0. 0. 1. 1. 1. 1. 0. 1. 1. 1. 0. 1. 0.
 1. 0. 1. 1. 1. 0. 1. 0. 0. 1. 0. 1. 1. 0. 0. 1. 1. 1. 0. 1. 1. 1. 1. 1.
 1.]</t>
  </si>
  <si>
    <t>[0. 1. 0. 1. 0. 0. 0. 1. 0. 0. 0. 1. 1. 0. 0. 0. 0. 1. 0. 1. 0. 0. 1. 1.
 0. 0. 1. 1. 1. 1. 1. 0. 1. 0. 1. 1. 0. 1. 0. 0. 1. 0. 0. 1. 1. 1. 1. 0.
 1. 1. 1. 1. 1. 1. 1. 0. 0. 1. 0. 1. 1. 1. 0. 0. 1. 0. 1. 1. 1. 1. 1. 1.
 1.]</t>
  </si>
  <si>
    <t>[0. 1. 0. 1. 0. 0. 0. 1. 0. 0. 0. 1. 1. 0. 0. 0. 0. 1. 0. 1. 1. 0. 1. 1.
 0. 1. 1. 1. 1. 1. 1. 0. 1. 0. 1. 0. 0. 0. 0. 0. 1. 0. 1. 0. 1. 1. 0. 0.
 1. 1. 1. 1. 1. 1. 1. 0. 0. 0. 0. 0. 1. 1. 0. 0. 1. 1. 0. 1. 1. 0. 1. 1.
 1.]</t>
  </si>
  <si>
    <t>[0. 1. 1. 1. 0. 0. 0. 1. 0. 0. 0. 1. 1. 0. 0. 0. 0. 1. 0. 1. 1. 0. 1. 1.
 0. 0. 1. 1. 1. 1. 1. 0. 0. 0. 1. 1. 0. 1. 1. 0. 1. 1. 0. 1. 1. 0. 1. 0.
 1. 0. 1. 1. 1. 1. 1. 0. 0. 1. 0. 1. 1. 0. 0. 1. 0. 1. 0. 1. 1. 1. 1. 1.
 1.]</t>
  </si>
  <si>
    <t>[0. 1. 0. 1. 0. 1. 0. 1. 0. 0. 1. 1. 0. 0. 0. 0. 0. 1. 0. 1. 0. 1. 1. 0.
 0. 0. 1. 1. 1. 1. 1. 1. 0. 0. 1. 1. 1. 1. 0. 1. 1. 1. 1. 0. 0. 0. 1. 0.
 1. 1. 1. 1. 1. 1. 1. 0. 0. 1. 1. 1. 1. 0. 0. 0. 1. 1. 1. 1. 1. 0. 1. 0.
 1.]</t>
  </si>
  <si>
    <t>[0. 1. 1. 1. 0. 1. 0. 1. 0. 0. 0. 1. 0. 0. 0. 0. 0. 1. 0. 1. 0. 1. 1. 0.
 1. 1. 1. 1. 1. 1. 1. 1. 1. 0. 1. 1. 0. 1. 0. 1. 1. 1. 1. 0. 0. 1. 1. 0.
 1. 1. 1. 1. 1. 1. 1. 0. 0. 1. 1. 0. 1. 0. 0. 1. 1. 1. 1. 1. 1. 0. 1. 1.
 1.]</t>
  </si>
  <si>
    <t>[0. 1. 0. 1. 0. 0. 0. 1. 0. 0. 1. 1. 0. 0. 0. 0. 0. 1. 0. 1. 1. 1. 1. 0.
 1. 1. 1. 1. 1. 1. 1. 1. 1. 0. 1. 1. 1. 1. 1. 1. 1. 1. 1. 0. 0. 0. 1. 0.
 1. 1. 1. 1. 1. 1. 1. 0. 0. 1. 1. 0. 1. 1. 0. 0. 1. 1. 0. 1. 1. 1. 1. 1.
 1.]</t>
  </si>
  <si>
    <t>[0. 1. 1. 1. 0. 0. 0. 1. 0. 0. 1. 1. 0. 0. 0. 0. 0. 1. 0. 1. 0. 1. 1. 0.
 1. 0. 1. 1. 1. 1. 1. 1. 1. 0. 1. 1. 1. 1. 0. 1. 1. 1. 0. 1. 0. 0. 0. 1.
 1. 1. 1. 1. 1. 1. 1. 0. 0. 1. 1. 1. 1. 1. 0. 1. 1. 1. 1. 1. 1. 1. 1. 1.
 1.]</t>
  </si>
  <si>
    <t>[0. 1. 1. 1. 0. 0. 0. 1. 0. 0. 1. 1. 0. 0. 0. 0. 0. 1. 0. 1. 0. 1. 1. 0.
 1. 1. 1. 1. 1. 1. 1. 1. 1. 0. 1. 1. 1. 1. 1. 1. 0. 1. 0. 1. 0. 1. 1. 1.
 1. 0. 1. 1. 1. 1. 1. 0. 0. 1. 1. 0. 1. 1. 0. 1. 1. 1. 0. 1. 1. 0. 1. 1.
 1.]</t>
  </si>
  <si>
    <t>[0. 1. 1. 1. 0. 1. 0. 1. 0. 0. 1. 1. 0. 0. 0. 0. 0. 1. 0. 0. 0. 1. 1. 0.
 0. 0. 1. 1. 1. 1. 1. 1. 1. 0. 1. 0. 0. 1. 0. 1. 1. 1. 1. 0. 0. 0. 0. 0.
 1. 0. 1. 1. 1. 1. 1. 0. 0. 1. 1. 0. 1. 0. 1. 0. 1. 1. 0. 1. 1. 1. 1. 1.
 1.]</t>
  </si>
  <si>
    <t>[0. 1. 1. 1. 0. 1. 0. 1. 0. 0. 1. 1. 0. 0. 0. 0. 0. 1. 0. 0. 0. 1. 1. 0.
 1. 0. 1. 1. 1. 1. 1. 1. 1. 0. 1. 1. 1. 1. 1. 1. 1. 1. 0. 1. 0. 0. 1. 1.
 1. 1. 1. 1. 1. 1. 1. 0. 0. 1. 1. 1. 1. 0. 0. 1. 1. 1. 0. 1. 1. 0. 1. 0.
 1.]</t>
  </si>
  <si>
    <t>[0. 1. 0. 1. 0. 1. 0. 1. 0. 0. 0. 1. 0. 0. 0. 0. 0. 1. 0. 1. 0. 1. 1. 0.
 1. 1. 1. 1. 1. 1. 1. 1. 1. 0. 1. 1. 0. 1. 1. 1. 1. 1. 0. 0. 0. 0. 0. 1.
 1. 1. 1. 1. 1. 1. 1. 0. 0. 1. 1. 1. 1. 0. 0. 1. 1. 1. 0. 1. 1. 0. 1. 1.
 1.]</t>
  </si>
  <si>
    <t>[0. 1. 1. 1. 0. 1. 0. 1. 1. 0. 0. 1. 0. 0. 0. 0. 0. 1. 0. 1. 0. 1. 1. 0.
 1. 0. 1. 1. 1. 1. 1. 1. 1. 0. 1. 1. 1. 1. 0. 1. 1. 1. 0. 0. 0. 1. 0. 1.
 1. 1. 1. 1. 1. 1. 1. 1. 0. 1. 1. 0. 1. 0. 0. 0. 1. 1. 1. 1. 1. 0. 1. 0.
 1.]</t>
  </si>
  <si>
    <t>[0. 1. 1. 1. 0. 0. 0. 1. 0. 0. 1. 1. 0. 0. 0. 0. 0. 1. 0. 0. 0. 1. 1. 0.
 0. 0. 1. 1. 1. 1. 1. 1. 1. 0. 1. 0. 1. 1. 0. 1. 1. 1. 1. 0. 0. 0. 1. 1.
 1. 1. 1. 1. 1. 1. 1. 0. 0. 1. 1. 0. 1. 0. 0. 0. 1. 1. 1. 1. 1. 0. 1. 1.
 1.]</t>
  </si>
  <si>
    <t>[0. 1. 0. 1. 0. 0. 0. 1. 0. 0. 1. 1. 0. 0. 0. 0. 0. 1. 0. 1. 0. 1. 1. 0.
 1. 1. 1. 1. 1. 1. 1. 1. 1. 0. 0. 0. 1. 1. 1. 1. 1. 1. 1. 1. 0. 0. 1. 0.
 1. 0. 1. 1. 1. 1. 1. 0. 0. 1. 1. 1. 1. 1. 0. 0. 1. 1. 1. 1. 1. 0. 1. 1.
 1.]</t>
  </si>
  <si>
    <t>[0. 1. 1. 1. 0. 0. 0. 1. 0. 0. 1. 1. 0. 0. 0. 0. 0. 1. 0. 1. 0. 1. 1. 0.
 1. 0. 1. 1. 1. 1. 1. 1. 1. 0. 1. 0. 1. 1. 1. 1. 1. 1. 1. 1. 0. 1. 0. 0.
 1. 0. 1. 1. 1. 1. 1. 0. 0. 1. 1. 0. 1. 0. 0. 1. 1. 1. 0. 1. 1. 0. 1. 1.
 1.]</t>
  </si>
  <si>
    <t>[0. 1. 0. 1. 0. 1. 0. 1. 0. 0. 1. 1. 0. 0. 0. 0. 0. 1. 0. 0. 0. 1. 1. 0.
 0. 0. 1. 1. 1. 1. 1. 1. 1. 0. 1. 1. 1. 1. 0. 1. 1. 1. 0. 1. 0. 0. 1. 1.
 1. 0. 1. 1. 1. 1. 1. 0. 0. 1. 1. 0. 1. 0. 0. 1. 1. 1. 1. 1. 1. 1. 1. 1.
 1.]</t>
  </si>
  <si>
    <t>[0. 1. 0. 1. 0. 0. 0. 1. 0. 0. 0. 1. 0. 0. 0. 0. 0. 1. 0. 1. 0. 1. 1. 0.
 1. 0. 1. 1. 1. 1. 1. 1. 1. 0. 1. 1. 0. 1. 0. 1. 1. 1. 0. 1. 0. 1. 0. 1.
 1. 1. 1. 1. 1. 1. 1. 0. 0. 1. 1. 0. 1. 1. 0. 0. 1. 1. 1. 1. 1. 0. 1. 1.
 1.]</t>
  </si>
  <si>
    <t>[0. 1. 1. 1. 0. 1. 0. 1. 0. 0. 1. 1. 0. 0. 0. 0. 0. 1. 0. 1. 0. 1. 1. 0.
 1. 1. 1. 1. 1. 1. 1. 1. 1. 0. 1. 1. 1. 1. 1. 1. 1. 1. 0. 1. 0. 1. 0. 0.
 1. 1. 1. 1. 1. 1. 1. 0. 0. 1. 1. 1. 1. 1. 0. 0. 1. 1. 1. 1. 1. 0. 1. 0.
 1.]</t>
  </si>
  <si>
    <t>[0. 1. 0. 1. 0. 1. 0. 1. 0. 0. 1. 0. 0. 0. 1. 0. 0. 1. 0. 1. 0. 1. 1. 0.
 0. 0. 1. 1. 1. 1. 1. 1. 1. 0. 1. 0. 0. 1. 0. 1. 1. 1. 0. 0. 0. 0. 1. 0.
 1. 1. 1. 1. 1. 1. 1. 0. 0. 1. 1. 1. 1. 0. 0. 0. 1. 1. 0. 1. 1. 0. 1. 0.
 1.]</t>
  </si>
  <si>
    <t>[0. 1. 1. 1. 0. 1. 0. 1. 0. 0. 1. 0. 0. 1. 0. 0. 0. 1. 0. 1. 0. 1. 1. 0.
 0. 0. 1. 1. 1. 1. 1. 1. 1. 0. 1. 1. 1. 1. 0. 1. 1. 1. 1. 0. 0. 0. 1. 0.
 1. 1. 1. 1. 1. 1. 1. 0. 0. 1. 1. 1. 1. 1. 0. 0. 1. 1. 0. 1. 1. 0. 1. 0.
 1.]</t>
  </si>
  <si>
    <t>[0. 1. 0. 1. 0. 1. 0. 1. 0. 0. 0. 0. 0. 0. 0. 0. 0. 1. 0. 1. 0. 1. 1. 0.
 0. 0. 1. 1. 1. 1. 1. 1. 0. 0. 1. 1. 1. 1. 0. 1. 1. 1. 1. 1. 0. 0. 0. 0.
 1. 1. 1. 1. 1. 1. 1. 0. 0. 1. 1. 1. 0. 1. 0. 0. 1. 1. 0. 1. 1. 0. 1. 0.
 1.]</t>
  </si>
  <si>
    <t>[0. 1. 1. 1. 0. 1. 0. 1. 0. 0. 0. 1. 0. 0. 0. 0. 0. 1. 0. 1. 0. 1. 1. 0.
 1. 0. 1. 1. 1. 1. 1. 1. 1. 0. 1. 0. 1. 1. 0. 1. 1. 1. 1. 0. 0. 0. 1. 0.
 1. 1. 1. 1. 1. 1. 1. 0. 0. 1. 1. 1. 1. 0. 0. 0. 1. 1. 1. 1. 1. 0. 1. 0.
 1.]</t>
  </si>
  <si>
    <t>[0. 0. 1. 1. 0. 1. 0. 1. 0. 0. 0. 1. 0. 0. 0. 0. 0. 1. 0. 1. 0. 1. 1. 0.
 1. 0. 1. 1. 1. 1. 1. 1. 1. 0. 1. 0. 1. 1. 0. 1. 1. 1. 1. 1. 0. 0. 1. 0.
 1. 1. 1. 1. 1. 1. 1. 0. 1. 1. 1. 1. 1. 1. 0. 0. 1. 1. 1. 1. 1. 0. 1. 0.
 1.]</t>
  </si>
  <si>
    <t>[0. 1. 0. 1. 0. 1. 0. 1. 0. 0. 1. 0. 0. 0. 0. 0. 0. 1. 0. 1. 0. 1. 1. 0.
 1. 0. 1. 1. 1. 1. 1. 1. 1. 0. 1. 0. 0. 1. 0. 1. 1. 1. 1. 1. 0. 0. 1. 0.
 1. 1. 1. 1. 1. 1. 1. 0. 0. 1. 1. 1. 1. 0. 0. 0. 1. 1. 0. 1. 1. 0. 1. 0.
 1.]</t>
  </si>
  <si>
    <t>[0. 1. 1. 1. 0. 1. 0. 1. 0. 0. 0. 0. 0. 0. 0. 0. 0. 1. 0. 1. 0. 1. 1. 0.
 1. 0. 1. 1. 1. 1. 1. 1. 1. 0. 1. 0. 0. 1. 0. 1. 1. 1. 0. 1. 0. 0. 1. 0.
 1. 1. 1. 1. 1. 1. 1. 0. 0. 1. 1. 1. 1. 1. 0. 0. 1. 1. 1. 1. 1. 0. 1. 0.
 1.]</t>
  </si>
  <si>
    <t>[0. 1. 0. 1. 0. 1. 0. 1. 0. 0. 0. 1. 0. 0. 0. 0. 0. 1. 0. 1. 0. 1. 1. 0.
 1. 0. 1. 1. 1. 1. 1. 1. 0. 0. 1. 1. 0. 1. 0. 1. 1. 1. 0. 1. 0. 0. 1. 0.
 1. 1. 1. 1. 1. 1. 1. 0. 0. 1. 1. 1. 1. 0. 0. 0. 1. 1. 0. 1. 1. 0. 1. 0.
 1.]</t>
  </si>
  <si>
    <t>[0. 1. 0. 1. 0. 1. 0. 1. 0. 0. 1. 0. 0. 0. 0. 0. 0. 1. 0. 1. 0. 1. 1. 0.
 1. 0. 1. 1. 1. 1. 1. 1. 1. 0. 1. 0. 1. 1. 0. 1. 1. 1. 1. 1. 0. 0. 1. 0.
 1. 1. 0. 1. 1. 1. 1. 0. 0. 1. 1. 1. 1. 1. 0. 0. 1. 1. 1. 1. 1. 0. 1. 0.
 1.]</t>
  </si>
  <si>
    <t>[0. 1. 1. 1. 1. 1. 0. 1. 0. 0. 1. 0. 0. 0. 0. 0. 0. 1. 0. 1. 0. 1. 1. 0.
 0. 0. 1. 1. 1. 1. 1. 1. 1. 0. 1. 1. 1. 1. 0. 1. 1. 1. 0. 0. 0. 0. 1. 0.
 1. 1. 1. 1. 1. 1. 1. 0. 1. 1. 1. 1. 1. 0. 0. 0. 1. 1. 1. 1. 1. 0. 1. 0.
 1.]</t>
  </si>
  <si>
    <t>[0. 1. 1. 1. 0. 1. 0. 1. 0. 0. 1. 0. 0. 0. 0. 0. 0. 1. 0. 1. 0. 1. 1. 0.
 1. 0. 1. 1. 1. 1. 1. 1. 1. 0. 1. 0. 1. 1. 0. 1. 1. 1. 1. 1. 0. 0. 1. 0.
 1. 1. 1. 1. 0. 1. 1. 0. 0. 1. 1. 1. 1. 1. 0. 0. 1. 1. 0. 1. 1. 0. 1. 0.
 1.]</t>
  </si>
  <si>
    <t>[0. 1. 0. 1. 0. 1. 0. 1. 0. 0. 0. 1. 0. 0. 0. 0. 0. 1. 0. 1. 0. 1. 1. 0.
 0. 0. 1. 1. 1. 1. 1. 1. 0. 0. 1. 0. 0. 1. 0. 1. 1. 1. 0. 1. 0. 0. 1. 0.
 1. 1. 1. 1. 1. 1. 1. 0. 0. 1. 1. 0. 1. 1. 0. 0. 1. 1. 1. 1. 1. 0. 1. 0.
 1.]</t>
  </si>
  <si>
    <t>[0. 1. 0. 1. 0. 1. 0. 1. 0. 0. 1. 0. 0. 0. 0. 0. 0. 1. 0. 1. 0. 1. 1. 0.
 1. 0. 1. 1. 1. 1. 1. 1. 1. 0. 1. 0. 1. 1. 0. 1. 1. 1. 1. 1. 0. 0. 1. 0.
 1. 1. 0. 1. 1. 1. 1. 0. 0. 1. 1. 1. 1. 1. 0. 0. 1. 1. 1. 1. 0. 0. 1. 0.
 1.]</t>
  </si>
  <si>
    <t>[0. 1. 0. 1. 1. 1. 0. 1. 0. 0. 1. 0. 0. 0. 0. 0. 0. 1. 0. 1. 0. 1. 1. 0.
 1. 0. 1. 1. 1. 1. 1. 1. 1. 0. 1. 0. 1. 1. 0. 1. 1. 1. 1. 1. 0. 0. 0. 0.
 1. 1. 0. 1. 1. 1. 1. 0. 0. 1. 1. 1. 1. 1. 0. 0. 1. 1. 1. 1. 1. 0. 1. 0.
 1.]</t>
  </si>
  <si>
    <t>[0. 1. 0. 1. 0. 1. 0. 1. 0. 0. 1. 0. 0. 0. 0. 0. 0. 1. 0. 1. 0. 1. 1. 0.
 1. 0. 1. 1. 1. 1. 1. 1. 1. 0. 0. 0. 1. 1. 0. 1. 1. 1. 1. 1. 0. 0. 1. 0.
 1. 1. 0. 1. 1. 1. 1. 0. 0. 1. 1. 1. 1. 1. 0. 0. 1. 1. 1. 1. 1. 0. 1. 0.
 1.]</t>
  </si>
  <si>
    <t>[0. 1. 0. 1. 0. 1. 0. 1. 0. 0. 1. 0. 0. 0. 0. 0. 0. 1. 0. 1. 0. 1. 1. 0.
 1. 0. 1. 1. 1. 1. 1. 1. 1. 0. 1. 0. 1. 1. 0. 1. 1. 1. 1. 1. 0. 0. 1. 0.
 1. 1. 0. 1. 1. 1. 1. 0. 0. 1. 1. 1. 1. 1. 0. 0. 1. 1. 1. 1. 1. 1. 1. 0.
 1.]</t>
  </si>
  <si>
    <t>[0. 1. 0. 1. 0. 1. 0. 1. 0. 0. 1. 0. 0. 0. 0. 0. 0. 1. 0. 1. 0. 1. 1. 0.
 1. 0. 1. 1. 1. 1. 1. 1. 1. 0. 1. 0. 1. 1. 0. 1. 0. 1. 1. 1. 0. 0. 1. 0.
 1. 1. 0. 1. 1. 1. 1. 0. 0. 1. 1. 1. 1. 1. 0. 0. 1. 1. 1. 1. 1. 0. 1. 0.
 1.]</t>
  </si>
  <si>
    <t>[0. 1. 0. 1. 0. 1. 0. 1. 0. 0. 1. 0. 0. 0. 0. 0. 0. 1. 0. 1. 0. 1. 1. 0.
 1. 0. 1. 1. 1. 1. 1. 1. 1. 0. 1. 0. 1. 1. 0. 1. 1. 1. 1. 1. 0. 0. 1. 0.
 1. 1. 0. 1. 1. 1. 1. 0. 0. 0. 1. 1. 1. 1. 0. 0. 1. 1. 1. 1. 1. 0. 1. 0.
 1.]</t>
  </si>
  <si>
    <t>[0. 0. 0. 1. 0. 1. 0. 1. 0. 0. 1. 0. 0. 0. 0. 0. 0. 1. 0. 1. 0. 1. 1. 0.
 1. 0. 1. 1. 1. 1. 1. 1. 1. 0. 1. 0. 1. 1. 0. 1. 1. 1. 1. 1. 0. 0. 1. 0.
 1. 1. 0. 1. 1. 1. 1. 0. 0. 1. 1. 1. 1. 0. 0. 0. 1. 1. 1. 1. 1. 0. 1. 0.
 1.]</t>
  </si>
  <si>
    <t>[0. 1. 0. 1. 0. 1. 0. 1. 0. 0. 1. 0. 0. 0. 0. 0. 0. 1. 0. 1. 0. 1. 1. 0.
 1. 0. 1. 1. 1. 1. 1. 1. 1. 0. 1. 0. 1. 1. 0. 1. 1. 1. 1. 1. 0. 0. 1. 0.
 1. 1. 0. 1. 0. 1. 1. 0. 0. 1. 1. 1. 1. 1. 0. 0. 1. 1. 1. 1. 1. 0. 1. 0.
 1.]</t>
  </si>
  <si>
    <t>[0. 1. 0. 1. 0. 1. 1. 1. 0. 0. 1. 0. 0. 0. 0. 0. 0. 1. 0. 1. 0. 1. 1. 0.
 1. 0. 1. 1. 1. 1. 1. 1. 1. 0. 1. 0. 1. 1. 0. 1. 1. 1. 1. 1. 0. 0. 1. 0.
 1. 1. 0. 1. 1. 1. 1. 0. 0. 1. 1. 1. 1. 1. 0. 0. 1. 1. 1. 1. 1. 0. 1. 0.
 1.]</t>
  </si>
  <si>
    <t>[0. 1. 0. 1. 1. 1. 0. 1. 0. 0. 1. 0. 0. 0. 0. 0. 0. 1. 0. 1. 0. 1. 1. 0.
 1. 0. 1. 1. 1. 1. 1. 1. 1. 0. 1. 0. 1. 1. 0. 1. 1. 1. 1. 1. 0. 0. 1. 0.
 1. 1. 0. 1. 1. 1. 1. 0. 0. 1. 1. 1. 1. 1. 0. 0. 1. 1. 1. 1. 1. 0. 1. 0.
 1.]</t>
  </si>
  <si>
    <t>[0. 1. 0. 1. 0. 1. 0. 1. 0. 0. 1. 0. 0. 0. 0. 0. 0. 1. 0. 1. 0. 0. 1. 0.
 1. 0. 1. 1. 1. 1. 1. 1. 1. 0. 1. 0. 1. 1. 0. 1. 1. 1. 1. 1. 0. 0. 1. 0.
 1. 1. 0. 1. 1. 1. 1. 0. 0. 1. 1. 1. 1. 1. 0. 0. 1. 1. 1. 1. 1. 0. 1. 0.
 1.]</t>
  </si>
  <si>
    <t>[0. 1. 0. 1. 0. 1. 0. 1. 0. 0. 1. 0. 0. 0. 0. 0. 0. 1. 0. 1. 0. 1. 1. 0.
 1. 0. 1. 1. 1. 1. 1. 1. 1. 0. 1. 0. 1. 1. 0. 1. 1. 1. 1. 1. 1. 0. 1. 0.
 1. 1. 0. 1. 1. 1. 1. 0. 0. 1. 1. 1. 1. 1. 0. 0. 1. 0. 1. 1. 1. 0. 1. 0.
 1.]</t>
  </si>
  <si>
    <t>[0. 1. 0. 1. 0. 1. 0. 1. 0. 0. 1. 0. 0. 0. 0. 0. 0. 1. 0. 1. 0. 1. 1. 0.
 1. 0. 1. 1. 1. 1. 1. 1. 1. 0. 1. 0. 1. 1. 0. 1. 0. 1. 1. 1. 0. 0. 1. 0.
 1. 1. 0. 0. 1. 1. 1. 0. 0. 1. 1. 1. 1. 1. 0. 0. 1. 1. 1. 1. 1. 0. 1. 0.
 1.]</t>
  </si>
  <si>
    <t>[0. 1. 0. 1. 0. 1. 0. 1. 0. 0. 1. 0. 0. 0. 0. 0. 0. 1. 0. 1. 0. 1. 1. 0.
 1. 0. 1. 1. 1. 1. 1. 1. 1. 0. 1. 0. 1. 1. 0. 1. 0. 1. 0. 1. 0. 0. 1. 0.
 1. 1. 0. 1. 1. 1. 1. 0. 0. 1. 1. 1. 1. 0. 0. 0. 1. 1. 1. 1. 1. 0. 1. 0.
 1.]</t>
  </si>
  <si>
    <t>[0. 1. 0. 1. 0. 1. 0. 1. 0. 0. 1. 0. 0. 0. 0. 0. 0. 0. 0. 1. 0. 1. 1. 0.
 1. 0. 1. 1. 1. 1. 1. 1. 1. 0. 1. 0. 1. 1. 0. 1. 0. 1. 1. 1. 0. 0. 1. 0.
 1. 1. 0. 1. 1. 1. 1. 0. 0. 1. 1. 1. 1. 1. 0. 0. 1. 1. 1. 1. 1. 0. 1. 0.
 1.]</t>
  </si>
  <si>
    <t>[0. 1. 0. 1. 0. 0. 0. 1. 0. 0. 1. 0. 0. 0. 0. 0. 0. 1. 0. 1. 0. 1. 1. 0.
 1. 0. 1. 1. 1. 1. 1. 1. 1. 0. 1. 0. 1. 1. 0. 1. 1. 1. 0. 1. 0. 0. 1. 0.
 1. 1. 0. 1. 1. 1. 1. 0. 0. 1. 1. 1. 1. 1. 0. 0. 1. 1. 0. 1. 1. 0. 1. 0.
 1.]</t>
  </si>
  <si>
    <t>[0. 1. 0. 1. 0. 1. 0. 1. 0. 0. 1. 0. 0. 0. 0. 0. 0. 1. 0. 1. 0. 1. 0. 0.
 1. 0. 1. 1. 1. 1. 1. 1. 1. 0. 1. 0. 1. 1. 0. 1. 1. 1. 1. 1. 0. 0. 1. 0.
 1. 1. 0. 1. 1. 1. 1. 0. 0. 1. 1. 1. 1. 1. 0. 0. 1. 1. 1. 1. 1. 0. 1. 0.
 1.]</t>
  </si>
  <si>
    <t>[0. 1. 0. 1. 0. 1. 0. 1. 0. 0. 1. 0. 0. 0. 0. 0. 0. 1. 0. 1. 0. 1. 1. 0.
 1. 0. 1. 1. 1. 1. 1. 1. 1. 0. 1. 0. 1. 1. 0. 1. 1. 1. 1. 1. 0. 0. 1. 0.
 1. 1. 0. 1. 1. 1. 1. 0. 0. 1. 1. 1. 1. 1. 1. 0. 1. 1. 0. 1. 1. 0. 0. 0.
 1.]</t>
  </si>
  <si>
    <t>[0. 1. 0. 1. 0. 1. 0. 1. 0. 0. 1. 0. 0. 0. 0. 0. 0. 1. 0. 1. 0. 1. 1. 0.
 1. 0. 1. 1. 1. 1. 1. 1. 1. 0. 1. 0. 1. 1. 0. 1. 0. 1. 1. 1. 0. 0. 1. 0.
 1. 1. 0. 1. 1. 1. 1. 0. 0. 1. 1. 1. 1. 1. 0. 0. 1. 1. 0. 1. 1. 0. 1. 0.
 1.]</t>
  </si>
  <si>
    <t>[0. 1. 0. 1. 0. 1. 0. 1. 0. 0. 1. 0. 0. 0. 0. 0. 0. 1. 0. 1. 0. 1. 1. 0.
 1. 0. 1. 1. 1. 1. 1. 1. 0. 0. 1. 0. 1. 1. 0. 1. 0. 1. 1. 1. 0. 0. 1. 0.
 1. 1. 0. 1. 1. 1. 1. 0. 0. 1. 1. 1. 1. 1. 0. 0. 1. 1. 1. 1. 1. 0. 1. 0.
 1.]</t>
  </si>
  <si>
    <t>[0. 1. 0. 1. 0. 1. 0. 1. 0. 0. 1. 0. 0. 0. 0. 0. 0. 1. 0. 1. 0. 1. 1. 0.
 1. 0. 1. 1. 1. 1. 1. 1. 1. 0. 1. 0. 1. 1. 0. 1. 1. 1. 1. 1. 1. 0. 1. 0.
 1. 1. 1. 1. 1. 1. 1. 0. 0. 1. 1. 1. 1. 1. 0. 0. 1. 1. 1. 1. 1. 0. 1. 0.
 1.]</t>
  </si>
  <si>
    <t>[0. 1. 0. 1. 0. 1. 0. 1. 0. 0. 1. 0. 0. 0. 0. 0. 0. 1. 0. 1. 0. 1. 1. 0.
 1. 0. 1. 1. 1. 1. 1. 1. 0. 0. 1. 0. 1. 1. 0. 1. 1. 1. 1. 1. 1. 0. 1. 0.
 1. 1. 0. 0. 1. 1. 1. 0. 0. 1. 1. 1. 1. 1. 0. 0. 1. 0. 1. 1. 1. 0. 1. 0.
 1.]</t>
  </si>
  <si>
    <t>[0. 1. 0. 1. 0. 1. 0. 1. 0. 0. 1. 0. 0. 0. 0. 0. 0. 1. 0. 1. 0. 0. 1. 0.
 1. 0. 1. 1. 1. 1. 1. 1. 1. 0. 1. 0. 1. 1. 0. 1. 1. 1. 1. 1. 0. 0. 1. 0.
 1. 1. 0. 1. 1. 1. 1. 0. 0. 1. 1. 1. 1. 1. 0. 0. 1. 0. 1. 1. 1. 0. 1. 0.
 1.]</t>
  </si>
  <si>
    <t>[0. 1. 0. 1. 0. 1. 0. 1. 0. 0. 1. 0. 0. 0. 0. 0. 0. 1. 0. 1. 0. 1. 1. 0.
 1. 0. 1. 1. 1. 1. 1. 1. 1. 0. 1. 0. 1. 1. 0. 1. 1. 1. 1. 1. 0. 0. 1. 0.
 1. 1. 0. 1. 1. 1. 1. 0. 0. 1. 0. 1. 1. 1. 0. 0. 1. 0. 1. 1. 1. 0. 1. 0.
 1.]</t>
  </si>
  <si>
    <t>[0. 1. 0. 1. 0. 1. 0. 1. 0. 0. 1. 0. 0. 0. 0. 0. 0. 1. 0. 1. 0. 1. 1. 0.
 1. 0. 1. 1. 1. 1. 1. 1. 1. 0. 1. 0. 1. 1. 0. 1. 1. 1. 1. 1. 0. 0. 1. 0.
 1. 1. 0. 1. 1. 1. 1. 0. 0. 1. 1. 1. 1. 1. 0. 0. 1. 0. 1. 1. 1. 0. 1. 0.
 1.]</t>
  </si>
  <si>
    <t>[0. 1. 0. 1. 0. 1. 0. 1. 0. 0. 1. 0. 0. 0. 0. 0. 0. 1. 0. 1. 0. 1. 1. 0.
 1. 0. 1. 1. 1. 0. 1. 1. 1. 0. 1. 0. 1. 1. 0. 1. 1. 1. 1. 1. 0. 0. 1. 0.
 1. 1. 0. 1. 1. 1. 1. 0. 0. 1. 1. 1. 1. 1. 0. 0. 1. 1. 1. 1. 1. 0. 1. 0.
 1.]</t>
  </si>
  <si>
    <t>[0. 1. 0. 1. 0. 1. 0. 0. 0. 0. 1. 0. 0. 0. 0. 0. 0. 1. 0. 1. 0. 1. 1. 0.
 1. 0. 1. 1. 1. 1. 1. 1. 1. 0. 1. 0. 1. 1. 1. 1. 1. 1. 1. 1. 1. 0. 1. 0.
 1. 1. 0. 1. 1. 1. 1. 0. 0. 1. 1. 1. 1. 1. 0. 0. 1. 1. 1. 1. 1. 0. 1. 0.
 1.]</t>
  </si>
  <si>
    <t>[0. 1. 0. 1. 0. 1. 0. 1. 0. 0. 1. 0. 0. 0. 0. 0. 0. 1. 0. 1. 0. 1. 1. 0.
 1. 0. 1. 1. 1. 1. 1. 1. 1. 0. 1. 0. 1. 1. 1. 1. 1. 1. 1. 1. 1. 0. 1. 0.
 1. 1. 0. 1. 1. 1. 1. 0. 0. 1. 1. 1. 1. 1. 0. 0. 1. 0. 1. 1. 1. 0. 1. 0.
 1.]</t>
  </si>
  <si>
    <t>[0. 0. 0. 1. 0. 1. 0. 1. 1. 0. 1. 0. 0. 0. 0. 0. 0. 1. 0. 1. 0. 1. 1. 0.
 1. 0. 1. 1. 1. 1. 1. 1. 1. 0. 1. 0. 1. 1. 0. 1. 1. 1. 1. 1. 1. 0. 1. 0.
 1. 1. 0. 1. 1. 1. 1. 0. 0. 1. 1. 1. 1. 1. 0. 1. 1. 1. 1. 1. 1. 0. 1. 0.
 1.]</t>
  </si>
  <si>
    <t>[0. 1. 0. 1. 0. 1. 0. 1. 0. 0. 1. 0. 0. 0. 0. 0. 1. 1. 0. 1. 0. 1. 1. 0.
 1. 0. 1. 1. 1. 0. 1. 1. 1. 0. 1. 0. 1. 1. 0. 1. 1. 1. 1. 1. 0. 0. 1. 0.
 1. 1. 0. 1. 1. 1. 1. 0. 0. 1. 1. 1. 1. 1. 0. 0. 1. 0. 1. 1. 1. 0. 1. 0.
 1.]</t>
  </si>
  <si>
    <t>[0. 1. 0. 1. 0. 1. 0. 1. 0. 0. 1. 0. 0. 0. 0. 0. 0. 1. 0. 1. 0. 1. 1. 0.
 1. 0. 1. 1. 1. 1. 1. 1. 1. 0. 1. 0. 1. 1. 0. 1. 1. 1. 1. 1. 1. 0. 1. 0.
 1. 1. 0. 1. 1. 1. 1. 0. 0. 1. 1. 1. 1. 1. 0. 0. 1. 1. 1. 1. 1. 0. 1. 1.
 1.]</t>
  </si>
  <si>
    <t>[0. 1. 0. 1. 0. 1. 0. 1. 0. 0. 1. 0. 0. 0. 0. 0. 0. 1. 0. 1. 0. 1. 1. 0.
 0. 0. 1. 1. 1. 1. 1. 1. 1. 1. 1. 0. 1. 1. 0. 1. 1. 1. 1. 1. 0. 0. 1. 0.
 1. 1. 0. 1. 1. 1. 1. 1. 0. 1. 1. 1. 1. 1. 0. 0. 1. 0. 1. 1. 1. 0. 1. 0.
 1.]</t>
  </si>
  <si>
    <t>[0. 1. 0. 1. 0. 1. 0. 1. 0. 0. 1. 0. 0. 0. 0. 0. 1. 1. 0. 1. 0. 1. 1. 0.
 1. 0. 1. 1. 1. 0. 1. 1. 1. 0. 1. 0. 1. 1. 0. 1. 1. 1. 1. 1. 0. 0. 0. 0.
 1. 1. 0. 1. 1. 1. 1. 0. 0. 1. 1. 1. 1. 1. 0. 0. 1. 0. 1. 1. 1. 0. 1. 1.
 1.]</t>
  </si>
  <si>
    <t>[0. 1. 0. 1. 0. 1. 0. 1. 0. 0. 1. 0. 0. 0. 0. 0. 1. 1. 0. 1. 0. 1. 1. 0.
 1. 0. 1. 1. 1. 0. 1. 1. 1. 0. 1. 0. 1. 1. 0. 1. 1. 1. 1. 1. 0. 0. 1. 0.
 1. 1. 1. 1. 1. 1. 1. 0. 0. 1. 1. 1. 1. 1. 0. 0. 1. 0. 1. 1. 1. 0. 1. 1.
 1.]</t>
  </si>
  <si>
    <t>[0. 1. 0. 1. 0. 0. 0. 1. 0. 0. 1. 0. 0. 0. 1. 0. 1. 1. 0. 1. 0. 1. 1. 0.
 1. 0. 1. 1. 1. 0. 1. 1. 1. 0. 1. 0. 1. 1. 0. 1. 1. 1. 0. 1. 0. 0. 1. 0.
 1. 1. 0. 1. 1. 1. 1. 0. 0. 1. 1. 1. 1. 1. 0. 0. 1. 0. 1. 1. 1. 0. 1. 1.
 1.]</t>
  </si>
  <si>
    <t>[0. 1. 0. 1. 0. 1. 0. 1. 0. 0. 1. 0. 0. 0. 0. 0. 0. 1. 0. 1. 0. 1. 1. 0.
 1. 0. 1. 1. 1. 0. 1. 1. 1. 0. 1. 0. 1. 1. 0. 1. 1. 1. 1. 1. 0. 0. 1. 0.
 1. 1. 0. 1. 1. 1. 1. 0. 0. 1. 1. 1. 1. 1. 0. 0. 1. 0. 1. 1. 1. 0. 1. 0.
 1.]</t>
  </si>
  <si>
    <t>[0. 1. 0. 1. 0. 1. 0. 1. 0. 0. 1. 0. 0. 0. 0. 0. 1. 1. 0. 1. 0. 1. 1. 0.
 1. 0. 1. 1. 1. 0. 1. 1. 1. 0. 1. 0. 1. 1. 0. 1. 1. 1. 1. 1. 1. 0. 1. 0.
 0. 1. 0. 1. 1. 1. 1. 0. 0. 1. 1. 1. 1. 1. 0. 0. 1. 0. 1. 1. 1. 0. 1. 1.
 1.]</t>
  </si>
  <si>
    <t>[0. 1. 0. 1. 0. 1. 0. 1. 0. 0. 1. 0. 0. 0. 0. 0. 0. 1. 0. 1. 0. 1. 1. 0.
 1. 0. 1. 1. 1. 0. 1. 1. 1. 0. 1. 0. 1. 1. 0. 1. 1. 1. 1. 1. 0. 0. 1. 0.
 1. 1. 0. 1. 1. 1. 1. 0. 0. 1. 1. 1. 1. 1. 0. 1. 1. 0. 1. 1. 1. 0. 1. 1.
 1.]</t>
  </si>
  <si>
    <t>[0. 1. 0. 1. 0. 1. 0. 1. 0. 0. 1. 0. 0. 0. 0. 0. 0. 1. 0. 1. 0. 1. 1. 0.
 1. 1. 1. 1. 1. 1. 1. 1. 1. 0. 1. 0. 1. 1. 0. 1. 1. 1. 1. 1. 1. 0. 1. 0.
 1. 1. 0. 1. 1. 1. 1. 0. 0. 1. 1. 1. 1. 1. 0. 0. 1. 0. 1. 1. 1. 0. 1. 1.
 1.]</t>
  </si>
  <si>
    <t>[1. 1. 0. 1. 0. 1. 0. 1. 0. 0. 1. 0. 0. 0. 0. 0. 1. 1. 0. 1. 0. 1. 1. 0.
 1. 0. 1. 1. 1. 0. 1. 1. 1. 0. 1. 0. 1. 1. 0. 1. 1. 1. 1. 1. 1. 0. 1. 0.
 1. 1. 0. 1. 1. 1. 1. 0. 0. 1. 1. 1. 1. 1. 0. 0. 1. 1. 1. 1. 1. 0. 1. 0.
 1.]</t>
  </si>
  <si>
    <t>[0. 1. 0. 1. 0. 1. 0. 1. 0. 0. 1. 0. 0. 0. 0. 0. 1. 1. 0. 1. 0. 1. 1. 0.
 1. 0. 1. 1. 1. 1. 1. 1. 1. 0. 1. 0. 1. 1. 0. 1. 1. 1. 1. 1. 0. 0. 1. 0.
 1. 1. 0. 1. 1. 1. 1. 0. 0. 1. 1. 1. 1. 1. 0. 0. 1. 0. 1. 1. 1. 0. 1. 1.
 1.]</t>
  </si>
  <si>
    <t>[0. 1. 0. 1. 0. 1. 0. 1. 0. 0. 1. 0. 0. 0. 0. 0. 0. 1. 0. 1. 0. 1. 1. 1.
 1. 0. 1. 1. 1. 1. 1. 1. 1. 0. 1. 0. 1. 1. 0. 1. 1. 1. 1. 1. 1. 0. 1. 0.
 1. 1. 0. 1. 1. 1. 1. 0. 0. 1. 1. 1. 1. 1. 0. 0. 1. 0. 0. 1. 1. 0. 1. 0.
 0.]</t>
  </si>
  <si>
    <t>[0. 0. 0. 1. 0. 1. 0. 1. 0. 0. 1. 0. 0. 0. 0. 0. 1. 1. 0. 1. 0. 1. 1. 0.
 1. 0. 1. 1. 1. 1. 1. 1. 1. 0. 1. 0. 1. 1. 0. 1. 1. 1. 1. 1. 0. 0. 1. 0.
 1. 1. 0. 1. 1. 1. 1. 0. 0. 1. 1. 1. 1. 1. 0. 0. 1. 0. 1. 1. 1. 0. 1. 0.
 1.]</t>
  </si>
  <si>
    <t>[0. 1. 0. 1. 0. 0. 0. 1. 0. 0. 1. 0. 0. 0. 0. 0. 1. 1. 0. 1. 0. 1. 1. 1.
 1. 0. 1. 1. 1. 1. 1. 1. 1. 0. 1. 0. 1. 1. 0. 1. 1. 1. 1. 1. 0. 0. 1. 0.
 1. 1. 0. 0. 1. 1. 1. 0. 0. 1. 1. 1. 1. 1. 0. 0. 1. 0. 1. 1. 0. 0. 1. 0.
 0.]</t>
  </si>
  <si>
    <t>[0. 1. 0. 1. 0. 1. 0. 1. 0. 0. 1. 0. 0. 0. 1. 0. 0. 1. 0. 1. 0. 1. 1. 1.
 1. 0. 1. 1. 1. 0. 1. 1. 1. 0. 1. 0. 0. 1. 0. 1. 1. 1. 1. 1. 0. 0. 1. 0.
 1. 1. 0. 1. 1. 1. 1. 0. 0. 1. 1. 1. 1. 1. 0. 0. 1. 0. 0. 1. 1. 0. 1. 1.
 0.]</t>
  </si>
  <si>
    <t>[0. 1. 0. 1. 0. 1. 0. 1. 0. 0. 1. 0. 0. 0. 0. 0. 0. 1. 0. 1. 0. 1. 1. 0.
 1. 1. 1. 1. 1. 0. 1. 1. 1. 0. 1. 0. 1. 1. 0. 1. 1. 1. 1. 1. 1. 0. 1. 0.
 1. 1. 0. 1. 1. 1. 1. 0. 0. 1. 1. 1. 1. 1. 0. 0. 1. 0. 1. 1. 1. 0. 1. 1.
 0.]</t>
  </si>
  <si>
    <t>[0. 1. 0. 1. 0. 0. 0. 1. 0. 0. 1. 0. 0. 0. 0. 0. 0. 1. 0. 1. 0. 1. 1. 0.
 1. 0. 1. 1. 1. 0. 1. 1. 1. 0. 1. 0. 1. 1. 0. 1. 1. 1. 1. 1. 0. 0. 1. 0.
 1. 1. 0. 1. 1. 1. 1. 0. 0. 1. 1. 1. 1. 1. 0. 0. 1. 0. 0. 1. 1. 0. 1. 1.
 1.]</t>
  </si>
  <si>
    <t>[0. 1. 0. 1. 0. 0. 0. 1. 1. 0. 1. 0. 0. 0. 1. 0. 1. 1. 0. 1. 0. 1. 1. 1.
 1. 0. 1. 1. 1. 0. 1. 1. 1. 0. 1. 0. 1. 1. 0. 1. 1. 1. 1. 1. 0. 0. 1. 0.
 1. 1. 0. 1. 1. 1. 1. 0. 0. 1. 1. 1. 1. 1. 0. 0. 1. 0. 1. 1. 1. 0. 1. 1.
 0.]</t>
  </si>
  <si>
    <t>[0. 1. 0. 1. 0. 1. 0. 1. 0. 0. 1. 0. 0. 0. 1. 0. 1. 1. 0. 1. 0. 1. 1. 1.
 1. 0. 1. 1. 1. 1. 1. 1. 1. 0. 1. 0. 1. 1. 0. 1. 1. 1. 1. 1. 0. 0. 1. 0.
 1. 1. 0. 1. 1. 1. 1. 0. 0. 1. 1. 1. 1. 1. 0. 0. 1. 0. 0. 1. 1. 0. 1. 1.
 1.]</t>
  </si>
  <si>
    <t>[0. 1. 0. 1. 0. 0. 0. 1. 0. 0. 1. 0. 0. 0. 0. 0. 0. 1. 1. 1. 0. 1. 1. 1.
 1. 0. 1. 1. 1. 1. 1. 1. 1. 0. 1. 0. 1. 1. 0. 1. 1. 1. 1. 1. 1. 0. 1. 0.
 1. 1. 0. 1. 1. 1. 1. 0. 0. 1. 1. 1. 1. 1. 0. 0. 1. 0. 0. 1. 1. 0. 1. 0.
 0.]</t>
  </si>
  <si>
    <t>[0. 1. 0. 1. 0. 0. 0. 1. 0. 0. 1. 0. 1. 0. 0. 0. 0. 1. 0. 1. 0. 1. 1. 0.
 1. 0. 1. 1. 1. 0. 0. 1. 1. 0. 1. 0. 1. 1. 0. 1. 1. 1. 0. 1. 1. 0. 1. 0.
 1. 1. 0. 1. 1. 1. 1. 0. 0. 1. 1. 1. 1. 1. 0. 0. 1. 0. 1. 1. 1. 0. 1. 1.
 1.]</t>
  </si>
  <si>
    <t>[0. 1. 0. 1. 0. 1. 0. 1. 0. 0. 1. 0. 0. 0. 0. 0. 1. 1. 0. 1. 0. 1. 1. 0.
 1. 0. 1. 1. 1. 0. 1. 1. 1. 0. 1. 0. 1. 1. 0. 1. 1. 1. 0. 1. 0. 0. 1. 0.
 1. 1. 0. 1. 1. 1. 1. 0. 0. 1. 1. 1. 1. 1. 0. 0. 1. 0. 1. 1. 1. 0. 1. 0.
 0.]</t>
  </si>
  <si>
    <t>[0. 1. 0. 1. 0. 1. 0. 1. 0. 0. 1. 1. 0. 0. 1. 0. 0. 1. 0. 1. 0. 1. 1. 0.
 1. 0. 1. 1. 1. 0. 1. 1. 1. 0. 1. 0. 1. 1. 0. 1. 1. 1. 1. 1. 0. 0. 1. 0.
 1. 1. 0. 1. 1. 1. 1. 0. 0. 1. 1. 1. 1. 0. 0. 0. 1. 0. 0. 1. 1. 0. 1. 1.
 0.]</t>
  </si>
  <si>
    <t>[0. 1. 0. 1. 0. 0. 0. 1. 0. 0. 1. 0. 0. 0. 0. 0. 1. 1. 0. 1. 0. 1. 1. 0.
 1. 0. 1. 1. 1. 0. 1. 1. 1. 0. 1. 0. 1. 0. 0. 1. 1. 1. 1. 1. 1. 0. 1. 0.
 1. 1. 0. 1. 1. 1. 1. 0. 0. 1. 1. 1. 1. 1. 0. 0. 1. 0. 0. 1. 1. 0. 1. 0.
 0.]</t>
  </si>
  <si>
    <t>[0. 1. 0. 1. 0. 1. 0. 1. 0. 0. 1. 0. 0. 0. 1. 0. 0. 1. 0. 1. 0. 1. 1. 0.
 1. 0. 1. 0. 1. 0. 1. 1. 1. 0. 1. 0. 1. 1. 0. 1. 1. 0. 1. 1. 0. 0. 1. 0.
 1. 1. 0. 1. 1. 1. 1. 0. 0. 1. 1. 1. 1. 1. 0. 0. 1. 0. 1. 1. 1. 0. 1. 1.
 1.]</t>
  </si>
  <si>
    <t>[0. 1. 0. 1. 0. 1. 0. 1. 0. 0. 1. 0. 0. 0. 1. 0. 1. 1. 0. 1. 0. 1. 1. 0.
 1. 0. 1. 1. 1. 1. 1. 1. 1. 0. 1. 0. 1. 1. 0. 1. 1. 1. 0. 1. 0. 0. 1. 0.
 1. 1. 0. 1. 1. 1. 1. 0. 0. 1. 1. 1. 1. 1. 0. 0. 1. 0. 0. 1. 1. 0. 1. 1.
 1.]</t>
  </si>
  <si>
    <t>[0. 1. 0. 1. 0. 1. 0. 1. 0. 0. 1. 0. 0. 0. 1. 0. 1. 1. 0. 1. 0. 1. 1. 1.
 1. 0. 1. 1. 1. 1. 1. 1. 1. 0. 1. 0. 1. 1. 0. 1. 1. 1. 0. 1. 1. 0. 1. 0.
 1. 1. 0. 1. 1. 1. 1. 0. 0. 1. 1. 1. 1. 1. 0. 0. 1. 0. 1. 1. 1. 0. 1. 1.
 0.]</t>
  </si>
  <si>
    <t>[0. 1. 0. 1. 0. 1. 0. 1. 0. 0. 1. 0. 0. 0. 1. 0. 1. 1. 0. 1. 0. 1. 1. 0.
 1. 1. 1. 1. 1. 0. 1. 1. 1. 0. 1. 0. 1. 1. 0. 1. 1. 1. 1. 1. 0. 0. 1. 0.
 1. 1. 0. 1. 0. 1. 1. 0. 0. 1. 1. 1. 1. 1. 0. 0. 1. 0. 0. 1. 1. 0. 1. 1.
 0.]</t>
  </si>
  <si>
    <t>[0. 1. 0. 1. 0. 1. 0. 1. 0. 0. 1. 0. 0. 0. 0. 0. 1. 1. 0. 1. 0. 1. 1. 1.
 1. 1. 1. 1. 1. 0. 1. 1. 1. 0. 1. 0. 1. 1. 0. 1. 1. 1. 1. 1. 1. 0. 1. 0.
 1. 1. 0. 1. 1. 1. 1. 0. 0. 1. 1. 1. 1. 1. 0. 0. 1. 0. 0. 1. 1. 0. 1. 1.
 0.]</t>
  </si>
  <si>
    <t>[0. 1. 0. 1. 0. 1. 0. 1. 0. 0. 1. 0. 0. 0. 0. 0. 0. 1. 0. 1. 0. 1. 1. 0.
 1. 1. 1. 1. 1. 1. 1. 1. 1. 0. 1. 0. 1. 1. 0. 1. 1. 1. 1. 1. 1. 0. 1. 0.
 1. 1. 0. 1. 1. 1. 1. 0. 0. 1. 1. 1. 1. 1. 0. 0. 1. 0. 1. 1. 1. 0. 1. 1.
 0.]</t>
  </si>
  <si>
    <t>[0. 1. 0. 1. 0. 1. 0. 1. 0. 0. 1. 0. 0. 0. 1. 0. 1. 1. 0. 1. 0. 1. 1. 0.
 1. 1. 0. 1. 1. 1. 1. 1. 1. 0. 1. 0. 1. 1. 0. 1. 1. 1. 1. 1. 0. 0. 1. 0.
 1. 1. 0. 1. 1. 1. 0. 0. 0. 1. 1. 1. 1. 1. 1. 0. 1. 0. 0. 1. 1. 0. 1. 1.
 1.]</t>
  </si>
  <si>
    <t>[0. 1. 0. 1. 0. 1. 0. 1. 0. 0. 1. 0. 0. 0. 1. 0. 0. 1. 0. 1. 0. 1. 1. 0.
 1. 1. 1. 1. 1. 0. 1. 1. 1. 0. 1. 0. 1. 1. 0. 1. 1. 1. 1. 1. 0. 0. 1. 0.
 1. 1. 0. 1. 1. 1. 1. 0. 0. 1. 1. 1. 1. 1. 0. 0. 1. 0. 0. 1. 1. 0. 1. 1.
 0.]</t>
  </si>
  <si>
    <t>[0. 1. 0. 1. 0. 1. 0. 1. 0. 0. 1. 0. 0. 0. 1. 0. 0. 1. 0. 1. 0. 1. 1. 1.
 1. 0. 1. 1. 1. 0. 1. 1. 1. 0. 1. 0. 1. 1. 0. 1. 1. 1. 1. 1. 0. 0. 1. 0.
 1. 1. 0. 0. 1. 1. 1. 0. 0. 1. 1. 1. 1. 1. 0. 0. 1. 0. 1. 1. 1. 0. 1. 1.
 1.]</t>
  </si>
  <si>
    <t>[0. 1. 0. 1. 0. 1. 0. 1. 0. 0. 1. 0. 0. 0. 0. 0. 0. 1. 0. 1. 0. 1. 1. 0.
 1. 1. 1. 1. 1. 1. 1. 1. 1. 0. 1. 0. 1. 1. 0. 1. 1. 1. 1. 1. 1. 0. 1. 0.
 1. 1. 0. 1. 1. 1. 1. 0. 0. 1. 1. 1. 1. 1. 0. 0. 1. 0. 0. 1. 1. 0. 1. 1.
 0.]</t>
  </si>
  <si>
    <t>[0. 1. 0. 1. 0. 1. 0. 1. 0. 0. 1. 0. 0. 0. 1. 0. 0. 1. 0. 1. 0. 1. 1. 1.
 1. 1. 1. 1. 1. 1. 1. 1. 1. 0. 1. 0. 1. 1. 0. 1. 1. 1. 1. 1. 1. 0. 1. 0.
 1. 1. 0. 1. 1. 1. 1. 0. 0. 1. 1. 1. 1. 1. 0. 0. 1. 0. 1. 1. 1. 0. 1. 1.
 1.]</t>
  </si>
  <si>
    <t>[0. 1. 0. 1. 0. 1. 0. 1. 0. 0. 1. 0. 0. 0. 0. 0. 0. 1. 0. 1. 0. 1. 1. 0.
 1. 0. 1. 1. 1. 0. 1. 1. 1. 0. 1. 0. 1. 1. 0. 1. 1. 1. 1. 1. 1. 0. 1. 0.
 1. 1. 0. 1. 1. 1. 1. 0. 0. 1. 1. 1. 1. 1. 0. 0. 1. 0. 1. 1. 1. 0. 1. 1.
 0.]</t>
  </si>
  <si>
    <t>[0. 1. 0. 1. 0. 1. 0. 1. 0. 0. 1. 0. 1. 0. 0. 0. 1. 1. 0. 1. 0. 1. 1. 0.
 1. 1. 1. 1. 1. 0. 1. 1. 1. 0. 1. 0. 1. 1. 0. 1. 1. 1. 1. 1. 1. 0. 1. 0.
 1. 1. 0. 1. 1. 1. 1. 0. 0. 1. 1. 1. 1. 1. 0. 0. 1. 0. 0. 1. 1. 0. 1. 1.
 0.]</t>
  </si>
  <si>
    <t>[0. 1. 0. 1. 0. 1. 0. 1. 0. 0. 1. 0. 0. 0. 0. 0. 1. 1. 0. 1. 0. 1. 1. 1.
 1. 1. 1. 1. 1. 0. 1. 1. 1. 0. 1. 0. 1. 1. 0. 1. 1. 1. 1. 1. 1. 0. 1. 0.
 1. 1. 0. 1. 1. 1. 1. 0. 0. 1. 1. 1. 1. 1. 0. 0. 1. 0. 1. 1. 1. 0. 1. 1.
 1.]</t>
  </si>
  <si>
    <t>[0. 1. 0. 1. 0. 1. 1. 1. 0. 0. 1. 0. 0. 0. 0. 0. 1. 1. 0. 1. 0. 1. 1. 1.
 1. 1. 1. 1. 1. 0. 0. 1. 1. 0. 1. 0. 1. 1. 0. 1. 1. 1. 1. 1. 0. 0. 1. 0.
 1. 1. 0. 1. 1. 1. 1. 0. 0. 1. 1. 1. 1. 1. 0. 0. 1. 0. 0. 1. 1. 0. 1. 1.
 1.]</t>
  </si>
  <si>
    <t>[0. 1. 0. 1. 0. 1. 0. 1. 0. 0. 1. 0. 0. 0. 0. 0. 0. 1. 0. 1. 0. 1. 1. 1.
 1. 1. 1. 1. 1. 1. 1. 1. 1. 0. 1. 0. 1. 1. 0. 1. 1. 0. 1. 1. 1. 0. 1. 0.
 1. 1. 1. 1. 1. 1. 1. 0. 0. 1. 1. 1. 1. 1. 0. 0. 1. 0. 1. 1. 1. 0. 1. 1.
 1.]</t>
  </si>
  <si>
    <t>[0. 1. 0. 1. 0. 1. 0. 1. 0. 0. 1. 0. 0. 0. 1. 0. 0. 1. 0. 1. 0. 1. 1. 0.
 1. 0. 1. 1. 1. 0. 1. 1. 1. 0. 1. 0. 1. 1. 0. 1. 1. 1. 1. 1. 1. 0. 1. 0.
 1. 1. 0. 1. 1. 1. 1. 0. 0. 1. 1. 1. 1. 1. 0. 0. 1. 0. 0. 1. 1. 0. 1. 1.
 1.]</t>
  </si>
  <si>
    <t>[0. 1. 0. 1. 0. 1. 0. 1. 0. 0. 1. 0. 0. 0. 1. 0. 0. 1. 0. 1. 0. 1. 1. 0.
 1. 1. 1. 1. 1. 1. 1. 1. 1. 0. 1. 0. 1. 1. 0. 1. 1. 1. 1. 1. 0. 0. 1. 0.
 1. 1. 0. 1. 1. 1. 1. 0. 0. 1. 1. 1. 1. 1. 0. 0. 1. 0. 1. 1. 1. 0. 1. 1.
 1.]</t>
  </si>
  <si>
    <t>[0. 1. 0. 1. 0. 1. 0. 1. 0. 0. 1. 0. 0. 0. 1. 0. 0. 1. 0. 1. 0. 1. 1. 1.
 1. 0. 1. 1. 1. 0. 1. 1. 1. 0. 1. 0. 1. 1. 0. 1. 1. 1. 1. 1. 1. 0. 1. 0.
 1. 1. 0. 1. 1. 1. 1. 0. 0. 1. 1. 1. 1. 1. 0. 0. 1. 0. 0. 1. 1. 0. 1. 1.
 1.]</t>
  </si>
  <si>
    <t>[0. 1. 0. 1. 0. 1. 0. 1. 0. 0. 1. 0. 0. 0. 0. 0. 0. 1. 0. 1. 0. 1. 1. 1.
 1. 0. 1. 1. 1. 1. 1. 1. 1. 0. 1. 0. 1. 1. 0. 1. 0. 1. 1. 1. 0. 0. 1. 0.
 1. 1. 0. 1. 1. 1. 1. 0. 0. 1. 1. 1. 1. 1. 0. 0. 1. 0. 1. 1. 1. 0. 1. 1.
 1.]</t>
  </si>
  <si>
    <t>[0. 1. 0. 1. 0. 1. 0. 1. 0. 0. 1. 0. 0. 0. 0. 0. 0. 1. 0. 1. 0. 1. 1. 0.
 1. 0. 1. 1. 1. 1. 1. 1. 1. 0. 1. 0. 1. 1. 0. 1. 1. 1. 1. 1. 1. 0. 1. 0.
 1. 1. 0. 1. 1. 1. 1. 0. 0. 1. 1. 1. 1. 1. 0. 0. 1. 0. 1. 1. 1. 0. 1. 1.
 0.]</t>
  </si>
  <si>
    <t>[0. 1. 0. 1. 0. 1. 0. 1. 0. 0. 1. 0. 0. 0. 0. 0. 0. 1. 0. 1. 0. 1. 1. 0.
 1. 1. 1. 1. 1. 0. 1. 1. 1. 0. 1. 0. 1. 1. 0. 1. 1. 1. 1. 1. 1. 0. 1. 0.
 1. 1. 0. 1. 1. 1. 1. 0. 0. 1. 1. 1. 1. 1. 0. 0. 1. 1. 1. 1. 1. 0. 1. 1.
 0.]</t>
  </si>
  <si>
    <t>[0. 0. 0. 1. 0. 1. 0. 1. 0. 0. 1. 0. 0. 0. 0. 0. 0. 1. 0. 1. 0. 1. 1. 0.
 1. 1. 1. 1. 1. 0. 1. 1. 1. 0. 1. 0. 1. 1. 0. 1. 1. 1. 1. 1. 1. 0. 1. 0.
 1. 1. 0. 1. 1. 1. 1. 0. 0. 1. 1. 1. 1. 1. 0. 0. 1. 0. 1. 1. 1. 0. 1. 1.
 0.]</t>
  </si>
  <si>
    <t>[0. 0. 0. 1. 0. 1. 0. 1. 0. 0. 1. 0. 0. 0. 0. 0. 0. 1. 0. 1. 0. 1. 0. 0.
 1. 0. 1. 1. 1. 0. 1. 1. 1. 0. 1. 0. 1. 1. 0. 1. 1. 1. 1. 1. 1. 0. 1. 0.
 1. 1. 0. 1. 1. 1. 1. 0. 0. 1. 1. 1. 1. 1. 0. 0. 1. 0. 1. 1. 0. 0. 1. 1.
 0.]</t>
  </si>
  <si>
    <t>[0. 1. 0. 1. 0. 1. 0. 1. 0. 0. 1. 0. 0. 0. 0. 0. 0. 1. 0. 1. 0. 1. 1. 0.
 1. 1. 1. 1. 1. 0. 1. 1. 1. 0. 1. 0. 1. 1. 0. 1. 1. 1. 1. 1. 1. 0. 1. 0.
 1. 1. 0. 1. 1. 1. 1. 0. 0. 1. 1. 1. 1. 1. 0. 0. 1. 0. 1. 1. 1. 1. 1. 1.
 0.]</t>
  </si>
  <si>
    <t>[0. 1. 0. 1. 0. 1. 0. 1. 0. 0. 1. 0. 0. 0. 0. 0. 0. 1. 0. 1. 0. 1. 1. 1.
 1. 1. 1. 1. 1. 1. 1. 1. 1. 0. 1. 0. 1. 1. 0. 1. 1. 1. 1. 1. 1. 0. 1. 0.
 1. 1. 0. 1. 1. 1. 1. 0. 0. 1. 1. 1. 1. 1. 0. 0. 1. 0. 1. 1. 1. 0. 1. 1.
 0.]</t>
  </si>
  <si>
    <t>[0. 1. 0. 1. 0. 1. 0. 1. 0. 0. 1. 0. 0. 0. 0. 0. 0. 1. 0. 0. 0. 1. 1. 0.
 1. 1. 1. 1. 1. 0. 1. 1. 1. 0. 1. 0. 1. 1. 0. 1. 1. 0. 1. 1. 1. 0. 1. 0.
 1. 1. 0. 1. 1. 1. 1. 0. 0. 1. 1. 1. 1. 1. 0. 0. 1. 0. 1. 1. 1. 0. 1. 1.
 0.]</t>
  </si>
  <si>
    <t>[0. 1. 0. 1. 0. 1. 0. 1. 0. 0. 1. 0. 0. 0. 0. 0. 0. 1. 0. 1. 0. 1. 1. 0.
 1. 0. 1. 1. 1. 1. 1. 1. 1. 0. 1. 0. 1. 1. 0. 1. 1. 1. 1. 1. 1. 0. 1. 0.
 1. 1. 0. 1. 1. 1. 1. 0. 0. 1. 1. 1. 1. 1. 0. 0. 1. 0. 1. 1. 1. 0. 1. 0.
 0.]</t>
  </si>
  <si>
    <t>[0. 1. 0. 1. 0. 1. 0. 1. 0. 0. 1. 0. 1. 0. 0. 0. 0. 1. 0. 1. 0. 1. 1. 0.
 1. 0. 1. 1. 1. 1. 1. 1. 1. 0. 1. 0. 1. 1. 0. 1. 1. 1. 1. 1. 1. 0. 1. 0.
 1. 1. 0. 1. 1. 1. 1. 0. 0. 1. 1. 1. 1. 1. 0. 0. 1. 0. 1. 1. 1. 0. 1. 1.
 0.]</t>
  </si>
  <si>
    <t>[0. 1. 1. 1. 0. 1. 0. 1. 0. 0. 1. 0. 0. 0. 0. 0. 0. 1. 0. 1. 0. 1. 1. 0.
 1. 0. 1. 1. 1. 0. 1. 1. 1. 0. 1. 0. 1. 1. 0. 1. 1. 1. 1. 1. 1. 0. 1. 0.
 1. 1. 0. 1. 1. 1. 1. 0. 0. 1. 1. 1. 1. 1. 0. 0. 1. 0. 1. 1. 1. 0. 1. 1.
 0.]</t>
  </si>
  <si>
    <t>[0. 1. 0. 1. 0. 1. 0. 1. 0. 0. 1. 0. 0. 0. 0. 0. 0. 1. 0. 1. 0. 1. 1. 0.
 1. 0. 1. 1. 1. 1. 0. 1. 1. 0. 1. 0. 1. 1. 0. 1. 1. 1. 0. 1. 1. 0. 1. 0.
 1. 1. 0. 1. 1. 1. 1. 0. 1. 1. 1. 1. 1. 1. 0. 0. 1. 0. 1. 1. 1. 0. 1. 1.
 0.]</t>
  </si>
  <si>
    <t>[0. 1. 0. 1. 0. 1. 0. 1. 0. 0. 1. 0. 0. 0. 1. 0. 0. 1. 0. 1. 0. 1. 1. 0.
 1. 0. 1. 1. 1. 1. 1. 1. 1. 0. 1. 0. 1. 1. 0. 1. 1. 1. 1. 1. 1. 0. 1. 0.
 1. 1. 0. 1. 1. 1. 1. 0. 0. 1. 1. 1. 1. 1. 0. 0. 1. 0. 1. 1. 1. 0. 1. 1.
 0.]</t>
  </si>
  <si>
    <t>[0. 1. 0. 1. 0. 1. 0. 1. 0. 0. 1. 0. 0. 0. 0. 0. 0. 1. 0. 1. 0. 1. 1. 0.
 1. 0. 1. 1. 1. 0. 1. 1. 1. 0. 1. 0. 0. 1. 0. 1. 1. 1. 1. 1. 1. 0. 1. 0.
 1. 1. 0. 1. 1. 1. 1. 0. 0. 1. 1. 0. 1. 1. 0. 0. 1. 0. 1. 1. 1. 0. 1. 1.
 1.]</t>
  </si>
  <si>
    <t>[0. 1. 0. 1. 0. 1. 0. 0. 0. 0. 1. 0. 0. 0. 0. 0. 0. 1. 0. 1. 0. 1. 1. 1.
 1. 0. 1. 0. 1. 0. 1. 1. 1. 0. 1. 0. 1. 1. 0. 1. 1. 1. 1. 1. 1. 0. 1. 0.
 1. 1. 0. 1. 1. 1. 1. 0. 0. 1. 1. 1. 1. 1. 0. 0. 1. 0. 1. 1. 1. 0. 1. 1.
 0.]</t>
  </si>
  <si>
    <t>[0. 1. 0. 1. 0. 1. 0. 1. 0. 0. 1. 0. 0. 1. 0. 0. 0. 0. 0. 1. 0. 1. 1. 0.
 1. 0. 1. 1. 1. 1. 1. 1. 1. 0. 1. 0. 1. 1. 0. 1. 1. 1. 1. 1. 1. 1. 1. 0.
 1. 1. 0. 1. 1. 1. 1. 0. 0. 1. 1. 1. 1. 1. 0. 0. 1. 0. 1. 1. 1. 0. 1. 1.
 0.]</t>
  </si>
  <si>
    <t>[0. 1. 0. 1. 0. 1. 0. 1. 0. 0. 1. 0. 0. 0. 0. 0. 0. 1. 0. 1. 0. 1. 1. 0.
 1. 0. 1. 1. 1. 1. 1. 1. 1. 0. 1. 0. 1. 1. 0. 1. 1. 1. 1. 0. 1. 0. 1. 0.
 1. 1. 0. 1. 1. 1. 1. 0. 0. 1. 1. 1. 1. 1. 0. 0. 1. 0. 1. 1. 1. 0. 1. 1.
 0.]</t>
  </si>
  <si>
    <t>[0. 1. 0. 1. 0. 1. 0. 1. 0. 0. 1. 0. 0. 0. 1. 0. 0. 1. 0. 1. 0. 1. 1. 0.
 1. 0. 1. 1. 1. 1. 1. 1. 1. 0. 1. 0. 1. 1. 0. 1. 1. 1. 1. 1. 1. 0. 1. 0.
 1. 1. 0. 1. 1. 1. 1. 0. 0. 1. 1. 1. 1. 1. 0. 0. 1. 0. 1. 1. 1. 0. 1. 0.
 0.]</t>
  </si>
  <si>
    <t>[0. 1. 0. 1. 0. 1. 0. 1. 0. 0. 1. 0. 0. 0. 1. 0. 0. 1. 0. 1. 0. 1. 1. 0.
 1. 0. 1. 1. 1. 1. 1. 1. 1. 0. 1. 0. 1. 1. 0. 1. 1. 1. 1. 1. 1. 0. 1. 1.
 1. 1. 0. 1. 1. 1. 1. 0. 0. 1. 1. 1. 1. 1. 0. 1. 1. 0. 1. 1. 1. 0. 1. 1.
 0.]</t>
  </si>
  <si>
    <t>[0. 1. 0. 1. 0. 1. 0. 1. 0. 0. 1. 0. 0. 0. 0. 0. 0. 1. 0. 1. 0. 1. 1. 0.
 1. 0. 1. 1. 1. 1. 1. 1. 1. 0. 1. 0. 1. 1. 0. 1. 1. 1. 1. 1. 1. 0. 1. 0.
 1. 1. 0. 1. 1. 1. 0. 0. 0. 1. 1. 1. 1. 1. 0. 0. 1. 0. 1. 1. 1. 0. 1. 1.
 0.]</t>
  </si>
  <si>
    <t>[0. 1. 0. 1. 0. 1. 0. 1. 0. 0. 1. 0. 0. 0. 1. 0. 0. 1. 0. 1. 0. 1. 1. 0.
 1. 0. 1. 1. 1. 1. 1. 1. 1. 0. 1. 1. 1. 1. 0. 1. 1. 1. 1. 1. 1. 0. 1. 0.
 1. 1. 0. 1. 1. 1. 1. 0. 0. 1. 1. 1. 1. 1. 0. 0. 1. 0. 1. 1. 1. 0. 1. 1.
 0.]</t>
  </si>
  <si>
    <t>[0. 1. 0. 1. 0. 1. 0. 1. 0. 0. 1. 0. 0. 0. 0. 0. 0. 1. 0. 1. 0. 1. 1. 0.
 1. 0. 1. 1. 1. 1. 1. 1. 1. 0. 1. 0. 1. 1. 1. 1. 1. 1. 1. 1. 1. 0. 1. 0.
 1. 1. 0. 1. 1. 1. 1. 0. 0. 1. 1. 1. 1. 1. 0. 0. 1. 0. 1. 1. 1. 0. 1. 1.
 0.]</t>
  </si>
  <si>
    <t>[0. 1. 0. 1. 0. 1. 0. 1. 0. 0. 1. 0. 0. 0. 1. 0. 0. 1. 0. 1. 0. 1. 1. 0.
 1. 0. 1. 1. 1. 1. 1. 1. 1. 0. 1. 0. 1. 1. 0. 1. 1. 1. 1. 1. 1. 0. 1. 0.
 1. 1. 0. 1. 1. 1. 1. 0. 0. 1. 1. 1. 1. 1. 0. 0. 1. 0. 1. 1. 0. 0. 0. 1.
 0.]</t>
  </si>
  <si>
    <t>[0. 1. 0. 1. 0. 1. 0. 1. 0. 0. 1. 0. 0. 0. 0. 0. 0. 0. 0. 1. 0. 1. 1. 0.
 1. 0. 1. 1. 1. 1. 1. 1. 1. 0. 0. 0. 1. 1. 0. 1. 1. 1. 1. 1. 1. 0. 1. 0.
 1. 1. 0. 1. 1. 1. 1. 0. 0. 1. 1. 1. 1. 1. 0. 0. 1. 0. 1. 1. 1. 0. 1. 1.
 0.]</t>
  </si>
  <si>
    <t>[0. 1. 0. 1. 0. 1. 0. 1. 0. 0. 1. 0. 0. 0. 0. 0. 0. 1. 0. 1. 0. 1. 1. 0.
 1. 0. 1. 1. 1. 1. 1. 1. 1. 0. 1. 0. 1. 1. 0. 1. 0. 1. 1. 1. 1. 0. 1. 0.
 1. 1. 0. 1. 1. 1. 1. 0. 0. 1. 1. 1. 1. 1. 0. 0. 1. 0. 1. 1. 1. 0. 1. 1.
 0.]</t>
  </si>
  <si>
    <t>[0. 1. 0. 1. 0. 1. 1. 1. 0. 0. 1. 0. 0. 0. 0. 0. 0. 1. 0. 1. 0. 1. 1. 0.
 1. 0. 1. 1. 1. 1. 1. 1. 1. 0. 1. 0. 1. 1. 0. 1. 1. 1. 1. 1. 1. 0. 1. 0.
 1. 1. 0. 1. 1. 1. 1. 0. 0. 1. 1. 1. 1. 1. 0. 0. 1. 0. 1. 1. 1. 0. 1. 0.
 0.]</t>
  </si>
  <si>
    <t>[0. 1. 0. 1. 0. 1. 0. 1. 0. 0. 1. 0. 0. 0. 0. 0. 0. 1. 0. 1. 0. 1. 1. 0.
 1. 0. 1. 1. 1. 1. 1. 1. 1. 0. 1. 0. 1. 1. 0. 1. 1. 1. 1. 1. 1. 0. 1. 0.
 1. 1. 0. 1. 1. 1. 1. 0. 0. 1. 1. 1. 1. 1. 0. 0. 1. 0. 1. 1. 1. 0. 0. 1.
 0.]</t>
  </si>
  <si>
    <t>[0. 1. 0. 1. 0. 1. 0. 1. 0. 0. 1. 0. 0. 0. 0. 0. 0. 1. 0. 1. 0. 1. 1. 0.
 1. 0. 1. 1. 1. 1. 1. 1. 1. 0. 1. 0. 1. 1. 0. 1. 1. 1. 1. 1. 1. 0. 1. 0.
 1. 1. 0. 1. 1. 1. 1. 0. 0. 1. 1. 1. 1. 1. 0. 0. 1. 0. 1. 0. 1. 0. 1. 1.
 0.]</t>
  </si>
  <si>
    <t>[0. 1. 0. 1. 0. 1. 0. 1. 0. 0. 1. 0. 0. 0. 0. 0. 0. 1. 0. 1. 0. 1. 1. 0.
 0. 0. 1. 1. 1. 1. 1. 1. 1. 0. 1. 0. 1. 1. 0. 1. 1. 1. 1. 1. 1. 0. 1. 0.
 1. 1. 0. 1. 1. 1. 1. 0. 0. 1. 1. 1. 1. 1. 0. 0. 1. 0. 1. 1. 1. 0. 1. 0.
 0.]</t>
  </si>
  <si>
    <t>[0. 1. 0. 1. 0. 1. 0. 1. 0. 0. 1. 0. 0. 0. 0. 0. 0. 1. 1. 1. 0. 1. 1. 0.
 1. 0. 1. 1. 1. 1. 1. 1. 1. 0. 1. 0. 1. 1. 0. 1. 1. 1. 1. 1. 1. 0. 1. 0.
 1. 1. 0. 1. 1. 1. 1. 0. 0. 1. 1. 1. 1. 1. 0. 0. 1. 0. 1. 1. 1. 0. 1. 1.
 0.]</t>
  </si>
  <si>
    <t>[0. 1. 0. 1. 0. 1. 0. 1. 0. 0. 1. 0. 0. 0. 0. 0. 0. 1. 0. 1. 0. 1. 1. 0.
 1. 0. 1. 1. 0. 1. 1. 1. 1. 0. 1. 0. 1. 1. 0. 1. 1. 1. 1. 1. 1. 0. 1. 0.
 1. 1. 0. 1. 1. 1. 1. 0. 0. 1. 1. 1. 1. 1. 0. 0. 0. 0. 1. 1. 1. 0. 1. 1.
 0.]</t>
  </si>
  <si>
    <t>[0. 1. 0. 1. 0. 1. 0. 1. 0. 0. 1. 0. 0. 0. 0. 0. 0. 1. 0. 1. 0. 1. 1. 0.
 1. 0. 1. 1. 1. 1. 1. 1. 1. 0. 1. 0. 1. 1. 0. 1. 1. 1. 1. 1. 1. 0. 1. 0.
 1. 1. 0. 1. 0. 1. 1. 0. 0. 1. 1. 1. 1. 1. 0. 0. 1. 0. 1. 1. 1. 0. 1. 0.
 0.]</t>
  </si>
  <si>
    <t>[0. 1. 0. 1. 0. 1. 0. 1. 0. 0. 1. 0. 0. 0. 0. 0. 0. 1. 0. 1. 0. 1. 1. 0.
 1. 0. 1. 1. 1. 0. 1. 1. 1. 0. 1. 0. 1. 1. 0. 1. 1. 1. 1. 1. 1. 0. 1. 0.
 1. 1. 0. 1. 1. 1. 1. 0. 0. 1. 1. 1. 1. 1. 0. 0. 1. 0. 1. 1. 1. 0. 1. 0.
 0.]</t>
  </si>
  <si>
    <t>[0. 1. 0. 1. 0. 1. 0. 1. 0. 0. 1. 0. 0. 0. 0. 0. 0. 1. 0. 1. 0. 1. 1. 0.
 1. 0. 1. 1. 1. 1. 1. 1. 1. 0. 1. 0. 1. 1. 0. 1. 1. 1. 1. 1. 1. 0. 1. 0.
 1. 1. 0. 1. 1. 1. 1. 0. 0. 1. 1. 1. 1. 1. 0. 1. 1. 0. 1. 1. 1. 0. 1. 0.
 0.]</t>
  </si>
  <si>
    <t>[0. 1. 0. 1. 0. 1. 0. 1. 0. 0. 1. 0. 0. 0. 0. 0. 0. 1. 0. 1. 0. 1. 1. 0.
 1. 0. 1. 0. 1. 1. 1. 1. 1. 0. 1. 0. 1. 1. 0. 1. 1. 1. 1. 1. 1. 0. 1. 0.
 1. 1. 0. 1. 1. 1. 1. 0. 0. 1. 1. 1. 1. 1. 0. 0. 1. 0. 1. 1. 1. 0. 1. 0.
 0.]</t>
  </si>
  <si>
    <t>[0. 1. 0. 1. 0. 1. 0. 1. 0. 0. 1. 0. 0. 0. 0. 0. 0. 0. 0. 1. 0. 1. 1. 0.
 1. 0. 1. 1. 1. 1. 1. 1. 1. 0. 1. 0. 1. 1. 0. 1. 1. 1. 1. 1. 1. 0. 1. 0.
 1. 1. 0. 1. 1. 1. 1. 0. 0. 1. 1. 1. 1. 1. 0. 0. 1. 0. 1. 1. 1. 0. 1. 0.
 0.]</t>
  </si>
  <si>
    <t>[0. 1. 0. 1. 0. 1. 1. 1. 0. 0. 1. 0. 0. 0. 0. 0. 0. 1. 0. 1. 0. 1. 1. 0.
 1. 0. 1. 1. 1. 1. 1. 1. 1. 0. 1. 1. 1. 1. 0. 1. 1. 1. 1. 1. 1. 0. 1. 1.
 1. 0. 0. 1. 1. 1. 1. 0. 0. 1. 1. 1. 1. 1. 0. 1. 1. 0. 1. 1. 1. 0. 1. 0.
 0.]</t>
  </si>
  <si>
    <t>[0. 1. 0. 1. 0. 1. 0. 1. 0. 0. 1. 0. 0. 0. 0. 0. 0. 1. 0. 1. 0. 1. 1. 0.
 1. 0. 1. 1. 1. 1. 1. 1. 0. 0. 1. 0. 1. 1. 0. 1. 1. 1. 1. 1. 1. 1. 1. 0.
 1. 1. 0. 1. 1. 1. 1. 0. 0. 1. 1. 1. 1. 1. 0. 1. 1. 0. 1. 1. 1. 0. 1. 0.
 0.]</t>
  </si>
  <si>
    <t>[0. 1. 0. 1. 0. 1. 1. 1. 0. 0. 1. 0. 0. 0. 0. 0. 0. 1. 0. 1. 0. 1. 1. 0.
 1. 0. 1. 1. 1. 1. 1. 1. 1. 0. 1. 0. 1. 1. 0. 1. 1. 1. 1. 1. 1. 0. 1. 0.
 1. 1. 0. 1. 1. 1. 1. 0. 0. 1. 1. 1. 1. 1. 0. 1. 1. 0. 1. 1. 1. 0. 1. 0.
 0.]</t>
  </si>
  <si>
    <t>[0. 1. 0. 1. 0. 1. 1. 1. 0. 0. 1. 0. 0. 0. 0. 0. 0. 1. 0. 1. 0. 1. 1. 0.
 0. 0. 1. 1. 1. 1. 1. 1. 1. 0. 1. 0. 1. 1. 0. 1. 1. 1. 1. 1. 1. 0. 1. 0.
 1. 1. 0. 1. 1. 1. 1. 0. 0. 1. 1. 1. 1. 1. 0. 1. 1. 0. 1. 1. 1. 0. 1. 0.
 0.]</t>
  </si>
  <si>
    <t>[0. 1. 0. 1. 0. 1. 0. 1. 0. 0. 0. 0. 0. 0. 0. 0. 0. 1. 0. 1. 0. 1. 1. 0.
 1. 0. 1. 1. 1. 1. 1. 1. 1. 0. 1. 0. 1. 1. 0. 1. 1. 1. 1. 1. 1. 0. 1. 0.
 1. 1. 0. 1. 1. 1. 1. 0. 0. 1. 1. 1. 1. 1. 0. 1. 1. 0. 0. 1. 1. 0. 1. 0.
 0.]</t>
  </si>
  <si>
    <t>[0. 1. 0. 1. 0. 1. 1. 1. 0. 0. 1. 0. 0. 1. 0. 0. 0. 1. 0. 1. 0. 1. 1. 0.
 1. 0. 1. 1. 1. 1. 1. 1. 1. 0. 1. 0. 0. 1. 0. 1. 1. 1. 1. 1. 1. 0. 1. 0.
 1. 1. 0. 1. 1. 1. 1. 0. 0. 1. 1. 1. 1. 1. 0. 0. 1. 0. 1. 1. 1. 0. 1. 0.
 0.]</t>
  </si>
  <si>
    <t>[0. 1. 0. 1. 0. 1. 0. 1. 0. 0. 1. 0. 0. 0. 0. 0. 0. 1. 0. 1. 0. 1. 1. 0.
 1. 0. 1. 0. 1. 1. 1. 1. 1. 0. 1. 0. 1. 1. 0. 1. 1. 1. 1. 1. 1. 0. 1. 0.
 1. 1. 0. 1. 1. 1. 1. 0. 0. 1. 1. 1. 1. 1. 0. 1. 1. 0. 1. 1. 1. 0. 1. 0.
 0.]</t>
  </si>
  <si>
    <t>[0. 1. 0. 0. 0. 1. 0. 1. 0. 0. 1. 0. 0. 0. 0. 0. 0. 1. 0. 1. 0. 1. 1. 0.
 1. 0. 1. 1. 1. 1. 1. 1. 0. 0. 1. 0. 1. 1. 0. 1. 1. 1. 1. 1. 1. 1. 1. 0.
 1. 1. 0. 1. 1. 1. 1. 0. 0. 1. 1. 1. 1. 1. 0. 1. 1. 0. 1. 1. 1. 0. 1. 0.
 0.]</t>
  </si>
  <si>
    <t>[0. 0. 0. 1. 0. 1. 0. 1. 0. 0. 1. 0. 0. 0. 0. 0. 0. 1. 0. 1. 0. 1. 1. 0.
 1. 0. 1. 1. 1. 1. 1. 1. 0. 0. 1. 0. 1. 1. 0. 1. 1. 1. 1. 1. 1. 1. 1. 0.
 1. 1. 0. 1. 1. 1. 1. 0. 0. 1. 1. 1. 1. 1. 0. 1. 1. 0. 1. 1. 1. 0. 1. 0.
 0.]</t>
  </si>
  <si>
    <t>[0. 1. 0. 1. 0. 1. 0. 1. 0. 0. 1. 0. 0. 0. 0. 0. 0. 1. 0. 1. 0. 1. 1. 0.
 1. 0. 1. 1. 1. 1. 1. 1. 0. 0. 1. 0. 1. 1. 0. 1. 1. 1. 1. 1. 1. 1. 1. 0.
 1. 1. 0. 1. 0. 1. 1. 0. 0. 1. 1. 1. 1. 1. 0. 1. 1. 0. 1. 1. 1. 0. 1. 0.
 0.]</t>
  </si>
  <si>
    <t>[0. 1. 0. 1. 0. 1. 0. 1. 0. 0. 1. 0. 0. 0. 0. 0. 0. 0. 0. 1. 0. 1. 1. 0.
 1. 0. 1. 1. 1. 1. 1. 1. 0. 0. 1. 0. 1. 1. 0. 1. 1. 1. 1. 1. 1. 1. 1. 0.
 1. 0. 0. 1. 1. 1. 1. 0. 0. 1. 1. 1. 1. 1. 0. 1. 1. 0. 1. 1. 1. 0. 1. 0.
 0.]</t>
  </si>
  <si>
    <t>[0. 1. 0. 1. 0. 1. 0. 1. 0. 0. 1. 0. 0. 0. 0. 0. 0. 0. 0. 1. 0. 1. 1. 0.
 1. 0. 1. 1. 1. 1. 1. 1. 0. 0. 1. 0. 1. 1. 0. 1. 1. 1. 1. 1. 1. 1. 1. 0.
 1. 1. 0. 1. 1. 1. 1. 0. 0. 1. 1. 1. 1. 1. 0. 1. 1. 0. 1. 1. 1. 0. 1. 0.
 0.]</t>
  </si>
  <si>
    <t>[0. 1. 0. 1. 0. 1. 0. 1. 0. 0. 1. 0. 0. 0. 0. 0. 0. 1. 0. 1. 0. 1. 1. 0.
 1. 0. 1. 1. 1. 1. 1. 1. 0. 0. 1. 1. 1. 1. 0. 1. 1. 1. 1. 1. 1. 1. 1. 0.
 1. 1. 0. 1. 1. 1. 1. 0. 0. 1. 1. 1. 1. 1. 0. 1. 1. 0. 1. 1. 1. 0. 1. 0.
 0.]</t>
  </si>
  <si>
    <t>[1. 1. 0. 1. 0. 1. 0. 1. 0. 0. 1. 0. 0. 0. 0. 0. 0. 1. 0. 1. 0. 1. 1. 0.
 1. 0. 1. 1. 1. 1. 1. 1. 0. 0. 1. 0. 1. 1. 0. 1. 0. 1. 1. 1. 1. 1. 1. 0.
 1. 1. 0. 1. 1. 1. 0. 0. 0. 1. 1. 1. 1. 1. 0. 0. 1. 0. 1. 1. 1. 0. 1. 0.
 0.]</t>
  </si>
  <si>
    <t>[1. 1. 0. 1. 0. 1. 0. 1. 0. 0. 1. 0. 0. 0. 0. 0. 0. 1. 0. 1. 0. 1. 1. 0.
 1. 0. 1. 1. 1. 1. 1. 1. 0. 0. 1. 0. 1. 1. 0. 1. 1. 1. 1. 1. 1. 1. 1. 0.
 1. 1. 0. 1. 0. 1. 1. 0. 0. 1. 1. 1. 1. 1. 0. 1. 1. 0. 1. 0. 1. 0. 1. 0.
 0.]</t>
  </si>
  <si>
    <t>[1. 1. 0. 1. 0. 1. 0. 1. 0. 0. 1. 0. 0. 0. 0. 1. 0. 1. 0. 1. 0. 1. 1. 0.
 1. 0. 1. 1. 1. 1. 1. 1. 0. 0. 1. 0. 1. 1. 0. 1. 1. 1. 1. 1. 1. 1. 1. 0.
 1. 1. 0. 1. 1. 1. 1. 0. 0. 1. 1. 1. 1. 1. 0. 1. 1. 0. 1. 1. 1. 0. 1. 0.
 0.]</t>
  </si>
  <si>
    <t>[1. 1. 0. 1. 0. 1. 0. 1. 0. 0. 1. 0. 0. 0. 0. 0. 0. 1. 0. 1. 0. 1. 1. 0.
 1. 0. 1. 0. 1. 1. 1. 1. 0. 0. 1. 0. 1. 1. 0. 1. 1. 1. 1. 1. 1. 1. 1. 0.
 1. 1. 0. 1. 0. 1. 1. 1. 0. 1. 1. 1. 1. 1. 0. 1. 0. 0. 1. 1. 1. 0. 1. 0.
 0.]</t>
  </si>
  <si>
    <t>[1. 1. 0. 1. 0. 1. 0. 1. 0. 0. 1. 0. 0. 0. 0. 0. 0. 1. 0. 1. 0. 1. 1. 0.
 1. 0. 1. 1. 1. 1. 1. 1. 0. 0. 1. 0. 1. 1. 0. 1. 1. 1. 1. 1. 1. 1. 1. 0.
 1. 1. 0. 1. 0. 1. 1. 0. 0. 1. 1. 1. 1. 1. 0. 1. 1. 0. 1. 1. 1. 0. 1. 0.
 0.]</t>
  </si>
  <si>
    <t>[0. 1. 0. 1. 0. 1. 0. 1. 0. 0. 1. 0. 0. 0. 0. 0. 0. 1. 0. 1. 0. 1. 0. 0.
 1. 0. 1. 1. 1. 1. 1. 1. 0. 0. 1. 0. 1. 1. 0. 1. 1. 1. 1. 1. 1. 1. 1. 0.
 1. 1. 0. 1. 1. 1. 1. 0. 0. 1. 1. 1. 0. 1. 0. 1. 1. 0. 1. 1. 1. 0. 1. 0.
 0.]</t>
  </si>
  <si>
    <t>[1. 1. 0. 1. 0. 1. 0. 1. 0. 0. 1. 0. 0. 0. 0. 0. 0. 1. 0. 1. 0. 1. 1. 0.
 1. 0. 1. 1. 1. 1. 1. 1. 0. 0. 1. 0. 1. 1. 0. 1. 1. 1. 1. 1. 1. 1. 1. 0.
 1. 1. 0. 1. 1. 1. 1. 0. 0. 1. 1. 1. 1. 1. 0. 1. 1. 0. 1. 1. 1. 0. 1. 0.
 0.]</t>
  </si>
  <si>
    <t>[1. 1. 0. 1. 0. 1. 0. 1. 0. 0. 1. 0. 0. 0. 0. 0. 0. 1. 0. 1. 0. 1. 1. 0.
 1. 0. 1. 1. 1. 1. 1. 1. 0. 0. 1. 0. 1. 1. 0. 1. 1. 1. 1. 1. 1. 1. 1. 0.
 1. 1. 0. 1. 0. 1. 0. 0. 0. 1. 1. 1. 1. 1. 0. 1. 1. 0. 1. 1. 1. 0. 1. 0.
 0.]</t>
  </si>
  <si>
    <t>[0. 1. 0. 1. 0. 1. 0. 1. 0. 0. 1. 0. 1. 0. 0. 0. 0. 1. 0. 1. 0. 1. 1. 0.
 1. 0. 1. 1. 1. 1. 1. 1. 0. 0. 1. 0. 1. 1. 0. 1. 1. 1. 1. 1. 1. 1. 1. 0.
 1. 1. 0. 1. 0. 1. 1. 0. 0. 0. 1. 1. 1. 1. 0. 1. 1. 0. 1. 1. 1. 0. 1. 0.
 0.]</t>
  </si>
  <si>
    <t>[0. 1. 0. 1. 0. 1. 0. 1. 0. 0. 1. 0. 0. 0. 0. 0. 0. 1. 0. 1. 0. 1. 1. 0.
 1. 0. 1. 1. 1. 1. 1. 1. 0. 0. 1. 0. 1. 1. 0. 1. 1. 1. 1. 1. 1. 1. 1. 0.
 1. 1. 0. 1. 0. 1. 1. 0. 0. 1. 1. 1. 1. 1. 0. 0. 1. 0. 1. 1. 1. 0. 1. 0.
 0.]</t>
  </si>
  <si>
    <t>[1. 1. 0. 1. 0. 1. 0. 1. 0. 0. 1. 0. 0. 0. 0. 0. 0. 1. 0. 1. 0. 1. 1. 0.
 1. 0. 1. 1. 1. 1. 1. 1. 1. 0. 1. 0. 1. 1. 0. 1. 1. 1. 1. 1. 1. 1. 1. 0.
 1. 1. 0. 1. 1. 1. 1. 0. 0. 1. 0. 1. 1. 1. 0. 1. 1. 0. 1. 1. 1. 0. 1. 0.
 0.]</t>
  </si>
  <si>
    <t>[0. 1. 0. 1. 0. 1. 0. 1. 0. 0. 1. 0. 0. 0. 0. 0. 0. 1. 0. 1. 0. 1. 1. 0.
 1. 1. 1. 1. 1. 1. 1. 1. 0. 0. 1. 0. 1. 1. 0. 1. 1. 1. 1. 1. 1. 1. 1. 0.
 1. 1. 0. 1. 0. 1. 1. 0. 0. 1. 1. 1. 1. 1. 0. 1. 1. 0. 1. 1. 1. 0. 1. 0.
 0.]</t>
  </si>
  <si>
    <t>[0. 1. 0. 1. 0. 1. 0. 1. 0. 0. 1. 0. 0. 0. 0. 0. 0. 1. 0. 0. 0. 1. 1. 0.
 1. 0. 1. 1. 1. 1. 0. 1. 0. 0. 1. 0. 1. 1. 0. 1. 1. 1. 1. 1. 1. 1. 1. 0.
 1. 1. 0. 1. 1. 1. 1. 0. 0. 1. 1. 1. 1. 1. 0. 1. 1. 0. 1. 1. 1. 0. 1. 0.
 0.]</t>
  </si>
  <si>
    <t>[0. 1. 0. 1. 0. 1. 0. 1. 0. 0. 1. 0. 0. 0. 0. 0. 0. 1. 0. 1. 0. 1. 1. 0.
 1. 0. 1. 1. 1. 1. 1. 1. 0. 0. 1. 0. 1. 1. 0. 1. 1. 1. 1. 1. 1. 1. 1. 0.
 1. 1. 0. 1. 0. 1. 1. 0. 0. 1. 1. 1. 1. 0. 0. 1. 1. 0. 1. 1. 1. 0. 1. 0.
 0.]</t>
  </si>
  <si>
    <t>[1. 1. 0. 1. 0. 1. 0. 1. 0. 0. 1. 0. 0. 0. 0. 0. 0. 1. 0. 1. 0. 1. 1. 0.
 1. 0. 1. 1. 1. 1. 1. 1. 0. 0. 1. 0. 1. 1. 0. 1. 1. 1. 1. 1. 1. 1. 1. 0.
 0. 1. 0. 1. 0. 1. 1. 0. 0. 1. 1. 1. 1. 1. 0. 1. 1. 0. 1. 1. 1. 0. 1. 0.
 0.]</t>
  </si>
  <si>
    <t>[0. 1. 0. 1. 0. 1. 0. 1. 0. 0. 1. 0. 0. 0. 0. 0. 0. 1. 0. 1. 0. 1. 1. 0.
 1. 0. 1. 1. 1. 1. 1. 0. 0. 0. 1. 0. 1. 1. 0. 1. 1. 1. 1. 1. 1. 1. 1. 0.
 1. 1. 0. 1. 0. 1. 1. 0. 0. 1. 1. 1. 1. 1. 0. 1. 1. 0. 1. 1. 1. 0. 1. 0.
 0.]</t>
  </si>
  <si>
    <t>[1. 1. 0. 1. 0. 1. 0. 1. 0. 0. 1. 0. 0. 0. 0. 0. 0. 1. 0. 1. 0. 1. 1. 0.
 1. 0. 1. 1. 1. 1. 1. 1. 0. 0. 1. 1. 1. 1. 0. 1. 1. 1. 1. 1. 1. 1. 1. 0.
 1. 1. 0. 1. 0. 1. 1. 0. 0. 1. 1. 1. 1. 1. 0. 1. 1. 0. 1. 1. 1. 0. 1. 0.
 0.]</t>
  </si>
  <si>
    <t>[0. 1. 0. 1. 0. 0. 0. 1. 0. 0. 1. 0. 0. 0. 0. 0. 0. 1. 0. 1. 0. 1. 1. 0.
 1. 0. 1. 1. 1. 1. 1. 1. 0. 0. 1. 0. 1. 1. 0. 1. 1. 1. 1. 1. 1. 1. 1. 0.
 1. 1. 0. 1. 0. 1. 1. 0. 0. 1. 1. 1. 1. 1. 0. 1. 1. 0. 1. 1. 1. 0. 1. 0.
 0.]</t>
  </si>
  <si>
    <t>[1. 1. 0. 1. 0. 1. 0. 1. 0. 0. 1. 0. 0. 0. 0. 0. 0. 1. 0. 1. 0. 1. 1. 0.
 1. 0. 1. 1. 1. 1. 1. 1. 0. 0. 1. 0. 1. 1. 0. 1. 1. 1. 1. 1. 1. 1. 1. 0.
 1. 1. 0. 1. 1. 1. 1. 0. 0. 1. 1. 0. 1. 1. 0. 1. 1. 0. 1. 1. 1. 0. 1. 0.
 0.]</t>
  </si>
  <si>
    <t>[0. 1. 0. 1. 0. 1. 0. 1. 0. 0. 0. 0. 0. 0. 0. 0. 0. 1. 0. 1. 0. 1. 1. 0.
 1. 0. 1. 1. 1. 1. 1. 1. 0. 0. 1. 0. 1. 1. 0. 1. 1. 1. 1. 1. 1. 1. 1. 0.
 1. 1. 0. 1. 1. 1. 1. 0. 0. 1. 1. 1. 1. 1. 0. 1. 1. 0. 1. 1. 1. 0. 1. 0.
 0.]</t>
  </si>
  <si>
    <t>[0. 1. 0. 1. 1. 1. 0. 1. 0. 0. 1. 0. 0. 0. 0. 0. 0. 1. 0. 1. 0. 1. 1. 0.
 1. 0. 1. 1. 1. 1. 1. 1. 0. 0. 1. 0. 1. 1. 0. 1. 1. 1. 1. 1. 1. 1. 1. 0.
 1. 1. 1. 1. 1. 1. 1. 0. 0. 1. 1. 1. 1. 1. 0. 1. 1. 0. 1. 1. 1. 0. 1. 0.
 0.]</t>
  </si>
  <si>
    <t>[0. 1. 0. 1. 0. 1. 0. 1. 0. 0. 0. 0. 0. 0. 0. 0. 0. 1. 0. 1. 0. 1. 1. 0.
 1. 0. 1. 1. 1. 1. 1. 1. 0. 0. 1. 0. 1. 1. 0. 1. 1. 1. 1. 1. 1. 1. 1. 0.
 1. 1. 0. 1. 0. 1. 1. 0. 0. 1. 1. 1. 1. 1. 0. 1. 1. 0. 1. 1. 1. 0. 1. 0.
 0.]</t>
  </si>
  <si>
    <t>[1. 1. 0. 1. 0. 1. 0. 1. 0. 0. 1. 0. 0. 0. 0. 0. 0. 1. 0. 1. 0. 1. 1. 0.
 1. 0. 1. 1. 1. 1. 1. 1. 0. 0. 1. 0. 1. 1. 0. 1. 1. 1. 1. 1. 1. 1. 1. 0.
 0. 1. 0. 1. 1. 1. 1. 0. 1. 1. 1. 1. 1. 1. 0. 1. 1. 0. 1. 1. 1. 0. 1. 0.
 0.]</t>
  </si>
  <si>
    <t>[1. 1. 0. 1. 0. 1. 0. 1. 0. 0. 1. 0. 0. 0. 0. 0. 0. 1. 0. 1. 0. 1. 1. 0.
 1. 0. 1. 1. 1. 1. 1. 1. 0. 0. 1. 0. 1. 1. 0. 1. 1. 1. 1. 1. 1. 1. 1. 0.
 1. 1. 0. 0. 1. 1. 1. 0. 0. 1. 1. 1. 1. 1. 0. 1. 1. 0. 1. 1. 1. 0. 1. 0.
 0.]</t>
  </si>
  <si>
    <t>[1. 1. 0. 1. 0. 1. 0. 1. 0. 0. 1. 0. 0. 0. 0. 0. 0. 1. 0. 1. 0. 1. 1. 0.
 1. 0. 1. 1. 1. 1. 1. 1. 0. 0. 1. 0. 1. 1. 0. 1. 1. 1. 1. 1. 1. 1. 1. 0.
 0. 1. 0. 1. 0. 1. 1. 0. 0. 1. 1. 1. 1. 1. 0. 1. 1. 0. 1. 1. 1. 0. 1. 0.
 1.]</t>
  </si>
  <si>
    <t>[1. 1. 0. 1. 0. 1. 0. 1. 0. 0. 1. 0. 0. 0. 0. 0. 0. 1. 0. 1. 0. 1. 1. 0.
 1. 0. 1. 1. 1. 1. 1. 1. 0. 0. 1. 0. 1. 1. 0. 1. 1. 1. 1. 1. 1. 1. 1. 0.
 0. 1. 0. 1. 0. 1. 1. 0. 0. 1. 1. 1. 1. 1. 0. 1. 1. 0. 1. 0. 1. 0. 1. 0.
 0.]</t>
  </si>
  <si>
    <t>[1. 1. 0. 1. 0. 1. 0. 1. 0. 0. 1. 0. 0. 0. 0. 0. 0. 1. 0. 1. 0. 1. 0. 0.
 1. 0. 1. 1. 1. 1. 1. 1. 0. 0. 1. 0. 1. 1. 0. 1. 1. 1. 1. 1. 1. 1. 1. 0.
 0. 1. 0. 1. 1. 1. 1. 0. 0. 1. 1. 1. 1. 1. 0. 1. 1. 0. 1. 1. 1. 0. 1. 0.
 0.]</t>
  </si>
  <si>
    <t>[1. 1. 0. 1. 0. 1. 0. 1. 0. 0. 1. 0. 0. 0. 0. 0. 0. 1. 0. 1. 0. 1. 1. 0.
 1. 0. 1. 1. 1. 1. 1. 1. 0. 0. 1. 0. 1. 1. 0. 1. 1. 1. 1. 1. 1. 1. 1. 0.
 0. 1. 0. 1. 0. 1. 1. 0. 0. 1. 1. 1. 1. 0. 0. 1. 1. 0. 1. 1. 1. 0. 1. 0.
 0.]</t>
  </si>
  <si>
    <t>[1. 1. 0. 1. 0. 1. 0. 1. 0. 0. 1. 0. 0. 0. 0. 0. 0. 1. 0. 1. 0. 1. 1. 0.
 1. 0. 1. 1. 1. 1. 1. 1. 0. 0. 1. 0. 1. 1. 0. 1. 1. 1. 1. 1. 1. 1. 1. 1.
 1. 1. 0. 1. 1. 1. 1. 0. 0. 1. 1. 1. 1. 1. 0. 1. 1. 0. 1. 1. 1. 0. 1. 0.
 0.]</t>
  </si>
  <si>
    <t>[1. 1. 0. 1. 0. 1. 0. 1. 0. 0. 1. 0. 0. 0. 0. 0. 0. 1. 0. 1. 0. 1. 1. 0.
 1. 0. 1. 1. 1. 1. 1. 1. 0. 0. 1. 0. 1. 1. 0. 1. 1. 1. 0. 1. 1. 1. 1. 0.
 0. 1. 0. 1. 1. 1. 1. 0. 0. 1. 1. 1. 1. 1. 0. 1. 0. 0. 1. 1. 1. 0. 1. 0.
 0.]</t>
  </si>
  <si>
    <t>[1. 1. 0. 1. 0. 1. 0. 1. 0. 0. 1. 0. 0. 0. 0. 0. 0. 1. 0. 1. 0. 1. 1. 0.
 1. 0. 1. 1. 1. 1. 1. 1. 0. 0. 1. 1. 1. 1. 0. 1. 1. 1. 1. 1. 1. 1. 0. 0.
 0. 1. 0. 1. 1. 1. 1. 0. 0. 1. 1. 1. 1. 1. 0. 1. 0. 0. 1. 1. 1. 0. 1. 0.
 0.]</t>
  </si>
  <si>
    <t>[1. 1. 0. 1. 0. 1. 0. 1. 0. 0. 1. 0. 0. 0. 0. 0. 0. 1. 0. 1. 0. 1. 1. 0.
 1. 0. 1. 1. 1. 1. 1. 1. 0. 0. 1. 0. 1. 1. 0. 1. 1. 1. 1. 1. 1. 1. 1. 0.
 0. 1. 0. 1. 1. 1. 1. 0. 0. 1. 1. 1. 1. 1. 0. 1. 0. 0. 1. 1. 1. 0. 1. 0.
 0.]</t>
  </si>
  <si>
    <t>[1. 1. 0. 0. 0. 1. 0. 1. 0. 0. 1. 0. 0. 0. 0. 0. 0. 1. 0. 1. 0. 1. 1. 0.
 1. 0. 1. 1. 1. 1. 1. 1. 0. 0. 1. 0. 1. 1. 0. 1. 1. 1. 1. 1. 1. 1. 1. 0.
 0. 1. 0. 1. 1. 1. 1. 0. 0. 1. 1. 1. 1. 1. 0. 1. 0. 0. 1. 1. 1. 0. 1. 0.
 0.]</t>
  </si>
  <si>
    <t>[1. 1. 0. 1. 0. 1. 0. 0. 0. 0. 1. 0. 0. 0. 0. 0. 0. 1. 0. 1. 0. 1. 1. 0.
 1. 0. 0. 1. 1. 1. 1. 1. 0. 0. 1. 0. 1. 1. 0. 1. 1. 1. 1. 1. 1. 1. 1. 0.
 0. 1. 0. 1. 1. 1. 1. 0. 0. 1. 1. 1. 1. 1. 0. 1. 0. 0. 1. 1. 1. 0. 1. 0.
 0.]</t>
  </si>
  <si>
    <t>[1. 1. 0. 1. 0. 1. 0. 1. 1. 0. 1. 0. 0. 0. 0. 0. 0. 1. 0. 1. 0. 1. 1. 0.
 1. 0. 1. 1. 1. 1. 1. 1. 0. 0. 1. 0. 1. 1. 0. 1. 1. 1. 1. 1. 1. 1. 1. 0.
 0. 1. 0. 1. 1. 1. 1. 0. 0. 1. 1. 1. 1. 1. 0. 1. 0. 1. 1. 1. 1. 0. 1. 0.
 0.]</t>
  </si>
  <si>
    <t>[1. 1. 0. 1. 0. 1. 0. 1. 0. 0. 1. 0. 0. 0. 0. 0. 0. 1. 0. 1. 0. 1. 1. 0.
 1. 0. 1. 1. 1. 1. 1. 1. 0. 0. 1. 0. 1. 1. 0. 1. 1. 1. 1. 1. 1. 0. 1. 0.
 0. 1. 0. 1. 1. 1. 1. 0. 0. 1. 1. 1. 1. 1. 0. 1. 0. 0. 1. 1. 1. 0. 1. 0.
 0.]</t>
  </si>
  <si>
    <t>[1. 1. 1. 1. 0. 1. 0. 1. 0. 0. 1. 0. 0. 0. 0. 0. 0. 1. 0. 1. 0. 1. 1. 0.
 1. 0. 1. 1. 1. 1. 1. 1. 0. 0. 1. 0. 1. 1. 0. 1. 1. 1. 1. 1. 1. 1. 1. 1.
 0. 1. 0. 1. 1. 1. 1. 0. 0. 1. 1. 1. 1. 1. 0. 1. 0. 0. 1. 1. 1. 0. 1. 0.
 0.]</t>
  </si>
  <si>
    <t>[1. 1. 0. 1. 0. 1. 0. 1. 0. 0. 1. 0. 0. 0. 0. 0. 0. 1. 0. 1. 0. 1. 1. 0.
 1. 0. 1. 1. 1. 1. 1. 1. 0. 0. 1. 0. 1. 1. 0. 1. 1. 1. 1. 1. 1. 1. 1. 0.
 0. 1. 0. 1. 1. 1. 1. 0. 0. 1. 1. 0. 1. 1. 0. 1. 0. 0. 1. 1. 1. 0. 1. 0.
 0.]</t>
  </si>
  <si>
    <t>[1. 0. 0. 0. 0. 1. 0. 1. 0. 0. 1. 0. 0. 0. 0. 0. 0. 1. 0. 1. 0. 1. 1. 0.
 1. 0. 1. 0. 1. 1. 1. 1. 0. 0. 1. 0. 1. 1. 0. 1. 1. 1. 1. 1. 1. 1. 1. 0.
 0. 1. 0. 1. 1. 1. 1. 0. 0. 1. 1. 1. 1. 1. 0. 1. 0. 0. 1. 1. 1. 0. 1. 0.
 0.]</t>
  </si>
  <si>
    <t>[1. 1. 0. 0. 0. 1. 0. 1. 0. 0. 1. 0. 0. 0. 1. 0. 0. 1. 0. 1. 0. 1. 1. 0.
 1. 0. 1. 1. 1. 1. 1. 1. 0. 0. 1. 0. 1. 1. 0. 1. 1. 1. 1. 1. 1. 1. 1. 0.
 0. 1. 0. 1. 1. 1. 1. 0. 0. 1. 1. 1. 1. 1. 0. 1. 0. 0. 1. 1. 1. 0. 1. 0.
 0.]</t>
  </si>
  <si>
    <t>[1. 1. 0. 0. 0. 1. 0. 1. 0. 0. 1. 0. 0. 0. 0. 0. 0. 1. 0. 1. 0. 1. 1. 0.
 1. 0. 1. 1. 1. 1. 1. 1. 0. 0. 1. 0. 1. 1. 0. 1. 1. 1. 1. 0. 1. 1. 1. 0.
 0. 1. 0. 1. 1. 1. 1. 0. 0. 1. 1. 1. 1. 1. 0. 1. 0. 0. 1. 1. 1. 0. 1. 0.
 0.]</t>
  </si>
  <si>
    <t>[1. 1. 0. 1. 0. 1. 0. 1. 0. 0. 1. 0. 0. 0. 0. 0. 0. 1. 0. 1. 0. 1. 1. 0.
 1. 0. 1. 1. 1. 1. 1. 1. 0. 0. 1. 0. 1. 1. 0. 1. 1. 0. 1. 1. 1. 1. 1. 0.
 0. 1. 0. 1. 1. 1. 1. 0. 0. 1. 1. 1. 1. 1. 0. 1. 0. 0. 1. 1. 1. 0. 1. 0.
 0.]</t>
  </si>
  <si>
    <t>[1. 1. 0. 0. 0. 1. 0. 1. 0. 0. 1. 0. 0. 0. 0. 0. 0. 1. 0. 1. 0. 1. 1. 0.
 1. 0. 1. 1. 1. 1. 1. 1. 0. 0. 1. 0. 1. 1. 0. 1. 1. 1. 1. 1. 1. 1. 1. 0.
 0. 1. 0. 0. 1. 1. 1. 0. 0. 1. 1. 0. 1. 1. 0. 1. 1. 0. 1. 1. 1. 0. 1. 0.
 0.]</t>
  </si>
  <si>
    <t>[1. 1. 0. 0. 0. 1. 0. 1. 0. 0. 1. 0. 0. 0. 0. 0. 0. 1. 0. 1. 0. 1. 1. 1.
 1. 0. 1. 1. 1. 1. 1. 1. 0. 0. 1. 0. 1. 1. 0. 1. 1. 1. 1. 1. 1. 1. 1. 0.
 0. 1. 0. 1. 1. 1. 1. 0. 0. 1. 1. 1. 1. 1. 0. 1. 0. 0. 1. 1. 1. 0. 1. 0.
 0.]</t>
  </si>
  <si>
    <t>[1. 1. 0. 0. 0. 1. 0. 1. 0. 0. 1. 0. 0. 0. 0. 0. 0. 1. 0. 1. 0. 1. 1. 0.
 1. 0. 1. 1. 1. 0. 1. 1. 0. 0. 1. 0. 1. 1. 0. 1. 1. 1. 1. 1. 1. 1. 1. 0.
 0. 1. 0. 1. 1. 1. 1. 0. 0. 1. 1. 1. 1. 1. 0. 1. 0. 0. 1. 1. 1. 0. 1. 0.
 0.]</t>
  </si>
  <si>
    <t>[1. 0. 0. 1. 0. 1. 0. 1. 0. 0. 1. 0. 0. 0. 0. 0. 0. 1. 0. 1. 0. 1. 1. 0.
 1. 0. 1. 1. 1. 1. 1. 1. 0. 0. 1. 0. 1. 1. 0. 1. 1. 1. 1. 1. 1. 1. 1. 0.
 0. 1. 0. 1. 1. 1. 1. 0. 0. 1. 1. 1. 1. 1. 0. 1. 0. 0. 1. 1. 1. 0. 1. 0.
 0.]</t>
  </si>
  <si>
    <t>[1. 1. 0. 1. 0. 1. 0. 1. 0. 0. 1. 0. 0. 0. 0. 0. 0. 1. 0. 1. 0. 1. 1. 0.
 1. 0. 1. 1. 1. 1. 1. 1. 0. 0. 1. 0. 1. 1. 0. 1. 1. 1. 1. 1. 1. 1. 1. 0.
 0. 0. 0. 1. 1. 1. 1. 0. 0. 1. 1. 1. 1. 1. 0. 1. 0. 0. 1. 1. 1. 0. 1. 0.
 0.]</t>
  </si>
  <si>
    <t>[1. 1. 0. 1. 0. 1. 0. 1. 0. 0. 1. 0. 0. 0. 0. 0. 0. 1. 0. 1. 0. 1. 1. 0.
 1. 0. 1. 1. 1. 1. 1. 1. 0. 0. 1. 0. 1. 1. 0. 1. 1. 1. 1. 1. 1. 1. 1. 0.
 0. 1. 0. 1. 1. 1. 1. 0. 0. 1. 1. 1. 0. 1. 0. 1. 0. 0. 1. 1. 1. 0. 1. 0.
 0.]</t>
  </si>
  <si>
    <t>[1. 1. 0. 1. 0. 1. 0. 1. 0. 0. 1. 0. 0. 0. 0. 0. 0. 1. 0. 1. 0. 1. 1. 0.
 1. 0. 1. 1. 1. 1. 1. 1. 0. 0. 1. 0. 1. 0. 0. 1. 1. 1. 1. 1. 1. 1. 1. 0.
 0. 1. 0. 1. 1. 1. 1. 0. 0. 1. 1. 1. 1. 1. 0. 1. 0. 0. 1. 1. 1. 0. 1. 0.
 0.]</t>
  </si>
  <si>
    <t>[1. 1. 0. 1. 0. 1. 0. 1. 0. 0. 1. 0. 0. 0. 0. 0. 0. 0. 0. 1. 0. 1. 1. 0.
 1. 0. 1. 1. 1. 1. 1. 1. 0. 0. 1. 0. 1. 1. 0. 1. 1. 1. 1. 1. 1. 1. 1. 0.
 0. 1. 0. 1. 1. 1. 1. 0. 0. 1. 1. 1. 1. 1. 0. 1. 0. 0. 1. 1. 1. 0. 1. 0.
 0.]</t>
  </si>
  <si>
    <t>[1. 1. 0. 1. 0. 1. 0. 1. 0. 0. 1. 0. 0. 0. 0. 0. 0. 1. 0. 1. 0. 1. 1. 0.
 1. 0. 1. 1. 1. 1. 1. 1. 0. 0. 1. 0. 1. 1. 0. 1. 1. 1. 1. 1. 1. 1. 1. 0.
 0. 1. 0. 1. 0. 1. 1. 0. 0. 1. 1. 1. 1. 1. 0. 1. 0. 0. 1. 1. 1. 0. 1. 0.
 0.]</t>
  </si>
  <si>
    <t>[1. 1. 0. 1. 0. 1. 0. 1. 0. 0. 1. 0. 0. 0. 0. 0. 1. 1. 0. 1. 0. 1. 1. 0.
 1. 0. 1. 1. 1. 1. 1. 1. 0. 0. 1. 0. 1. 1. 0. 1. 1. 1. 1. 1. 1. 1. 1. 0.
 0. 1. 0. 1. 1. 1. 1. 0. 0. 1. 1. 1. 1. 1. 0. 1. 0. 0. 1. 1. 1. 0. 1. 0.
 0.]</t>
  </si>
  <si>
    <t>[1. 1. 0. 1. 0. 1. 0. 0. 0. 0. 1. 0. 0. 0. 0. 0. 0. 1. 0. 1. 0. 1. 1. 0.
 1. 0. 1. 1. 1. 1. 1. 1. 0. 0. 1. 0. 1. 1. 0. 1. 1. 1. 1. 1. 1. 1. 1. 0.
 0. 1. 0. 1. 1. 1. 1. 0. 0. 1. 1. 1. 1. 1. 0. 1. 0. 0. 1. 1. 1. 0. 1. 0.
 0.]</t>
  </si>
  <si>
    <t>[1. 1. 1. 1. 0. 1. 0. 1. 0. 0. 1. 0. 0. 0. 0. 0. 0. 1. 0. 1. 0. 1. 1. 0.
 1. 0. 1. 1. 1. 1. 1. 1. 0. 0. 1. 0. 1. 1. 0. 1. 1. 1. 1. 1. 1. 1. 1. 0.
 0. 1. 0. 1. 1. 1. 1. 0. 0. 1. 1. 1. 1. 1. 0. 1. 0. 0. 1. 1. 1. 0. 1. 0.
 0.]</t>
  </si>
  <si>
    <t>[1. 0. 0. 1. 0. 1. 0. 1. 0. 0. 1. 0. 0. 0. 0. 0. 0. 0. 0. 1. 0. 1. 1. 0.
 1. 0. 1. 1. 1. 1. 1. 1. 0. 0. 1. 0. 1. 1. 0. 1. 1. 1. 1. 1. 1. 1. 1. 0.
 0. 1. 0. 1. 1. 1. 1. 0. 0. 1. 1. 1. 1. 1. 0. 1. 0. 1. 1. 1. 1. 0. 1. 0.
 0.]</t>
  </si>
  <si>
    <t>[1. 0. 0. 1. 0. 1. 0. 1. 0. 0. 1. 0. 0. 0. 0. 0. 0. 0. 0. 1. 0. 1. 1. 0.
 1. 0. 1. 1. 1. 1. 1. 1. 0. 0. 1. 0. 1. 1. 0. 1. 1. 1. 1. 1. 1. 1. 1. 0.
 0. 1. 0. 1. 1. 1. 1. 0. 0. 1. 1. 1. 1. 1. 0. 1. 0. 0. 1. 1. 1. 0. 1. 0.
 0.]</t>
  </si>
  <si>
    <t>[1. 1. 0. 1. 0. 1. 0. 1. 0. 0. 1. 0. 0. 0. 0. 0. 0. 1. 0. 1. 0. 1. 1. 0.
 1. 0. 1. 1. 1. 1. 1. 1. 0. 0. 1. 0. 1. 1. 0. 1. 1. 1. 1. 1. 1. 1. 1. 0.
 0. 1. 0. 1. 1. 1. 1. 1. 0. 1. 1. 1. 1. 1. 0. 1. 0. 0. 1. 1. 1. 0. 1. 0.
 0.]</t>
  </si>
  <si>
    <t>[1. 1. 0. 1. 0. 0. 0. 1. 0. 0. 1. 0. 0. 0. 0. 0. 0. 1. 0. 1. 0. 1. 1. 0.
 1. 0. 1. 1. 1. 1. 1. 1. 1. 0. 1. 0. 1. 1. 0. 1. 1. 1. 1. 1. 1. 1. 1. 0.
 0. 1. 0. 1. 1. 1. 1. 0. 0. 1. 1. 1. 1. 1. 0. 1. 0. 0. 1. 1. 1. 0. 1. 0.
 0.]</t>
  </si>
  <si>
    <t>[1. 0. 0. 1. 0. 1. 0. 1. 0. 0. 1. 0. 0. 0. 0. 0. 0. 0. 0. 1. 0. 1. 1. 1.
 1. 0. 1. 1. 1. 1. 1. 1. 0. 0. 1. 0. 1. 1. 0. 1. 1. 1. 1. 1. 1. 1. 1. 0.
 0. 1. 0. 1. 1. 1. 1. 0. 0. 1. 1. 1. 1. 1. 0. 1. 0. 0. 1. 1. 1. 0. 1. 0.
 0.]</t>
  </si>
  <si>
    <t>[1. 1. 0. 1. 0. 1. 0. 1. 0. 0. 1. 0. 0. 0. 1. 0. 1. 0. 0. 1. 0. 1. 1. 0.
 1. 0. 1. 1. 1. 1. 1. 1. 0. 0. 1. 0. 1. 1. 0. 1. 1. 1. 1. 1. 1. 1. 1. 0.
 0. 1. 0. 1. 1. 1. 1. 0. 0. 1. 1. 1. 1. 1. 0. 1. 0. 0. 1. 1. 1. 0. 1. 0.
 0.]</t>
  </si>
  <si>
    <t>[1. 0. 0. 1. 0. 1. 0. 1. 0. 0. 1. 1. 0. 0. 0. 0. 0. 0. 0. 1. 0. 1. 1. 0.
 1. 0. 1. 1. 1. 1. 1. 1. 0. 0. 0. 0. 1. 1. 0. 1. 1. 1. 1. 1. 1. 1. 1. 0.
 0. 1. 0. 1. 1. 1. 1. 0. 0. 1. 1. 1. 1. 1. 1. 1. 0. 0. 1. 1. 1. 0. 1. 0.
 0.]</t>
  </si>
  <si>
    <t>[1. 0. 0. 1. 0. 1. 0. 1. 0. 0. 1. 0. 0. 0. 0. 0. 0. 1. 0. 1. 0. 1. 1. 0.
 1. 0. 1. 1. 1. 1. 1. 1. 0. 0. 1. 0. 1. 1. 0. 1. 1. 1. 1. 1. 1. 1. 1. 0.
 0. 1. 0. 1. 1. 1. 1. 0. 0. 1. 1. 1. 0. 1. 0. 1. 0. 0. 1. 1. 1. 0. 1. 0.
 0.]</t>
  </si>
  <si>
    <t>[0. 0. 0. 1. 0. 1. 0. 1. 0. 0. 1. 0. 0. 0. 0. 0. 0. 1. 0. 1. 0. 1. 1. 0.
 1. 0. 1. 1. 1. 1. 1. 1. 0. 0. 1. 0. 1. 1. 0. 1. 1. 1. 1. 1. 1. 1. 1. 0.
 0. 1. 0. 1. 1. 1. 1. 0. 0. 1. 1. 1. 1. 1. 0. 1. 0. 0. 1. 1. 1. 0. 1. 0.
 0.]</t>
  </si>
  <si>
    <t>[1. 0. 0. 1. 0. 1. 0. 1. 0. 0. 1. 0. 0. 0. 0. 0. 0. 0. 0. 1. 0. 1. 1. 0.
 1. 0. 1. 1. 1. 1. 1. 1. 0. 0. 1. 0. 1. 1. 0. 1. 1. 1. 1. 1. 1. 1. 1. 0.
 0. 1. 0. 1. 1. 1. 1. 0. 0. 1. 1. 1. 1. 1. 0. 1. 0. 0. 1. 1. 1. 1. 1. 0.
 1.]</t>
  </si>
  <si>
    <t>[1. 0. 0. 1. 0. 1. 0. 1. 0. 0. 1. 0. 0. 0. 0. 0. 0. 0. 0. 1. 0. 1. 1. 0.
 1. 0. 1. 1. 1. 1. 1. 1. 0. 0. 1. 0. 1. 1. 0. 1. 1. 1. 1. 1. 1. 1. 1. 0.
 0. 1. 0. 1. 1. 1. 0. 0. 0. 1. 1. 1. 1. 1. 0. 1. 0. 0. 1. 1. 1. 0. 1. 0.
 0.]</t>
  </si>
  <si>
    <t>[1. 1. 0. 1. 1. 1. 0. 1. 0. 0. 1. 0. 0. 0. 0. 0. 0. 1. 0. 1. 1. 1. 1. 0.
 1. 0. 1. 1. 1. 1. 1. 1. 0. 0. 1. 0. 1. 1. 0. 1. 1. 1. 1. 1. 1. 1. 1. 0.
 0. 1. 0. 1. 1. 1. 1. 0. 0. 1. 1. 1. 0. 1. 0. 1. 0. 0. 1. 1. 1. 0. 1. 0.
 0.]</t>
  </si>
  <si>
    <t>[1. 0. 0. 1. 0. 1. 0. 1. 0. 0. 1. 0. 0. 0. 0. 0. 0. 1. 0. 1. 0. 1. 1. 0.
 1. 0. 1. 1. 1. 1. 1. 1. 0. 0. 1. 0. 1. 1. 0. 1. 1. 1. 1. 1. 1. 1. 1. 0.
 0. 1. 0. 1. 1. 0. 1. 0. 0. 1. 1. 1. 1. 1. 0. 1. 0. 0. 1. 1. 1. 0. 1. 0.
 0.]</t>
  </si>
  <si>
    <t>[1. 0. 0. 1. 0. 1. 0. 1. 0. 0. 1. 0. 0. 0. 0. 0. 0. 1. 0. 1. 0. 1. 1. 0.
 1. 0. 1. 1. 1. 1. 1. 1. 1. 0. 1. 0. 1. 1. 0. 1. 1. 1. 1. 1. 1. 1. 1. 0.
 0. 1. 0. 1. 1. 1. 1. 0. 0. 1. 1. 1. 1. 1. 0. 1. 0. 0. 1. 1. 1. 0. 1. 0.
 0.]</t>
  </si>
  <si>
    <t>[0. 1. 0. 1. 0. 1. 0. 1. 0. 0. 1. 0. 0. 0. 0. 0. 0. 1. 0. 1. 0. 1. 1. 0.
 1. 0. 1. 1. 1. 1. 1. 1. 1. 0. 1. 0. 1. 1. 0. 1. 1. 1. 1. 1. 1. 1. 1. 0.
 0. 1. 0. 1. 1. 1. 1. 0. 0. 1. 1. 1. 1. 1. 0. 1. 0. 0. 1. 1. 1. 0. 1. 0.
 0.]</t>
  </si>
  <si>
    <t>[0. 1. 0. 1. 0. 1. 0. 1. 0. 0. 1. 0. 0. 0. 0. 0. 0. 1. 0. 1. 0. 1. 1. 1.
 1. 0. 1. 1. 1. 1. 1. 1. 0. 0. 1. 0. 1. 1. 0. 1. 1. 1. 1. 1. 1. 1. 0. 0.
 0. 1. 0. 1. 1. 1. 1. 0. 0. 1. 1. 1. 1. 1. 0. 0. 0. 0. 1. 1. 1. 0. 1. 0.
 0.]</t>
  </si>
  <si>
    <t>[1. 0. 0. 1. 0. 0. 0. 1. 0. 0. 1. 0. 0. 0. 0. 0. 0. 1. 0. 1. 0. 1. 1. 0.
 1. 0. 1. 1. 0. 1. 1. 1. 0. 0. 1. 0. 1. 1. 0. 1. 1. 1. 1. 1. 1. 1. 1. 0.
 0. 1. 0. 1. 1. 1. 1. 0. 0. 1. 1. 1. 1. 1. 0. 1. 0. 0. 1. 1. 1. 0. 1. 0.
 0.]</t>
  </si>
  <si>
    <t>[1. 1. 0. 1. 0. 0. 0. 1. 0. 0. 1. 0. 0. 0. 0. 0. 0. 1. 0. 1. 0. 1. 1. 0.
 1. 0. 1. 1. 1. 1. 1. 1. 0. 0. 1. 0. 1. 1. 0. 1. 1. 1. 1. 1. 1. 1. 1. 0.
 0. 1. 0. 1. 1. 1. 1. 0. 0. 1. 1. 1. 1. 1. 0. 1. 0. 0. 1. 1. 1. 0. 1. 0.
 0.]</t>
  </si>
  <si>
    <t>[1. 0. 0. 1. 0. 0. 0. 1. 0. 0. 1. 0. 0. 0. 0. 0. 0. 1. 0. 1. 0. 1. 1. 0.
 1. 0. 1. 1. 1. 1. 1. 1. 0. 0. 1. 0. 1. 1. 0. 1. 1. 1. 1. 1. 1. 1. 1. 0.
 0. 1. 0. 1. 1. 1. 1. 0. 0. 1. 1. 1. 1. 1. 0. 1. 0. 0. 1. 1. 1. 0. 1. 0.
 0.]</t>
  </si>
  <si>
    <t>[1. 0. 0. 1. 0. 0. 0. 1. 0. 0. 1. 0. 0. 0. 0. 0. 0. 1. 0. 1. 0. 1. 1. 0.
 1. 0. 1. 1. 1. 1. 1. 1. 1. 0. 1. 0. 1. 1. 0. 1. 1. 1. 1. 1. 1. 1. 1. 0.
 0. 1. 0. 1. 1. 1. 1. 0. 0. 1. 1. 1. 1. 1. 0. 1. 0. 0. 0. 1. 1. 0. 1. 0.
 0.]</t>
  </si>
  <si>
    <t>[0. 0. 0. 1. 0. 0. 0. 1. 0. 0. 1. 0. 0. 0. 0. 0. 0. 1. 0. 1. 0. 1. 1. 0.
 1. 0. 1. 0. 1. 1. 1. 1. 0. 0. 1. 0. 1. 1. 0. 1. 1. 1. 1. 1. 0. 1. 1. 0.
 0. 1. 0. 1. 1. 1. 1. 0. 0. 1. 1. 1. 1. 1. 0. 1. 0. 0. 1. 1. 1. 0. 1. 0.
 0.]</t>
  </si>
  <si>
    <t>[1. 0. 0. 1. 0. 1. 0. 1. 0. 0. 1. 0. 0. 0. 0. 0. 0. 1. 1. 1. 0. 1. 1. 0.
 1. 0. 1. 1. 1. 1. 1. 1. 0. 0. 1. 0. 1. 1. 0. 1. 1. 1. 1. 1. 1. 1. 1. 0.
 0. 1. 0. 1. 1. 1. 1. 0. 0. 1. 1. 1. 1. 1. 0. 1. 0. 0. 1. 1. 1. 0. 1. 0.
 0.]</t>
  </si>
  <si>
    <t>[1. 0. 0. 1. 0. 0. 0. 1. 0. 0. 1. 0. 0. 0. 0. 0. 0. 1. 0. 1. 0. 1. 1. 0.
 1. 0. 1. 0. 1. 1. 1. 1. 0. 0. 1. 0. 1. 1. 0. 1. 1. 1. 1. 1. 1. 1. 1. 0.
 0. 1. 0. 1. 1. 1. 1. 0. 0. 1. 1. 1. 1. 1. 0. 1. 0. 0. 1. 1. 1. 0. 1. 0.
 0.]</t>
  </si>
  <si>
    <t>[0. 0. 0. 1. 0. 0. 0. 1. 0. 0. 1. 0. 0. 0. 0. 0. 0. 1. 0. 1. 0. 1. 1. 0.
 1. 0. 1. 0. 1. 1. 1. 1. 0. 0. 1. 0. 1. 1. 0. 1. 1. 1. 1. 1. 1. 1. 1. 0.
 0. 1. 0. 1. 1. 1. 1. 0. 0. 1. 1. 1. 1. 1. 0. 1. 0. 0. 1. 1. 1. 0. 1. 0.
 1.]</t>
  </si>
  <si>
    <t>[0. 0. 0. 1. 0. 0. 0. 1. 0. 0. 1. 0. 0. 0. 0. 0. 1. 1. 0. 1. 0. 1. 0. 0.
 1. 0. 1. 1. 1. 1. 1. 1. 0. 0. 1. 0. 1. 0. 0. 1. 1. 1. 1. 1. 0. 1. 1. 0.
 0. 1. 0. 1. 1. 1. 1. 0. 0. 1. 1. 1. 1. 1. 0. 1. 0. 0. 1. 1. 1. 0. 1. 0.
 0.]</t>
  </si>
  <si>
    <t>[0. 0. 0. 1. 0. 0. 0. 1. 0. 0. 1. 0. 0. 0. 0. 0. 0. 1. 0. 1. 0. 1. 1. 0.
 1. 0. 1. 1. 1. 1. 1. 1. 0. 0. 0. 0. 1. 1. 0. 1. 1. 1. 1. 1. 1. 1. 1. 0.
 0. 1. 0. 1. 1. 0. 1. 0. 0. 1. 1. 1. 1. 1. 0. 1. 0. 0. 1. 1. 1. 0. 1. 0.
 0.]</t>
  </si>
  <si>
    <t>[1. 0. 0. 1. 0. 0. 0. 1. 0. 0. 1. 0. 0. 0. 0. 0. 0. 1. 0. 0. 0. 1. 1. 0.
 1. 0. 1. 0. 1. 1. 1. 1. 0. 0. 1. 0. 1. 1. 0. 1. 1. 1. 1. 1. 0. 1. 1. 0.
 0. 1. 0. 1. 1. 1. 1. 0. 0. 1. 1. 1. 1. 1. 0. 1. 0. 0. 1. 1. 1. 0. 1. 0.
 0.]</t>
  </si>
  <si>
    <t>[1. 0. 0. 1. 0. 0. 0. 1. 0. 0. 1. 0. 0. 0. 0. 0. 0. 1. 0. 1. 0. 0. 1. 0.
 1. 0. 1. 1. 1. 1. 1. 1. 0. 0. 1. 0. 1. 1. 0. 1. 1. 1. 1. 1. 0. 1. 1. 0.
 0. 1. 0. 1. 1. 1. 1. 0. 0. 1. 1. 1. 1. 1. 0. 1. 0. 0. 1. 1. 1. 0. 1. 0.
 0.]</t>
  </si>
  <si>
    <t>[0. 0. 0. 1. 0. 0. 0. 1. 0. 0. 1. 0. 0. 0. 0. 0. 0. 1. 0. 1. 0. 1. 1. 0.
 1. 0. 1. 1. 1. 1. 1. 1. 0. 0. 1. 0. 1. 1. 0. 1. 1. 1. 1. 1. 0. 1. 1. 0.
 0. 1. 0. 1. 1. 1. 1. 0. 0. 1. 1. 1. 1. 1. 0. 1. 0. 0. 1. 1. 1. 0. 1. 0.
 0.]</t>
  </si>
  <si>
    <t>[0. 0. 0. 1. 0. 0. 0. 1. 0. 0. 1. 0. 0. 0. 0. 0. 0. 1. 0. 1. 0. 1. 1. 0.
 0. 0. 1. 0. 1. 1. 1. 1. 0. 0. 1. 0. 1. 1. 0. 1. 1. 1. 1. 1. 0. 1. 1. 0.
 0. 1. 0. 1. 1. 1. 1. 0. 0. 1. 1. 1. 1. 1. 0. 1. 0. 0. 1. 1. 1. 0. 1. 0.
 0.]</t>
  </si>
  <si>
    <t>[1. 0. 0. 1. 0. 0. 0. 1. 0. 0. 1. 0. 0. 0. 0. 0. 0. 1. 0. 1. 0. 1. 1. 1.
 1. 0. 1. 0. 1. 1. 1. 1. 0. 0. 1. 0. 1. 1. 0. 1. 1. 1. 1. 0. 1. 1. 1. 0.
 0. 1. 0. 1. 1. 1. 1. 0. 0. 1. 1. 1. 1. 1. 0. 1. 0. 0. 1. 1. 1. 0. 1. 0.
 0.]</t>
  </si>
  <si>
    <t>[1. 0. 0. 1. 0. 0. 0. 1. 0. 0. 1. 0. 0. 0. 0. 0. 0. 1. 0. 1. 0. 0. 1. 0.
 1. 0. 1. 1. 0. 1. 1. 1. 0. 0. 1. 0. 1. 0. 0. 1. 1. 1. 1. 0. 1. 1. 1. 0.
 0. 1. 0. 1. 1. 1. 1. 0. 0. 1. 1. 1. 1. 1. 0. 0. 0. 0. 1. 1. 1. 0. 1. 0.
 0.]</t>
  </si>
  <si>
    <t>[0. 0. 0. 1. 0. 0. 0. 1. 0. 0. 1. 0. 0. 0. 0. 0. 0. 1. 0. 1. 0. 1. 1. 0.
 1. 0. 1. 0. 1. 1. 1. 1. 0. 0. 1. 0. 1. 1. 0. 1. 1. 1. 1. 0. 0. 1. 1. 0.
 0. 1. 0. 1. 1. 1. 1. 0. 1. 1. 1. 1. 1. 1. 0. 1. 0. 0. 1. 1. 1. 0. 1. 0.
 0.]</t>
  </si>
  <si>
    <t>[0. 0. 0. 1. 0. 0. 0. 1. 0. 0. 1. 0. 0. 0. 0. 0. 0. 1. 0. 1. 0. 0. 1. 0.
 1. 0. 1. 0. 1. 1. 1. 1. 0. 0. 1. 0. 1. 1. 0. 1. 1. 1. 1. 0. 1. 1. 1. 0.
 0. 1. 0. 1. 1. 1. 1. 0. 0. 1. 1. 1. 1. 1. 0. 1. 0. 0. 1. 1. 1. 0. 1. 0.
 0.]</t>
  </si>
  <si>
    <t>[1. 0. 0. 1. 0. 0. 0. 1. 0. 0. 1. 0. 0. 0. 0. 0. 0. 1. 0. 1. 0. 1. 1. 0.
 1. 0. 1. 0. 1. 1. 1. 1. 0. 0. 1. 0. 1. 1. 0. 1. 1. 1. 1. 1. 0. 1. 1. 0.
 0. 1. 0. 1. 1. 1. 1. 0. 0. 1. 1. 1. 1. 1. 0. 1. 0. 0. 1. 1. 1. 0. 1. 0.
 0.]</t>
  </si>
  <si>
    <t>[1. 0. 0. 1. 0. 0. 0. 1. 0. 0. 1. 0. 0. 0. 0. 0. 0. 1. 0. 1. 0. 1. 1. 0.
 1. 0. 1. 1. 1. 1. 1. 1. 0. 0. 1. 0. 1. 1. 0. 1. 1. 1. 1. 0. 1. 1. 1. 0.
 0. 1. 0. 1. 1. 1. 1. 0. 0. 1. 1. 1. 1. 1. 0. 1. 0. 0. 1. 1. 1. 0. 1. 0.
 0.]</t>
  </si>
  <si>
    <t>[1. 0. 0. 1. 0. 0. 0. 1. 0. 0. 1. 0. 0. 0. 0. 0. 0. 1. 0. 1. 0. 1. 1. 0.
 1. 0. 1. 1. 1. 1. 0. 1. 0. 0. 1. 0. 1. 1. 0. 1. 1. 1. 1. 0. 1. 1. 1. 0.
 0. 1. 0. 1. 1. 1. 1. 0. 0. 1. 1. 1. 1. 1. 0. 1. 0. 0. 1. 1. 1. 0. 0. 0.
 0.]</t>
  </si>
  <si>
    <t>[1. 0. 0. 1. 0. 0. 0. 1. 0. 0. 1. 0. 0. 0. 0. 0. 0. 1. 0. 1. 0. 0. 1. 0.
 1. 0. 1. 1. 0. 1. 1. 1. 0. 0. 1. 0. 1. 1. 0. 1. 1. 1. 1. 0. 1. 1. 1. 0.
 0. 1. 0. 1. 1. 1. 1. 0. 0. 1. 1. 1. 1. 1. 0. 0. 0. 0. 1. 1. 1. 0. 1. 0.
 0.]</t>
  </si>
  <si>
    <t>[1. 0. 0. 1. 0. 0. 0. 1. 0. 0. 1. 0. 0. 0. 0. 0. 0. 1. 0. 1. 0. 0. 1. 0.
 1. 0. 1. 1. 0. 1. 1. 1. 0. 0. 1. 0. 1. 0. 0. 1. 1. 1. 1. 0. 1. 1. 1. 0.
 0. 1. 0. 1. 1. 1. 1. 0. 1. 1. 1. 1. 1. 1. 0. 1. 0. 0. 1. 1. 1. 0. 1. 0.
 0.]</t>
  </si>
  <si>
    <t>[1. 0. 0. 1. 0. 0. 0. 1. 0. 0. 1. 0. 0. 0. 0. 0. 0. 1. 0. 1. 0. 1. 1. 0.
 1. 0. 1. 1. 0. 1. 1. 1. 0. 0. 1. 0. 1. 0. 0. 1. 1. 1. 1. 0. 1. 1. 1. 0.
 0. 1. 1. 1. 1. 1. 1. 0. 0. 1. 1. 1. 1. 1. 0. 1. 0. 0. 1. 1. 1. 0. 1. 0.
 0.]</t>
  </si>
  <si>
    <t>[1. 0. 0. 1. 0. 0. 0. 1. 0. 0. 1. 0. 0. 0. 0. 0. 0. 1. 0. 1. 0. 0. 1. 0.
 1. 0. 1. 1. 1. 1. 1. 1. 0. 0. 1. 0. 1. 1. 0. 1. 1. 1. 1. 0. 1. 1. 1. 0.
 0. 1. 0. 1. 1. 1. 1. 0. 0. 1. 1. 1. 1. 1. 1. 0. 0. 0. 1. 1. 1. 0. 1. 0.
 0.]</t>
  </si>
  <si>
    <t>[1. 0. 0. 1. 1. 0. 0. 0. 0. 0. 1. 0. 0. 0. 0. 0. 0. 1. 0. 1. 0. 0. 1. 0.
 1. 0. 1. 1. 0. 1. 1. 1. 0. 0. 1. 0. 1. 0. 0. 1. 1. 1. 1. 0. 1. 1. 1. 0.
 0. 1. 0. 1. 1. 1. 1. 0. 0. 1. 1. 1. 1. 1. 0. 1. 0. 0. 1. 1. 1. 0. 1. 0.
 0.]</t>
  </si>
  <si>
    <t>[1. 0. 0. 1. 0. 0. 0. 1. 0. 0. 1. 0. 0. 0. 0. 0. 0. 1. 0. 1. 0. 1. 1. 0.
 1. 1. 1. 1. 1. 1. 1. 1. 0. 0. 1. 0. 1. 1. 0. 1. 1. 1. 1. 0. 1. 1. 1. 0.
 0. 1. 0. 1. 1. 1. 1. 1. 0. 1. 1. 1. 1. 1. 0. 0. 0. 0. 1. 1. 1. 1. 1. 0.
 0.]</t>
  </si>
  <si>
    <t>[1. 0. 0. 1. 0. 0. 0. 1. 0. 0. 1. 0. 0. 0. 0. 1. 0. 1. 0. 1. 0. 1. 1. 0.
 1. 0. 1. 1. 1. 1. 1. 1. 0. 0. 1. 0. 1. 0. 0. 1. 1. 1. 1. 0. 1. 1. 1. 0.
 0. 1. 0. 1. 1. 1. 1. 0. 0. 1. 1. 1. 1. 1. 0. 1. 0. 0. 1. 1. 0. 0. 1. 0.
 0.]</t>
  </si>
  <si>
    <t>[1. 0. 0. 1. 0. 0. 0. 1. 0. 0. 1. 0. 0. 0. 0. 0. 0. 1. 0. 1. 0. 1. 1. 0.
 1. 0. 1. 1. 0. 1. 1. 1. 0. 0. 1. 0. 1. 0. 0. 1. 1. 1. 1. 0. 1. 1. 1. 0.
 0. 1. 0. 1. 1. 1. 1. 0. 0. 1. 1. 1. 1. 1. 0. 0. 0. 0. 1. 1. 0. 0. 1. 0.
 0.]</t>
  </si>
  <si>
    <t>[1. 0. 0. 1. 0. 0. 0. 1. 0. 0. 1. 0. 0. 0. 0. 0. 0. 1. 0. 1. 0. 1. 1. 0.
 1. 0. 1. 1. 1. 1. 1. 1. 0. 0. 1. 0. 1. 1. 0. 1. 1. 1. 1. 0. 1. 1. 1. 0.
 0. 1. 0. 1. 1. 1. 1. 0. 0. 1. 1. 1. 1. 1. 0. 0. 0. 0. 1. 1. 1. 0. 1. 0.
 0.]</t>
  </si>
  <si>
    <t>[1. 0. 0. 1. 0. 0. 0. 0. 0. 0. 1. 0. 0. 0. 0. 0. 0. 1. 0. 1. 0. 1. 1. 0.
 1. 0. 1. 1. 1. 1. 1. 1. 0. 0. 1. 0. 1. 1. 0. 1. 1. 1. 1. 0. 1. 1. 1. 0.
 0. 1. 0. 1. 1. 1. 1. 0. 0. 0. 1. 1. 1. 1. 0. 0. 0. 0. 1. 1. 1. 0. 1. 0.
 0.]</t>
  </si>
  <si>
    <t>[1. 0. 0. 1. 0. 0. 0. 1. 0. 0. 0. 0. 0. 0. 0. 0. 0. 1. 0. 1. 0. 1. 1. 0.
 1. 0. 1. 1. 1. 1. 1. 1. 0. 0. 1. 0. 1. 1. 0. 1. 1. 1. 1. 0. 1. 1. 1. 0.
 1. 1. 0. 1. 1. 0. 1. 0. 0. 1. 1. 1. 1. 1. 0. 0. 0. 0. 1. 1. 1. 0. 1. 0.
 0.]</t>
  </si>
  <si>
    <t>[1. 0. 0. 1. 0. 0. 0. 1. 0. 0. 1. 0. 0. 0. 0. 0. 0. 1. 0. 1. 0. 1. 1. 0.
 1. 0. 1. 1. 1. 1. 1. 1. 0. 0. 1. 0. 1. 1. 0. 1. 1. 1. 1. 0. 1. 1. 1. 0.
 1. 1. 0. 0. 1. 1. 1. 0. 0. 1. 1. 1. 1. 1. 0. 0. 0. 0. 1. 1. 1. 0. 1. 0.
 0.]</t>
  </si>
  <si>
    <t>[1. 0. 0. 1. 0. 0. 0. 1. 0. 0. 1. 0. 0. 0. 0. 1. 0. 1. 0. 1. 0. 1. 1. 0.
 1. 0. 1. 1. 1. 1. 1. 1. 0. 0. 1. 0. 1. 1. 0. 1. 1. 1. 1. 0. 1. 1. 1. 0.
 0. 1. 0. 1. 1. 1. 1. 0. 0. 1. 1. 1. 1. 1. 0. 0. 0. 0. 1. 1. 1. 0. 1. 0.
 0.]</t>
  </si>
  <si>
    <t>[1. 0. 0. 1. 0. 0. 0. 1. 0. 0. 1. 0. 0. 0. 0. 0. 0. 1. 0. 1. 0. 1. 1. 0.
 1. 0. 1. 1. 1. 1. 1. 1. 0. 0. 1. 1. 1. 1. 0. 1. 1. 1. 1. 0. 1. 1. 1. 0.
 0. 1. 0. 1. 1. 1. 1. 0. 0. 1. 1. 1. 1. 1. 0. 0. 0. 0. 1. 1. 1. 0. 1. 0.
 0.]</t>
  </si>
  <si>
    <t>[1. 0. 0. 1. 0. 0. 0. 1. 0. 0. 1. 0. 0. 0. 0. 0. 0. 1. 0. 1. 0. 1. 1. 0.
 1. 0. 1. 1. 1. 1. 1. 1. 0. 0. 1. 0. 1. 1. 0. 1. 1. 1. 1. 0. 1. 1. 1. 0.
 0. 1. 0. 0. 1. 1. 1. 0. 0. 1. 1. 1. 1. 1. 0. 0. 0. 0. 1. 1. 1. 0. 1. 0.
 0.]</t>
  </si>
  <si>
    <t>[1. 0. 0. 1. 0. 0. 0. 1. 1. 1. 1. 0. 0. 0. 0. 0. 0. 1. 0. 1. 0. 1. 1. 0.
 1. 0. 1. 1. 1. 1. 1. 1. 0. 0. 1. 0. 1. 1. 0. 1. 1. 1. 1. 0. 1. 1. 1. 0.
 0. 1. 0. 1. 1. 1. 1. 0. 0. 1. 1. 1. 1. 0. 0. 0. 0. 0. 1. 1. 1. 0. 1. 0.
 0.]</t>
  </si>
  <si>
    <t>[1. 0. 0. 1. 0. 0. 0. 0. 0. 0. 1. 0. 0. 0. 0. 0. 0. 1. 0. 1. 0. 1. 1. 0.
 1. 0. 1. 1. 1. 1. 1. 1. 0. 0. 1. 0. 1. 1. 0. 1. 1. 1. 1. 0. 1. 1. 1. 0.
 0. 1. 0. 1. 1. 1. 1. 0. 0. 1. 1. 1. 1. 1. 0. 0. 0. 0. 1. 1. 1. 0. 1. 0.
 0.]</t>
  </si>
  <si>
    <t>[1. 0. 0. 1. 0. 0. 1. 1. 0. 0. 1. 0. 0. 0. 0. 0. 0. 1. 0. 1. 0. 1. 1. 0.
 1. 0. 1. 1. 1. 1. 1. 1. 0. 0. 1. 0. 1. 1. 0. 1. 1. 1. 1. 0. 1. 1. 1. 0.
 0. 1. 0. 1. 1. 1. 1. 0. 0. 1. 1. 1. 1. 1. 0. 0. 0. 0. 1. 1. 1. 0. 1. 0.
 0.]</t>
  </si>
  <si>
    <t>[1. 0. 0. 1. 0. 0. 0. 1. 0. 0. 1. 0. 0. 0. 0. 0. 0. 1. 0. 0. 0. 1. 1. 0.
 1. 0. 1. 1. 1. 1. 1. 1. 0. 0. 1. 0. 1. 1. 0. 1. 1. 1. 1. 0. 1. 1. 1. 0.
 0. 1. 0. 1. 1. 1. 1. 0. 0. 1. 1. 1. 1. 1. 0. 0. 0. 0. 1. 1. 1. 0. 1. 0.
 0.]</t>
  </si>
  <si>
    <t>[1. 0. 0. 1. 0. 0. 0. 1. 0. 0. 1. 0. 0. 0. 0. 0. 0. 0. 0. 1. 0. 1. 1. 0.
 1. 0. 1. 1. 1. 1. 1. 1. 0. 0. 0. 0. 1. 1. 0. 1. 1. 1. 1. 0. 1. 1. 1. 0.
 0. 1. 0. 1. 1. 1. 1. 0. 0. 1. 1. 1. 1. 1. 0. 0. 0. 0. 1. 1. 1. 0. 1. 0.
 0.]</t>
  </si>
  <si>
    <t>[1. 0. 0. 1. 0. 0. 0. 1. 0. 0. 0. 0. 0. 0. 0. 0. 0. 1. 0. 1. 0. 1. 1. 0.
 1. 0. 1. 1. 1. 1. 1. 1. 0. 0. 1. 0. 1. 1. 0. 1. 1. 1. 1. 0. 1. 1. 1. 0.
 0. 1. 0. 1. 1. 1. 1. 0. 0. 1. 1. 1. 1. 1. 0. 0. 0. 0. 1. 1. 1. 0. 1. 0.
 0.]</t>
  </si>
  <si>
    <t>[1. 0. 0. 1. 0. 0. 0. 1. 1. 0. 1. 0. 0. 0. 0. 0. 0. 1. 0. 1. 0. 1. 1. 0.
 1. 0. 1. 1. 1. 1. 1. 1. 0. 0. 1. 0. 1. 1. 0. 1. 1. 1. 1. 0. 1. 1. 1. 0.
 0. 1. 0. 1. 1. 1. 1. 0. 0. 1. 1. 1. 0. 1. 0. 0. 0. 0. 1. 1. 1. 0. 1. 0.
 0.]</t>
  </si>
  <si>
    <t>[1. 0. 0. 1. 0. 0. 0. 1. 1. 0. 1. 0. 0. 0. 0. 0. 0. 1. 0. 1. 0. 1. 1. 0.
 1. 0. 1. 1. 1. 1. 1. 1. 0. 0. 1. 0. 1. 1. 0. 1. 1. 1. 1. 0. 1. 1. 1. 0.
 0. 1. 0. 1. 1. 1. 1. 0. 0. 1. 1. 1. 1. 1. 0. 0. 0. 0. 1. 1. 1. 0. 1. 0.
 0.]</t>
  </si>
  <si>
    <t>[1. 1. 0. 1. 0. 0. 0. 1. 1. 0. 1. 0. 0. 0. 0. 0. 0. 1. 0. 1. 0. 1. 1. 0.
 1. 0. 1. 1. 1. 1. 1. 1. 0. 0. 1. 0. 1. 1. 0. 1. 1. 1. 1. 0. 1. 1. 1. 0.
 0. 1. 0. 1. 1. 1. 1. 0. 0. 1. 1. 1. 1. 1. 0. 0. 0. 0. 1. 1. 1. 0. 1. 1.
 0.]</t>
  </si>
  <si>
    <t>[1. 0. 0. 1. 0. 0. 0. 0. 0. 0. 1. 0. 0. 0. 0. 0. 0. 1. 0. 1. 0. 1. 0. 0.
 1. 0. 1. 1. 1. 1. 1. 1. 0. 0. 1. 0. 1. 1. 0. 1. 1. 1. 1. 0. 1. 1. 1. 0.
 0. 1. 0. 1. 1. 1. 1. 0. 0. 1. 1. 1. 0. 1. 0. 0. 0. 0. 1. 1. 1. 0. 1. 0.
 0.]</t>
  </si>
  <si>
    <t>[1. 0. 0. 1. 0. 0. 0. 1. 1. 0. 1. 0. 0. 0. 0. 0. 0. 1. 0. 1. 0. 1. 1. 0.
 1. 0. 1. 1. 1. 1. 1. 1. 0. 0. 1. 0. 1. 1. 0. 1. 1. 1. 1. 0. 1. 1. 1. 1.
 0. 1. 0. 1. 1. 1. 1. 0. 0. 1. 1. 1. 1. 1. 0. 0. 0. 0. 1. 1. 1. 0. 1. 0.
 0.]</t>
  </si>
  <si>
    <t>[1. 0. 0. 1. 0. 1. 0. 1. 1. 0. 1. 0. 0. 0. 0. 0. 0. 1. 0. 1. 0. 1. 1. 0.
 1. 0. 1. 1. 1. 1. 1. 1. 0. 0. 1. 0. 1. 1. 0. 1. 1. 1. 1. 0. 1. 1. 1. 0.
 0. 1. 0. 1. 1. 1. 1. 0. 0. 1. 1. 1. 1. 1. 0. 0. 0. 0. 1. 1. 1. 0. 1. 0.
 0.]</t>
  </si>
  <si>
    <t>[1. 0. 0. 1. 0. 0. 0. 0. 0. 0. 1. 0. 0. 0. 0. 0. 0. 1. 0. 1. 0. 1. 1. 0.
 1. 0. 1. 1. 1. 1. 1. 1. 1. 0. 1. 0. 1. 1. 0. 1. 1. 1. 1. 0. 1. 1. 1. 0.
 0. 1. 0. 1. 1. 1. 1. 0. 0. 1. 1. 1. 0. 1. 0. 0. 0. 0. 1. 1. 1. 0. 1. 0.
 0.]</t>
  </si>
  <si>
    <t>[1. 0. 0. 1. 0. 0. 0. 0. 0. 0. 1. 0. 0. 0. 0. 0. 0. 1. 0. 1. 0. 1. 1. 0.
 1. 0. 1. 1. 0. 1. 1. 1. 0. 0. 1. 0. 1. 1. 0. 1. 1. 1. 1. 0. 1. 1. 1. 0.
 0. 0. 0. 1. 1. 1. 1. 0. 0. 1. 0. 1. 0. 1. 0. 0. 0. 0. 1. 0. 1. 0. 1. 0.
 0.]</t>
  </si>
  <si>
    <t>[1. 0. 0. 1. 0. 0. 0. 1. 1. 0. 1. 0. 0. 0. 0. 0. 0. 1. 0. 1. 0. 1. 1. 0.
 1. 0. 1. 1. 1. 1. 1. 1. 1. 0. 1. 0. 1. 1. 0. 1. 1. 1. 1. 0. 1. 1. 1. 0.
 0. 1. 0. 1. 1. 1. 1. 0. 1. 1. 1. 1. 1. 1. 0. 0. 0. 0. 1. 1. 1. 0. 1. 0.
 0.]</t>
  </si>
  <si>
    <t>[1. 0. 0. 1. 0. 1. 0. 0. 1. 0. 1. 0. 0. 0. 0. 0. 0. 1. 0. 1. 0. 1. 1. 0.
 1. 0. 1. 1. 1. 1. 1. 1. 0. 0. 1. 1. 1. 1. 0. 1. 1. 1. 1. 0. 1. 1. 1. 0.
 0. 1. 0. 1. 1. 1. 1. 0. 0. 1. 1. 1. 1. 1. 0. 0. 0. 0. 1. 1. 1. 0. 1. 0.
 0.]</t>
  </si>
  <si>
    <t>[1. 0. 0. 1. 0. 1. 0. 0. 1. 0. 1. 0. 1. 0. 0. 0. 0. 1. 0. 1. 0. 1. 1. 0.
 1. 1. 1. 1. 1. 1. 1. 1. 0. 0. 1. 1. 1. 1. 0. 1. 1. 1. 1. 0. 1. 1. 1. 0.
 0. 1. 0. 1. 1. 1. 1. 0. 0. 1. 0. 1. 1. 1. 0. 0. 0. 0. 1. 1. 1. 0. 1. 0.
 0.]</t>
  </si>
  <si>
    <t>[1. 0. 0. 1. 0. 0. 0. 0. 1. 0. 1. 0. 0. 0. 0. 0. 0. 1. 0. 1. 0. 1. 1. 0.
 1. 0. 1. 1. 1. 1. 1. 1. 0. 0. 1. 1. 1. 1. 0. 1. 1. 1. 1. 0. 1. 1. 1. 0.
 0. 1. 0. 1. 1. 1. 1. 0. 0. 0. 1. 1. 1. 1. 0. 0. 0. 0. 1. 1. 1. 0. 1. 0.
 0.]</t>
  </si>
  <si>
    <t>[1. 0. 0. 1. 0. 1. 0. 0. 1. 0. 1. 0. 0. 0. 0. 0. 0. 1. 0. 1. 0. 1. 1. 0.
 0. 0. 1. 1. 1. 1. 1. 1. 0. 0. 1. 1. 1. 1. 0. 1. 1. 1. 1. 0. 1. 1. 1. 0.
 0. 1. 0. 1. 1. 1. 1. 0. 0. 1. 1. 1. 1. 1. 0. 0. 0. 0. 1. 1. 1. 0. 1. 0.
 0.]</t>
  </si>
  <si>
    <t>[1. 0. 0. 1. 0. 0. 0. 0. 1. 0. 1. 0. 0. 0. 0. 0. 0. 1. 0. 1. 0. 1. 1. 0.
 1. 0. 1. 1. 1. 1. 1. 1. 1. 0. 1. 1. 1. 1. 0. 1. 1. 1. 1. 0. 1. 1. 1. 0.
 0. 1. 0. 1. 1. 1. 1. 0. 0. 1. 1. 1. 1. 1. 0. 0. 0. 0. 1. 1. 1. 0. 1. 0.
 0.]</t>
  </si>
  <si>
    <t>[1. 0. 0. 1. 0. 1. 0. 1. 1. 0. 1. 0. 0. 0. 0. 0. 0. 1. 0. 1. 0. 1. 1. 0.
 1. 0. 1. 1. 1. 1. 1. 1. 0. 0. 1. 0. 1. 1. 0. 1. 1. 1. 1. 0. 1. 1. 1. 0.
 0. 1. 0. 1. 1. 1. 1. 0. 0. 1. 1. 1. 0. 1. 1. 0. 0. 0. 1. 1. 1. 0. 1. 0.
 0.]</t>
  </si>
  <si>
    <t>[1. 0. 0. 1. 0. 1. 0. 1. 1. 0. 1. 0. 0. 0. 0. 0. 0. 1. 0. 1. 0. 1. 1. 0.
 1. 0. 1. 1. 1. 1. 1. 1. 1. 0. 1. 0. 1. 1. 0. 1. 1. 1. 1. 0. 1. 1. 1. 0.
 0. 1. 0. 1. 1. 1. 1. 0. 0. 1. 1. 1. 0. 1. 0. 0. 0. 0. 1. 1. 1. 0. 1. 0.
 0.]</t>
  </si>
  <si>
    <t>[1. 0. 0. 1. 0. 1. 0. 0. 1. 0. 1. 0. 0. 0. 0. 0. 0. 1. 0. 1. 0. 1. 1. 0.
 1. 0. 1. 1. 1. 1. 0. 1. 0. 0. 1. 1. 1. 1. 0. 1. 1. 1. 1. 0. 1. 1. 1. 0.
 0. 1. 0. 1. 1. 1. 1. 0. 0. 1. 1. 1. 1. 1. 0. 0. 0. 0. 1. 1. 1. 0. 1. 0.
 0.]</t>
  </si>
  <si>
    <t>[1. 0. 0. 1. 0. 1. 0. 0. 1. 0. 1. 0. 0. 0. 0. 0. 0. 0. 0. 1. 0. 1. 1. 0.
 1. 0. 1. 1. 1. 1. 1. 1. 0. 0. 1. 1. 1. 1. 0. 1. 1. 1. 1. 0. 1. 1. 1. 0.
 0. 1. 0. 1. 1. 1. 1. 0. 0. 1. 1. 1. 1. 1. 1. 0. 0. 0. 1. 1. 1. 0. 1. 0.
 0.]</t>
  </si>
  <si>
    <t>[1. 0. 0. 1. 0. 1. 0. 0. 1. 0. 1. 0. 0. 0. 0. 0. 0. 1. 0. 1. 0. 1. 1. 0.
 1. 0. 1. 1. 1. 1. 1. 1. 0. 0. 1. 0. 1. 1. 0. 1. 1. 1. 1. 0. 1. 1. 1. 0.
 0. 1. 0. 1. 1. 1. 1. 0. 0. 1. 1. 1. 1. 1. 0. 0. 0. 0. 1. 1. 1. 0. 1. 0.
 0.]</t>
  </si>
  <si>
    <t>[1. 0. 0. 1. 0. 1. 0. 1. 1. 0. 1. 0. 0. 0. 0. 0. 1. 0. 0. 1. 1. 1. 1. 0.
 1. 0. 1. 1. 1. 1. 1. 1. 0. 0. 1. 1. 1. 1. 0. 1. 1. 1. 1. 1. 1. 1. 1. 0.
 0. 1. 0. 1. 1. 1. 1. 0. 0. 1. 1. 1. 0. 1. 0. 0. 0. 0. 1. 1. 1. 0. 1. 0.
 0.]</t>
  </si>
  <si>
    <t>[1. 0. 0. 1. 0. 1. 0. 0. 1. 0. 1. 0. 0. 0. 1. 0. 0. 1. 0. 1. 0. 1. 1. 0.
 1. 0. 1. 1. 1. 1. 1. 1. 0. 0. 1. 0. 1. 1. 0. 1. 1. 1. 1. 0. 0. 1. 1. 0.
 0. 1. 0. 1. 1. 1. 1. 0. 0. 1. 1. 1. 0. 1. 0. 0. 0. 0. 1. 1. 1. 0. 1. 0.
 0.]</t>
  </si>
  <si>
    <t>[1. 0. 0. 1. 0. 1. 0. 0. 1. 0. 1. 0. 0. 0. 0. 0. 0. 1. 0. 1. 0. 1. 1. 0.
 1. 0. 1. 1. 1. 1. 1. 1. 0. 0. 1. 0. 1. 1. 0. 1. 1. 1. 1. 0. 1. 1. 1. 0.
 0. 1. 0. 1. 1. 1. 1. 0. 0. 1. 1. 1. 1. 1. 1. 0. 0. 0. 1. 1. 1. 0. 1. 0.
 0.]</t>
  </si>
  <si>
    <t>[1. 0. 0. 1. 0. 1. 0. 0. 1. 0. 1. 0. 0. 0. 0. 0. 0. 1. 0. 1. 0. 0. 1. 0.
 1. 0. 1. 1. 1. 1. 1. 1. 0. 0. 1. 1. 1. 1. 0. 1. 1. 1. 1. 0. 1. 1. 1. 0.
 0. 1. 0. 1. 1. 1. 1. 0. 0. 1. 1. 1. 1. 1. 1. 0. 0. 0. 1. 1. 1. 0. 1. 0.
 0.]</t>
  </si>
  <si>
    <t>[1. 0. 0. 1. 0. 1. 0. 1. 1. 0. 1. 0. 0. 0. 0. 0. 0. 1. 0. 1. 0. 1. 1. 0.
 1. 0. 1. 1. 1. 1. 1. 1. 0. 0. 1. 0. 1. 1. 0. 1. 1. 0. 1. 0. 1. 1. 1. 0.
 0. 1. 0. 1. 1. 1. 1. 0. 0. 1. 1. 1. 1. 1. 0. 0. 0. 0. 1. 1. 1. 0. 1. 0.
 0.]</t>
  </si>
  <si>
    <t>[1. 0. 0. 1. 0. 1. 0. 0. 1. 0. 1. 0. 0. 0. 0. 0. 0. 1. 0. 1. 0. 1. 1. 0.
 1. 0. 1. 1. 1. 1. 1. 1. 0. 0. 1. 1. 1. 1. 0. 1. 1. 1. 1. 0. 1. 1. 1. 0.
 0. 0. 0. 1. 1. 1. 1. 0. 0. 1. 1. 1. 0. 1. 1. 0. 0. 0. 1. 1. 1. 0. 1. 0.
 0.]</t>
  </si>
  <si>
    <t>[1. 0. 0. 1. 0. 1. 0. 1. 1. 0. 1. 0. 0. 0. 0. 0. 0. 1. 0. 1. 0. 1. 1. 0.
 1. 0. 1. 1. 1. 1. 1. 1. 0. 0. 1. 0. 1. 1. 0. 1. 1. 1. 1. 0. 1. 1. 1. 0.
 0. 1. 0. 1. 1. 1. 1. 0. 0. 1. 1. 1. 0. 1. 0. 0. 0. 0. 1. 1. 1. 0. 1. 0.
 0.]</t>
  </si>
  <si>
    <t>[1. 0. 0. 1. 0. 0. 0. 0. 1. 0. 1. 0. 0. 0. 0. 0. 0. 1. 0. 1. 0. 1. 1. 0.
 1. 0. 1. 1. 1. 1. 1. 1. 1. 0. 1. 1. 1. 1. 0. 1. 1. 1. 1. 0. 1. 1. 1. 0.
 0. 1. 0. 1. 1. 1. 1. 0. 0. 1. 1. 1. 0. 1. 0. 0. 0. 0. 1. 1. 1. 0. 1. 0.
 0.]</t>
  </si>
  <si>
    <t>[1. 0. 0. 1. 0. 1. 0. 0. 1. 0. 1. 0. 0. 0. 0. 0. 0. 1. 0. 1. 0. 1. 1. 0.
 1. 0. 1. 1. 1. 1. 1. 1. 0. 0. 1. 1. 1. 1. 0. 1. 1. 1. 1. 0. 1. 1. 1. 0.
 0. 1. 0. 1. 1. 1. 1. 0. 0. 1. 1. 1. 1. 1. 1. 0. 0. 0. 1. 1. 1. 0. 1. 1.
 0.]</t>
  </si>
  <si>
    <t>[1. 0. 0. 1. 0. 1. 0. 1. 1. 0. 1. 0. 0. 0. 0. 0. 0. 1. 0. 1. 0. 1. 1. 0.
 1. 0. 1. 1. 1. 1. 1. 1. 0. 0. 1. 0. 1. 1. 0. 1. 1. 1. 1. 0. 1. 1. 1. 0.
 0. 1. 0. 1. 1. 1. 1. 0. 0. 1. 1. 1. 1. 1. 1. 0. 0. 0. 1. 1. 1. 0. 1. 0.
 0.]</t>
  </si>
  <si>
    <t>[1. 0. 0. 1. 0. 1. 0. 1. 1. 0. 1. 0. 0. 0. 0. 0. 0. 1. 0. 1. 0. 1. 1. 0.
 1. 0. 1. 1. 1. 1. 1. 1. 0. 0. 1. 1. 1. 1. 0. 1. 1. 1. 1. 0. 1. 1. 1. 0.
 0. 1. 0. 1. 1. 1. 1. 0. 0. 1. 1. 1. 0. 1. 0. 0. 0. 0. 1. 1. 1. 0. 1. 0.
 0.]</t>
  </si>
  <si>
    <t>[1. 0. 0. 1. 0. 1. 0. 0. 1. 0. 1. 0. 0. 0. 0. 0. 0. 1. 0. 1. 0. 1. 1. 0.
 1. 0. 1. 0. 1. 1. 1. 1. 0. 0. 1. 1. 1. 1. 0. 1. 1. 1. 1. 0. 1. 1. 1. 0.
 0. 1. 0. 1. 1. 1. 1. 0. 0. 1. 1. 1. 1. 1. 1. 0. 0. 0. 1. 1. 1. 0. 1. 1.
 0.]</t>
  </si>
  <si>
    <t>[1. 0. 0. 1. 0. 0. 0. 0. 1. 0. 1. 0. 0. 0. 0. 0. 0. 1. 0. 1. 0. 1. 1. 0.
 1. 0. 1. 1. 1. 1. 1. 1. 0. 0. 1. 1. 1. 1. 0. 1. 1. 1. 0. 0. 1. 1. 1. 0.
 0. 1. 0. 1. 1. 1. 1. 0. 0. 1. 1. 1. 1. 1. 0. 0. 0. 0. 1. 1. 1. 0. 1. 1.
 0.]</t>
  </si>
  <si>
    <t>[1. 0. 0. 1. 0. 1. 0. 0. 1. 0. 1. 0. 0. 0. 0. 0. 0. 1. 0. 1. 0. 1. 1. 0.
 1. 0. 1. 1. 1. 1. 1. 1. 0. 0. 1. 0. 1. 1. 0. 1. 1. 1. 1. 0. 1. 1. 1. 0.
 0. 0. 0. 1. 1. 1. 1. 0. 0. 1. 1. 1. 1. 1. 0. 0. 0. 0. 1. 1. 1. 0. 1. 1.
 0.]</t>
  </si>
  <si>
    <t>[1. 0. 0. 1. 0. 1. 0. 0. 1. 0. 1. 0. 1. 0. 0. 0. 0. 1. 0. 1. 0. 1. 1. 0.
 1. 0. 1. 1. 1. 1. 1. 1. 0. 0. 1. 0. 1. 1. 0. 1. 1. 1. 1. 0. 1. 1. 1. 0.
 0. 1. 0. 1. 1. 1. 1. 0. 0. 1. 1. 1. 0. 1. 0. 0. 0. 0. 1. 1. 1. 0. 1. 1.
 0.]</t>
  </si>
  <si>
    <t>[1. 0. 0. 1. 0. 1. 0. 0. 1. 0. 1. 0. 0. 0. 0. 0. 0. 1. 0. 1. 0. 1. 1. 0.
 1. 0. 1. 1. 1. 1. 1. 1. 0. 0. 1. 0. 1. 0. 0. 1. 1. 1. 1. 0. 1. 1. 1. 0.
 0. 1. 0. 1. 1. 1. 1. 0. 0. 1. 1. 1. 1. 1. 1. 0. 0. 0. 1. 1. 1. 0. 0. 1.
 1.]</t>
  </si>
  <si>
    <t>[1. 0. 0. 1. 0. 1. 0. 0. 1. 0. 1. 0. 0. 0. 0. 0. 0. 1. 0. 1. 0. 1. 1. 0.
 1. 0. 1. 1. 1. 1. 1. 1. 0. 0. 1. 0. 1. 1. 0. 1. 1. 1. 1. 0. 1. 1. 1. 0.
 0. 1. 0. 1. 1. 1. 1. 0. 0. 1. 1. 1. 1. 1. 1. 0. 0. 0. 1. 1. 1. 0. 1. 1.
 0.]</t>
  </si>
  <si>
    <t>[1. 0. 0. 1. 0. 1. 1. 0. 1. 0. 1. 0. 0. 0. 0. 0. 0. 1. 0. 1. 0. 1. 1. 0.
 1. 0. 1. 1. 1. 1. 1. 1. 0. 0. 1. 1. 1. 1. 0. 1. 1. 1. 1. 0. 1. 1. 1. 0.
 0. 1. 0. 1. 1. 1. 1. 0. 0. 1. 1. 1. 1. 1. 0. 0. 0. 0. 1. 1. 1. 0. 1. 0.
 0.]</t>
  </si>
  <si>
    <t>[1. 0. 0. 1. 0. 1. 0. 0. 1. 0. 1. 0. 0. 0. 0. 0. 0. 1. 0. 1. 0. 1. 1. 0.
 1. 0. 1. 1. 1. 1. 1. 1. 0. 0. 1. 0. 1. 1. 0. 1. 1. 1. 1. 0. 1. 1. 1. 0.
 0. 1. 0. 1. 1. 1. 1. 0. 0. 1. 1. 1. 1. 1. 0. 0. 0. 0. 1. 1. 1. 0. 1. 1.
 0.]</t>
  </si>
  <si>
    <t>[1. 0. 0. 1. 0. 1. 0. 0. 1. 0. 1. 0. 0. 0. 0. 0. 0. 1. 0. 1. 0. 1. 1. 0.
 1. 0. 1. 1. 1. 1. 1. 1. 0. 0. 1. 0. 1. 1. 0. 1. 1. 1. 1. 0. 1. 1. 1. 0.
 0. 1. 0. 1. 1. 1. 1. 0. 0. 1. 0. 1. 1. 1. 0. 0. 0. 0. 1. 1. 1. 0. 1. 1.
 0.]</t>
  </si>
  <si>
    <t>[1. 0. 0. 1. 0. 1. 0. 0. 1. 0. 1. 0. 0. 0. 0. 0. 0. 1. 0. 1. 0. 1. 1. 0.
 1. 0. 1. 1. 1. 1. 1. 1. 0. 0. 1. 1. 1. 1. 1. 1. 1. 1. 1. 0. 1. 1. 1. 0.
 0. 1. 0. 1. 1. 1. 1. 0. 0. 1. 1. 1. 1. 1. 1. 0. 0. 0. 1. 1. 1. 0. 1. 0.
 0.]</t>
  </si>
  <si>
    <t>[1. 0. 0. 1. 0. 1. 0. 0. 1. 0. 1. 0. 1. 0. 0. 0. 0. 1. 0. 1. 0. 1. 1. 0.
 1. 0. 1. 1. 1. 1. 1. 1. 0. 0. 1. 1. 1. 1. 0. 1. 1. 1. 1. 0. 1. 1. 1. 0.
 0. 1. 0. 1. 1. 1. 1. 0. 0. 1. 1. 1. 1. 1. 1. 0. 0. 0. 0. 1. 1. 0. 1. 1.
 0.]</t>
  </si>
  <si>
    <t>[1. 0. 0. 1. 0. 1. 0. 0. 1. 0. 1. 0. 1. 0. 0. 0. 0. 1. 0. 1. 0. 1. 1. 0.
 1. 0. 1. 1. 1. 1. 1. 1. 0. 0. 1. 1. 1. 1. 0. 1. 1. 1. 1. 0. 1. 1. 1. 0.
 0. 1. 0. 0. 1. 1. 1. 0. 0. 1. 1. 1. 1. 1. 1. 0. 0. 0. 1. 1. 1. 0. 1. 1.
 0.]</t>
  </si>
  <si>
    <t>[1. 0. 0. 1. 0. 1. 0. 0. 1. 0. 1. 0. 1. 0. 0. 0. 0. 1. 0. 1. 0. 1. 1. 0.
 1. 0. 1. 1. 1. 1. 1. 1. 0. 0. 1. 0. 1. 1. 0. 1. 1. 1. 1. 0. 1. 1. 1. 0.
 1. 1. 0. 1. 1. 1. 1. 0. 0. 1. 1. 1. 1. 1. 1. 0. 0. 0. 1. 1. 1. 0. 1. 1.
 0.]</t>
  </si>
  <si>
    <t>[1. 0. 0. 1. 0. 1. 0. 0. 1. 0. 1. 0. 1. 0. 0. 0. 0. 1. 0. 1. 0. 1. 1. 0.
 1. 0. 1. 1. 1. 1. 1. 1. 0. 0. 1. 1. 1. 1. 0. 1. 1. 1. 1. 0. 1. 0. 1. 0.
 0. 1. 0. 1. 1. 1. 1. 0. 0. 1. 1. 1. 0. 1. 1. 0. 0. 0. 1. 1. 1. 0. 1. 1.
 0.]</t>
  </si>
  <si>
    <t>[1. 0. 0. 1. 0. 1. 0. 0. 1. 0. 1. 0. 1. 0. 0. 0. 0. 1. 0. 1. 0. 1. 1. 0.
 1. 0. 1. 1. 1. 1. 1. 1. 0. 0. 1. 1. 1. 1. 0. 1. 1. 1. 1. 0. 1. 1. 1. 0.
 0. 1. 0. 1. 1. 1. 1. 0. 0. 1. 1. 1. 1. 1. 0. 0. 0. 0. 0. 1. 1. 0. 1. 1.
 0.]</t>
  </si>
  <si>
    <t>[1. 0. 0. 0. 0. 1. 0. 0. 1. 0. 1. 0. 1. 0. 0. 0. 1. 1. 0. 1. 0. 1. 1. 0.
 1. 0. 1. 1. 1. 1. 1. 1. 0. 0. 1. 1. 1. 1. 0. 1. 1. 1. 1. 0. 1. 1. 1. 0.
 0. 1. 0. 1. 1. 1. 1. 0. 0. 1. 1. 1. 0. 1. 1. 0. 0. 0. 0. 1. 1. 0. 1. 1.
 0.]</t>
  </si>
  <si>
    <t>[1. 0. 0. 1. 0. 1. 0. 0. 1. 0. 1. 0. 1. 0. 0. 0. 0. 1. 0. 1. 0. 1. 1. 0.
 1. 0. 1. 1. 1. 1. 1. 1. 0. 0. 1. 1. 1. 1. 0. 1. 1. 1. 1. 0. 1. 1. 1. 0.
 0. 1. 0. 1. 1. 1. 1. 0. 0. 1. 1. 1. 0. 1. 0. 0. 0. 0. 1. 1. 1. 0. 1. 1.
 0.]</t>
  </si>
  <si>
    <t>[1. 0. 0. 1. 0. 1. 0. 0. 1. 0. 1. 0. 1. 0. 0. 0. 0. 1. 0. 1. 0. 1. 1. 0.
 1. 0. 1. 1. 1. 1. 1. 1. 0. 0. 1. 1. 1. 1. 0. 1. 1. 1. 1. 0. 1. 1. 1. 0.
 0. 1. 0. 1. 1. 1. 1. 0. 0. 1. 1. 1. 0. 1. 1. 0. 0. 0. 1. 1. 1. 0. 1. 1.
 0.]</t>
  </si>
  <si>
    <t>[1. 0. 0. 1. 0. 1. 0. 0. 1. 0. 1. 0. 1. 0. 0. 0. 0. 1. 0. 1. 0. 1. 1. 0.
 1. 0. 1. 1. 1. 1. 1. 1. 0. 0. 1. 0. 1. 1. 0. 1. 1. 1. 1. 0. 1. 1. 1. 0.
 0. 1. 0. 1. 1. 1. 1. 0. 0. 1. 1. 1. 0. 1. 1. 0. 0. 0. 0. 1. 1. 0. 1. 1.
 0.]</t>
  </si>
  <si>
    <t>[1. 0. 0. 1. 0. 1. 0. 0. 1. 0. 1. 0. 1. 0. 0. 0. 0. 1. 0. 1. 0. 1. 1. 0.
 1. 0. 1. 1. 1. 1. 1. 1. 0. 0. 1. 0. 1. 1. 0. 1. 1. 1. 1. 0. 1. 1. 0. 0.
 0. 1. 0. 1. 1. 1. 1. 0. 0. 1. 1. 1. 1. 1. 0. 0. 0. 0. 0. 1. 1. 0. 1. 1.
 0.]</t>
  </si>
  <si>
    <t>[1. 0. 0. 1. 0. 1. 0. 0. 1. 0. 1. 0. 1. 0. 0. 0. 0. 1. 0. 1. 0. 1. 1. 0.
 1. 0. 1. 1. 0. 1. 1. 1. 0. 0. 1. 0. 1. 1. 0. 1. 1. 1. 1. 0. 1. 1. 1. 0.
 0. 1. 0. 1. 1. 1. 1. 0. 0. 1. 1. 1. 1. 1. 1. 0. 0. 0. 0. 1. 1. 0. 1. 1.
 0.]</t>
  </si>
  <si>
    <t>[1. 0. 0. 1. 0. 1. 0. 0. 1. 0. 1. 0. 1. 0. 1. 0. 0. 1. 0. 1. 0. 1. 1. 0.
 1. 0. 1. 1. 1. 1. 1. 1. 0. 0. 1. 1. 1. 1. 0. 1. 1. 1. 1. 0. 1. 1. 1. 0.
 0. 1. 0. 1. 1. 1. 1. 0. 0. 1. 1. 1. 0. 1. 1. 0. 0. 0. 1. 1. 1. 0. 1. 1.
 0.]</t>
  </si>
  <si>
    <t>[1. 0. 0. 1. 0. 1. 0. 0. 1. 0. 1. 0. 1. 0. 0. 0. 0. 1. 0. 1. 0. 1. 1. 0.
 1. 0. 1. 1. 1. 1. 1. 1. 0. 0. 1. 1. 1. 1. 0. 1. 1. 1. 1. 0. 0. 1. 1. 0.
 0. 1. 0. 1. 1. 1. 1. 0. 0. 1. 1. 1. 0. 1. 1. 0. 0. 0. 1. 1. 1. 0. 1. 1.
 0.]</t>
  </si>
  <si>
    <t>[1. 0. 0. 1. 0. 1. 0. 0. 1. 0. 1. 0. 1. 0. 0. 0. 0. 1. 0. 1. 0. 1. 1. 0.
 1. 0. 1. 1. 1. 1. 1. 1. 0. 1. 1. 1. 1. 1. 0. 1. 1. 1. 1. 0. 1. 0. 1. 0.
 0. 1. 0. 1. 1. 1. 1. 0. 0. 1. 1. 1. 0. 1. 1. 0. 0. 0. 1. 1. 1. 0. 1. 1.
 0.]</t>
  </si>
  <si>
    <t>[1. 0. 0. 1. 0. 1. 0. 0. 1. 0. 1. 0. 1. 0. 0. 0. 0. 1. 0. 1. 0. 1. 1. 0.
 1. 0. 1. 1. 1. 1. 1. 1. 0. 0. 1. 1. 1. 1. 0. 1. 1. 1. 1. 0. 1. 0. 1. 0.
 0. 1. 0. 1. 1. 1. 1. 0. 0. 1. 1. 1. 0. 1. 1. 0. 0. 0. 1. 1. 1. 0. 1. 0.
 0.]</t>
  </si>
  <si>
    <t>[1. 0. 0. 1. 0. 1. 1. 0. 1. 0. 1. 0. 1. 0. 1. 0. 0. 1. 0. 1. 0. 1. 1. 0.
 1. 0. 1. 1. 1. 1. 1. 1. 0. 0. 1. 1. 1. 1. 0. 1. 1. 1. 1. 0. 1. 0. 1. 0.
 0. 1. 0. 1. 1. 1. 1. 0. 0. 1. 1. 1. 0. 1. 1. 0. 0. 0. 1. 1. 0. 0. 1. 1.
 0.]</t>
  </si>
  <si>
    <t>[1. 0. 0. 1. 0. 1. 0. 0. 1. 0. 1. 0. 1. 0. 0. 0. 0. 1. 0. 1. 0. 1. 1. 0.
 1. 0. 1. 1. 1. 1. 1. 1. 0. 0. 1. 1. 1. 1. 0. 1. 1. 1. 1. 0. 1. 0. 1. 0.
 0. 1. 0. 1. 1. 1. 1. 0. 0. 1. 1. 1. 0. 1. 1. 1. 0. 0. 1. 1. 1. 0. 1. 1.
 0.]</t>
  </si>
  <si>
    <t>[1. 0. 0. 1. 0. 1. 0. 0. 1. 0. 1. 0. 1. 0. 0. 0. 0. 1. 0. 1. 0. 1. 1. 0.
 1. 0. 0. 1. 1. 1. 1. 1. 0. 0. 1. 1. 1. 1. 0. 1. 1. 1. 1. 0. 1. 1. 1. 0.
 0. 1. 0. 1. 1. 1. 1. 0. 0. 1. 1. 0. 0. 1. 1. 0. 0. 0. 1. 1. 1. 0. 1. 1.
 0.]</t>
  </si>
  <si>
    <t>[1. 0. 0. 1. 0. 1. 0. 0. 1. 0. 1. 0. 1. 0. 0. 0. 0. 1. 0. 1. 0. 1. 1. 0.
 1. 0. 1. 1. 1. 1. 1. 1. 0. 0. 1. 1. 1. 1. 0. 1. 1. 1. 1. 0. 1. 1. 1. 0.
 0. 1. 0. 1. 1. 1. 1. 0. 0. 1. 1. 1. 0. 1. 1. 0. 0. 0. 0. 1. 1. 0. 1. 1.
 0.]</t>
  </si>
  <si>
    <t>[1. 0. 0. 1. 0. 1. 0. 0. 1. 0. 1. 0. 1. 0. 0. 0. 0. 1. 0. 1. 0. 1. 1. 0.
 1. 0. 1. 1. 1. 1. 1. 1. 0. 0. 1. 1. 1. 1. 0. 1. 1. 1. 1. 0. 0. 0. 1. 0.
 0. 1. 0. 1. 1. 1. 0. 0. 0. 1. 1. 1. 0. 1. 1. 0. 0. 0. 0. 1. 1. 0. 1. 1.
 0.]</t>
  </si>
  <si>
    <t>[1. 0. 0. 1. 0. 1. 0. 0. 1. 0. 1. 0. 1. 0. 0. 1. 0. 1. 0. 1. 0. 1. 1. 0.
 1. 0. 1. 1. 0. 1. 1. 1. 0. 0. 1. 0. 1. 1. 0. 1. 1. 1. 1. 0. 0. 0. 1. 0.
 0. 1. 0. 1. 1. 1. 0. 0. 0. 1. 1. 1. 0. 1. 1. 0. 0. 0. 1. 1. 1. 0. 1. 1.
 0.]</t>
  </si>
  <si>
    <t>[1. 0. 0. 1. 0. 1. 0. 0. 1. 0. 1. 0. 1. 0. 0. 0. 0. 1. 0. 1. 0. 1. 1. 0.
 1. 0. 1. 1. 1. 1. 1. 1. 0. 0. 1. 1. 1. 1. 0. 1. 1. 1. 1. 0. 1. 1. 1. 0.
 0. 1. 0. 1. 1. 1. 0. 0. 0. 1. 1. 1. 0. 1. 0. 0. 0. 0. 1. 1. 1. 0. 1. 1.
 0.]</t>
  </si>
  <si>
    <t>[1. 0. 0. 1. 0. 1. 0. 0. 1. 0. 1. 0. 1. 0. 0. 0. 0. 1. 0. 1. 0. 1. 1. 0.
 1. 0. 1. 1. 1. 1. 1. 1. 0. 0. 1. 1. 1. 1. 0. 1. 1. 1. 1. 0. 0. 1. 1. 0.
 0. 1. 0. 1. 1. 1. 1. 0. 0. 1. 1. 1. 0. 1. 0. 0. 0. 0. 0. 1. 1. 0. 1. 1.
 0.]</t>
  </si>
  <si>
    <t>[1. 0. 0. 1. 0. 1. 0. 0. 1. 0. 1. 0. 1. 0. 0. 0. 0. 1. 0. 1. 0. 1. 1. 0.
 1. 1. 1. 1. 1. 1. 1. 1. 0. 0. 1. 1. 1. 1. 0. 1. 1. 1. 1. 0. 0. 0. 1. 0.
 0. 1. 0. 0. 1. 1. 1. 0. 0. 1. 1. 1. 0. 1. 1. 0. 0. 0. 1. 1. 0. 0. 1. 1.
 0.]</t>
  </si>
  <si>
    <t>[1. 0. 0. 1. 0. 1. 0. 0. 1. 0. 1. 0. 1. 0. 0. 1. 0. 1. 0. 1. 0. 1. 1. 0.
 1. 1. 1. 1. 0. 1. 1. 1. 0. 0. 1. 0. 1. 1. 0. 1. 1. 1. 1. 0. 0. 0. 1. 0.
 0. 1. 1. 1. 1. 1. 1. 0. 0. 1. 1. 1. 0. 1. 1. 0. 0. 0. 1. 1. 1. 0. 1. 1.
 0.]</t>
  </si>
  <si>
    <t>[1. 0. 0. 1. 0. 1. 0. 0. 1. 0. 1. 0. 1. 0. 0. 1. 0. 1. 0. 1. 0. 1. 1. 0.
 1. 1. 1. 1. 1. 1. 1. 1. 0. 0. 1. 0. 1. 1. 0. 1. 1. 1. 1. 0. 0. 0. 1. 0.
 0. 1. 0. 0. 1. 1. 1. 0. 0. 1. 1. 1. 0. 1. 1. 0. 0. 0. 1. 1. 1. 0. 1. 1.
 0.]</t>
  </si>
  <si>
    <t>[1. 0. 0. 1. 0. 1. 0. 0. 1. 0. 1. 0. 1. 0. 0. 1. 0. 1. 0. 1. 0. 1. 1. 1.
 1. 0. 1. 1. 1. 1. 1. 1. 0. 0. 1. 0. 1. 1. 0. 1. 1. 1. 1. 0. 0. 0. 1. 0.
 0. 1. 0. 1. 1. 1. 1. 0. 0. 1. 1. 1. 0. 1. 1. 0. 0. 0. 1. 1. 0. 0. 1. 1.
 0.]</t>
  </si>
  <si>
    <t>[1. 0. 0. 1. 0. 1. 0. 0. 1. 0. 1. 0. 1. 0. 0. 1. 0. 1. 0. 1. 0. 1. 1. 0.
 0. 1. 1. 1. 1. 1. 1. 1. 0. 0. 1. 0. 1. 1. 0. 1. 1. 1. 1. 0. 0. 0. 1. 0.
 0. 1. 0. 0. 1. 1. 0. 0. 0. 1. 1. 1. 0. 1. 1. 0. 0. 0. 1. 1. 0. 0. 1. 1.
 0.]</t>
  </si>
  <si>
    <t>[1. 0. 0. 1. 0. 1. 0. 0. 1. 0. 1. 0. 1. 0. 0. 1. 0. 1. 0. 1. 0. 1. 1. 0.
 1. 0. 1. 1. 1. 1. 1. 1. 0. 0. 1. 0. 1. 1. 0. 1. 1. 1. 1. 0. 0. 0. 1. 0.
 0. 1. 0. 1. 1. 1. 0. 0. 0. 1. 1. 1. 0. 1. 1. 0. 0. 0. 1. 1. 0. 0. 1. 1.
 0.]</t>
  </si>
  <si>
    <t>[1. 0. 0. 1. 1. 1. 0. 0. 1. 0. 1. 0. 1. 0. 0. 0. 0. 1. 0. 1. 0. 1. 1. 0.
 1. 1. 1. 1. 0. 1. 1. 1. 0. 0. 1. 0. 1. 1. 0. 1. 1. 1. 1. 0. 0. 0. 1. 0.
 0. 1. 0. 1. 1. 1. 1. 0. 0. 1. 1. 1. 0. 1. 1. 0. 0. 0. 1. 1. 0. 0. 1. 1.
 0.]</t>
  </si>
  <si>
    <t>[1. 0. 0. 1. 0. 1. 0. 0. 0. 0. 1. 0. 0. 0. 0. 1. 0. 1. 0. 1. 0. 1. 1. 0.
 1. 1. 1. 1. 1. 1. 1. 1. 0. 0. 1. 1. 1. 1. 0. 1. 1. 1. 1. 0. 0. 0. 1. 0.
 0. 1. 0. 1. 1. 1. 1. 0. 0. 1. 1. 1. 0. 1. 1. 0. 0. 0. 1. 1. 0. 0. 1. 1.
 0.]</t>
  </si>
  <si>
    <t>[0. 0. 0. 1. 0. 1. 0. 0. 1. 0. 1. 0. 1. 0. 0. 1. 0. 1. 0. 1. 0. 1. 1. 0.
 1. 1. 0. 1. 1. 1. 1. 1. 0. 0. 1. 0. 1. 1. 0. 1. 1. 1. 1. 0. 0. 0. 1. 0.
 0. 1. 0. 0. 1. 1. 1. 0. 0. 1. 1. 1. 0. 1. 1. 0. 0. 0. 1. 1. 1. 0. 1. 1.
 0.]</t>
  </si>
  <si>
    <t>[1. 0. 0. 1. 0. 1. 0. 0. 1. 0. 1. 0. 1. 1. 0. 0. 0. 1. 0. 1. 0. 1. 1. 0.
 1. 0. 1. 1. 1. 1. 1. 1. 0. 0. 1. 0. 1. 1. 0. 1. 1. 1. 1. 0. 0. 0. 1. 0.
 0. 1. 0. 0. 1. 1. 1. 0. 0. 1. 1. 1. 0. 1. 1. 0. 0. 0. 1. 1. 0. 0. 1. 1.
 0.]</t>
  </si>
  <si>
    <t>[1. 0. 0. 1. 0. 1. 0. 0. 0. 0. 1. 0. 1. 0. 0. 0. 0. 1. 0. 1. 0. 1. 1. 0.
 1. 0. 1. 1. 1. 1. 1. 1. 0. 0. 1. 0. 1. 1. 0. 1. 1. 1. 1. 0. 0. 0. 1. 0.
 0. 1. 0. 1. 1. 1. 1. 0. 0. 1. 1. 1. 0. 1. 1. 0. 0. 0. 1. 1. 1. 0. 1. 1.
 0.]</t>
  </si>
  <si>
    <t>[1. 0. 0. 1. 0. 1. 0. 0. 1. 0. 1. 0. 0. 0. 0. 1. 0. 1. 0. 1. 1. 1. 1. 0.
 1. 1. 0. 1. 1. 1. 1. 1. 0. 0. 1. 1. 1. 1. 0. 1. 1. 1. 1. 0. 0. 0. 1. 0.
 0. 1. 0. 0. 1. 1. 1. 0. 0. 1. 1. 1. 0. 1. 0. 0. 0. 0. 1. 1. 1. 0. 1. 1.
 0.]</t>
  </si>
  <si>
    <t>[1. 0. 0. 1. 0. 1. 0. 0. 1. 0. 1. 0. 0. 0. 0. 0. 0. 1. 0. 1. 0. 1. 1. 0.
 1. 1. 0. 1. 1. 1. 1. 1. 0. 0. 1. 0. 1. 1. 0. 1. 1. 1. 1. 0. 0. 0. 1. 0.
 0. 1. 0. 0. 1. 1. 1. 0. 0. 1. 1. 1. 0. 0. 1. 0. 0. 0. 1. 1. 1. 0. 1. 1.
 0.]</t>
  </si>
  <si>
    <t>[1. 0. 0. 1. 0. 1. 0. 0. 0. 0. 1. 0. 1. 0. 0. 1. 0. 1. 0. 1. 0. 1. 1. 0.
 1. 0. 0. 1. 1. 1. 1. 0. 0. 0. 1. 0. 1. 1. 0. 1. 1. 1. 1. 0. 0. 0. 1. 0.
 0. 1. 0. 0. 1. 1. 1. 0. 0. 1. 1. 1. 0. 0. 1. 0. 0. 0. 1. 1. 1. 0. 1. 1.
 0.]</t>
  </si>
  <si>
    <t>[1. 0. 0. 1. 0. 1. 0. 0. 1. 0. 1. 0. 0. 0. 0. 1. 0. 1. 0. 1. 0. 1. 1. 0.
 1. 1. 1. 1. 1. 1. 1. 1. 0. 0. 1. 1. 1. 1. 0. 1. 1. 1. 1. 0. 0. 0. 1. 0.
 0. 1. 0. 0. 1. 1. 1. 0. 0. 1. 1. 1. 0. 1. 1. 0. 0. 0. 1. 1. 0. 0. 1. 1.
 0.]</t>
  </si>
  <si>
    <t>[1. 0. 0. 1. 0. 1. 0. 0. 1. 0. 1. 0. 1. 0. 0. 1. 0. 1. 0. 1. 0. 1. 1. 0.
 1. 0. 0. 1. 1. 1. 1. 1. 0. 0. 1. 1. 1. 1. 0. 1. 1. 1. 1. 0. 0. 0. 1. 0.
 0. 1. 0. 0. 1. 1. 1. 0. 0. 1. 1. 1. 0. 1. 1. 0. 0. 0. 1. 1. 1. 0. 1. 1.
 0.]</t>
  </si>
  <si>
    <t>[1. 0. 0. 1. 0. 1. 0. 0. 0. 0. 1. 0. 0. 0. 0. 1. 0. 1. 0. 1. 0. 1. 1. 0.
 1. 1. 0. 1. 1. 1. 1. 1. 0. 0. 1. 0. 1. 1. 0. 1. 1. 1. 1. 0. 0. 0. 1. 0.
 0. 1. 0. 1. 1. 1. 1. 0. 0. 1. 1. 1. 0. 1. 1. 0. 0. 0. 1. 1. 1. 0. 1. 1.
 0.]</t>
  </si>
  <si>
    <t>[1. 0. 0. 1. 0. 1. 0. 0. 1. 0. 1. 0. 0. 0. 0. 0. 0. 1. 0. 1. 0. 1. 1. 0.
 1. 0. 0. 1. 1. 1. 1. 1. 0. 0. 1. 0. 1. 1. 0. 1. 1. 1. 1. 0. 0. 0. 1. 0.
 0. 1. 0. 1. 1. 1. 1. 0. 0. 1. 1. 1. 0. 1. 1. 0. 0. 0. 1. 1. 0. 0. 1. 1.
 0.]</t>
  </si>
  <si>
    <t>[1. 0. 0. 1. 0. 1. 0. 0. 0. 0. 1. 0. 1. 0. 0. 0. 0. 1. 0. 1. 0. 1. 1. 0.
 1. 1. 1. 1. 1. 1. 1. 1. 0. 0. 1. 0. 1. 1. 0. 1. 1. 1. 1. 0. 0. 0. 1. 0.
 0. 1. 0. 0. 1. 1. 1. 0. 0. 1. 1. 1. 0. 1. 1. 0. 0. 0. 1. 1. 0. 0. 1. 1.
 0.]</t>
  </si>
  <si>
    <t>[1. 0. 0. 1. 0. 1. 0. 0. 0. 0. 1. 0. 1. 0. 0. 0. 0. 1. 0. 1. 0. 1. 1. 0.
 1. 0. 1. 1. 1. 1. 1. 1. 0. 0. 1. 0. 1. 1. 1. 1. 1. 1. 1. 0. 0. 0. 1. 0.
 0. 1. 0. 0. 1. 1. 1. 0. 0. 1. 1. 1. 0. 1. 1. 0. 0. 0. 1. 1. 0. 0. 1. 0.
 0.]</t>
  </si>
  <si>
    <t>[1. 0. 0. 1. 0. 1. 0. 0. 0. 0. 1. 0. 1. 0. 0. 1. 0. 1. 0. 1. 0. 1. 1. 0.
 1. 0. 0. 1. 1. 1. 1. 0. 0. 0. 1. 1. 1. 1. 0. 1. 1. 1. 1. 0. 0. 0. 1. 0.
 0. 1. 0. 0. 1. 1. 1. 0. 0. 1. 1. 1. 0. 1. 1. 0. 0. 0. 1. 1. 1. 0. 1. 1.
 0.]</t>
  </si>
  <si>
    <t>[1. 0. 0. 1. 0. 1. 0. 0. 0. 0. 1. 0. 1. 0. 0. 0. 0. 1. 0. 1. 0. 1. 1. 0.
 1. 0. 1. 1. 1. 1. 1. 1. 0. 0. 1. 0. 1. 1. 0. 1. 1. 1. 1. 0. 0. 0. 1. 0.
 0. 1. 0. 1. 1. 1. 1. 0. 0. 1. 1. 1. 0. 1. 1. 0. 0. 0. 1. 1. 0. 0. 1. 1.
 0.]</t>
  </si>
  <si>
    <t>[1. 0. 0. 1. 0. 1. 0. 0. 0. 0. 1. 0. 1. 0. 0. 1. 0. 1. 0. 1. 0. 1. 1. 1.
 1. 0. 1. 1. 1. 1. 1. 1. 0. 0. 1. 1. 1. 1. 0. 1. 1. 1. 1. 0. 0. 0. 1. 0.
 0. 1. 0. 0. 1. 1. 1. 0. 0. 1. 1. 1. 0. 1. 1. 0. 0. 0. 1. 1. 0. 0. 1. 1.
 0.]</t>
  </si>
  <si>
    <t>[1. 0. 0. 1. 0. 1. 0. 0. 0. 0. 1. 0. 1. 0. 0. 1. 0. 1. 0. 1. 0. 1. 1. 0.
 1. 1. 0. 1. 1. 1. 1. 1. 0. 0. 1. 0. 1. 1. 0. 1. 1. 1. 1. 0. 0. 0. 1. 0.
 0. 1. 0. 1. 1. 1. 1. 0. 0. 1. 1. 1. 0. 1. 1. 0. 0. 0. 1. 1. 0. 0. 1. 1.
 0.]</t>
  </si>
  <si>
    <t>[1. 0. 0. 1. 0. 1. 0. 0. 0. 0. 1. 0. 1. 0. 0. 1. 0. 1. 0. 1. 0. 1. 1. 0.
 1. 0. 0. 1. 1. 1. 1. 1. 0. 0. 1. 1. 1. 1. 0. 1. 1. 1. 1. 0. 0. 0. 1. 0.
 0. 1. 0. 1. 1. 1. 1. 0. 0. 1. 1. 1. 0. 1. 1. 0. 0. 0. 1. 1. 0. 0. 1. 1.
 0.]</t>
  </si>
  <si>
    <t>[1. 0. 0. 1. 0. 1. 0. 0. 0. 0. 1. 0. 1. 0. 0. 1. 0. 1. 0. 0. 0. 1. 1. 0.
 1. 1. 0. 1. 1. 1. 1. 1. 0. 0. 1. 0. 1. 1. 0. 1. 1. 1. 1. 0. 0. 0. 1. 0.
 0. 1. 0. 0. 1. 1. 1. 0. 0. 1. 1. 1. 0. 1. 1. 0. 0. 0. 1. 1. 0. 0. 1. 1.
 0.]</t>
  </si>
  <si>
    <t>[1. 0. 0. 1. 0. 1. 0. 0. 0. 0. 1. 0. 1. 0. 0. 1. 0. 1. 0. 1. 0. 1. 1. 0.
 1. 0. 1. 1. 1. 1. 1. 1. 0. 0. 1. 1. 1. 1. 0. 1. 1. 1. 1. 0. 0. 0. 1. 0.
 0. 1. 0. 0. 1. 1. 1. 0. 0. 1. 1. 1. 0. 1. 1. 0. 0. 0. 1. 1. 1. 0. 1. 1.
 0.]</t>
  </si>
  <si>
    <t>[1. 0. 0. 1. 0. 1. 0. 0. 0. 0. 1. 0. 1. 0. 0. 1. 0. 1. 0. 1. 1. 1. 1. 0.
 1. 1. 1. 1. 1. 1. 1. 1. 0. 0. 1. 1. 1. 1. 1. 1. 1. 1. 1. 0. 0. 0. 1. 0.
 0. 1. 0. 0. 1. 1. 1. 0. 0. 1. 1. 1. 0. 1. 1. 0. 1. 0. 1. 1. 1. 0. 1. 1.
 0.]</t>
  </si>
  <si>
    <t>[1. 0. 0. 1. 0. 1. 0. 0. 0. 0. 1. 0. 1. 0. 0. 1. 0. 1. 0. 1. 0. 1. 1. 0.
 1. 1. 0. 1. 0. 1. 1. 1. 0. 0. 1. 1. 1. 1. 0. 1. 1. 1. 1. 0. 0. 0. 1. 0.
 0. 1. 0. 0. 1. 1. 1. 0. 0. 1. 1. 1. 0. 1. 1. 0. 0. 0. 1. 1. 1. 0. 1. 1.
 0.]</t>
  </si>
  <si>
    <t>[1. 0. 1. 1. 0. 1. 0. 0. 0. 0. 1. 0. 1. 0. 0. 1. 0. 1. 0. 1. 0. 1. 1. 0.
 1. 1. 0. 1. 1. 1. 1. 1. 0. 0. 1. 1. 1. 1. 1. 1. 1. 1. 1. 0. 0. 0. 1. 0.
 0. 1. 0. 0. 1. 0. 1. 0. 0. 1. 1. 1. 0. 1. 1. 0. 0. 0. 1. 1. 1. 0. 1. 1.
 0.]</t>
  </si>
  <si>
    <t>[1. 0. 0. 1. 0. 1. 0. 0. 0. 0. 1. 0. 1. 0. 0. 0. 0. 1. 0. 1. 0. 1. 1. 0.
 1. 1. 0. 1. 1. 1. 1. 1. 0. 0. 1. 1. 1. 1. 1. 1. 1. 1. 1. 0. 0. 0. 1. 0.
 1. 1. 0. 0. 1. 1. 0. 1. 0. 1. 1. 1. 0. 1. 1. 0. 0. 0. 1. 1. 1. 0. 1. 1.
 0.]</t>
  </si>
  <si>
    <t>[1. 0. 0. 1. 0. 1. 0. 0. 0. 0. 1. 0. 1. 0. 0. 0. 0. 1. 0. 1. 0. 1. 1. 0.
 1. 1. 1. 1. 1. 1. 1. 1. 0. 0. 1. 1. 1. 1. 1. 1. 1. 1. 1. 0. 0. 0. 1. 0.
 0. 1. 0. 0. 1. 1. 1. 0. 0. 1. 1. 1. 0. 1. 1. 0. 0. 0. 1. 1. 0. 0. 1. 1.
 0.]</t>
  </si>
  <si>
    <t>[1. 0. 0. 1. 0. 1. 0. 0. 0. 0. 1. 1. 1. 0. 0. 1. 0. 1. 0. 1. 0. 1. 1. 0.
 1. 1. 1. 1. 1. 1. 1. 1. 1. 0. 1. 1. 1. 1. 0. 1. 1. 1. 1. 0. 0. 0. 1. 0.
 0. 1. 0. 0. 1. 1. 1. 0. 0. 1. 1. 1. 0. 1. 1. 0. 0. 0. 1. 1. 1. 0. 1. 1.
 0.]</t>
  </si>
  <si>
    <t>[1. 0. 0. 1. 0. 1. 0. 0. 0. 0. 1. 0. 1. 0. 0. 0. 0. 1. 0. 1. 0. 1. 1. 0.
 1. 1. 0. 1. 0. 1. 1. 1. 0. 0. 1. 1. 1. 1. 0. 1. 1. 1. 1. 0. 0. 0. 1. 0.
 0. 1. 0. 0. 1. 1. 1. 0. 0. 1. 1. 1. 0. 1. 1. 0. 0. 0. 1. 1. 1. 0. 1. 1.
 0.]</t>
  </si>
  <si>
    <t>[1. 0. 0. 1. 0. 1. 0. 0. 0. 0. 1. 0. 1. 0. 0. 1. 1. 1. 0. 1. 0. 1. 1. 0.
 1. 1. 0. 1. 0. 1. 1. 1. 0. 0. 1. 1. 1. 1. 0. 1. 1. 1. 1. 0. 0. 0. 0. 0.
 0. 1. 0. 0. 1. 1. 0. 0. 0. 1. 1. 1. 0. 1. 1. 0. 0. 0. 1. 1. 1. 0. 1. 1.
 0.]</t>
  </si>
  <si>
    <t>[1. 0. 0. 1. 0. 1. 0. 0. 0. 0. 1. 0. 1. 0. 0. 0. 0. 1. 0. 1. 0. 1. 1. 0.
 1. 1. 0. 1. 0. 1. 1. 1. 0. 0. 1. 1. 1. 1. 0. 1. 1. 1. 1. 0. 0. 0. 1. 0.
 0. 1. 0. 0. 1. 1. 0. 0. 0. 1. 1. 1. 0. 1. 1. 0. 0. 0. 1. 0. 1. 0. 1. 1.
 0.]</t>
  </si>
  <si>
    <t>[1. 0. 0. 1. 0. 1. 0. 0. 0. 0. 1. 0. 1. 0. 0. 0. 0. 1. 0. 1. 0. 1. 1. 0.
 1. 1. 0. 1. 1. 1. 1. 1. 0. 0. 1. 1. 1. 1. 0. 1. 1. 1. 1. 0. 0. 0. 1. 1.
 0. 1. 0. 0. 1. 1. 0. 0. 0. 1. 1. 1. 0. 1. 1. 0. 0. 0. 1. 1. 0. 0. 1. 1.
 0.]</t>
  </si>
  <si>
    <t>[1. 0. 0. 1. 0. 1. 0. 0. 0. 0. 1. 0. 1. 0. 0. 0. 0. 1. 0. 1. 0. 1. 1. 0.
 1. 1. 0. 1. 1. 1. 1. 1. 0. 0. 1. 1. 1. 1. 0. 1. 1. 1. 1. 0. 0. 0. 1. 0.
 0. 1. 0. 0. 1. 1. 1. 0. 0. 1. 1. 1. 0. 1. 1. 0. 0. 0. 1. 1. 1. 0. 1. 1.
 0.]</t>
  </si>
  <si>
    <t>[1. 0. 0. 1. 0. 1. 0. 0. 0. 0. 1. 1. 1. 0. 0. 0. 0. 1. 0. 1. 0. 1. 1. 0.
 1. 1. 0. 1. 0. 1. 1. 1. 0. 0. 1. 1. 1. 1. 0. 1. 1. 1. 1. 0. 0. 0. 1. 0.
 0. 1. 0. 0. 1. 1. 0. 0. 0. 1. 1. 1. 0. 1. 1. 0. 0. 0. 1. 1. 1. 0. 1. 1.
 0.]</t>
  </si>
  <si>
    <t>[1. 0. 0. 1. 0. 1. 0. 0. 0. 0. 1. 0. 1. 0. 0. 1. 0. 1. 0. 1. 0. 1. 1. 0.
 1. 1. 0. 1. 1. 1. 1. 1. 0. 0. 1. 1. 1. 1. 0. 1. 1. 1. 1. 0. 0. 0. 1. 0.
 0. 1. 0. 0. 1. 1. 1. 0. 0. 1. 1. 1. 0. 1. 0. 0. 0. 0. 1. 1. 1. 0. 1. 1.
 0.]</t>
  </si>
  <si>
    <t>[0. 0. 0. 1. 0. 1. 0. 0. 0. 0. 1. 0. 1. 0. 0. 0. 0. 1. 0. 1. 0. 1. 1. 0.
 1. 1. 0. 1. 1. 1. 1. 1. 0. 0. 1. 1. 1. 1. 0. 1. 1. 1. 1. 0. 0. 0. 1. 0.
 0. 1. 0. 0. 1. 1. 0. 0. 0. 1. 1. 1. 0. 1. 1. 0. 0. 0. 1. 0. 1. 0. 1. 1.
 0.]</t>
  </si>
  <si>
    <t>[1. 0. 0. 1. 0. 1. 0. 0. 0. 0. 1. 0. 1. 0. 0. 0. 0. 1. 0. 1. 0. 1. 1. 0.
 1. 1. 0. 1. 0. 1. 1. 1. 0. 0. 1. 1. 1. 1. 0. 1. 1. 1. 1. 0. 0. 0. 0. 0.
 0. 1. 0. 0. 1. 1. 0. 0. 0. 1. 1. 1. 0. 1. 1. 0. 0. 0. 1. 1. 1. 0. 1. 1.
 0.]</t>
  </si>
  <si>
    <t>[1. 0. 0. 1. 0. 1. 0. 0. 0. 0. 1. 0. 1. 0. 0. 1. 0. 1. 0. 1. 0. 1. 1. 0.
 1. 1. 0. 1. 0. 1. 1. 1. 0. 0. 1. 1. 1. 1. 0. 1. 1. 1. 1. 0. 0. 0. 1. 0.
 0. 1. 0. 0. 1. 1. 1. 0. 0. 1. 1. 1. 0. 1. 1. 0. 0. 0. 1. 1. 1. 0. 0. 1.
 0.]</t>
  </si>
  <si>
    <t>[1. 0. 0. 1. 0. 1. 0. 0. 0. 0. 1. 0. 1. 0. 0. 0. 0. 1. 0. 1. 0. 1. 1. 0.
 1. 1. 0. 1. 0. 0. 0. 1. 0. 0. 1. 1. 1. 1. 0. 1. 1. 1. 1. 0. 0. 0. 1. 0.
 0. 1. 0. 0. 1. 1. 1. 0. 0. 1. 1. 1. 0. 1. 1. 0. 0. 0. 1. 1. 1. 0. 1. 1.
 0.]</t>
  </si>
  <si>
    <t>[1. 0. 0. 1. 0. 1. 0. 0. 0. 0. 1. 0. 1. 0. 0. 0. 0. 1. 0. 1. 0. 1. 1. 0.
 1. 1. 0. 1. 0. 1. 1. 1. 0. 0. 1. 1. 1. 1. 0. 1. 1. 1. 1. 0. 0. 0. 1. 0.
 0. 1. 0. 0. 1. 1. 1. 0. 0. 1. 1. 1. 0. 1. 1. 0. 0. 0. 1. 1. 1. 1. 1. 1.
 0.]</t>
  </si>
  <si>
    <t>[1. 0. 0. 1. 0. 1. 0. 0. 0. 0. 1. 0. 1. 0. 0. 0. 0. 1. 0. 1. 0. 1. 1. 0.
 1. 1. 0. 1. 0. 1. 1. 1. 0. 0. 1. 1. 1. 0. 0. 1. 1. 1. 1. 0. 0. 0. 1. 0.
 0. 1. 0. 0. 1. 1. 1. 0. 0. 1. 1. 1. 0. 1. 1. 0. 0. 0. 1. 1. 1. 0. 1. 1.
 0.]</t>
  </si>
  <si>
    <t>[1. 0. 0. 1. 0. 1. 0. 0. 0. 0. 1. 0. 1. 0. 0. 0. 1. 1. 1. 1. 0. 1. 1. 0.
 1. 1. 0. 1. 0. 1. 1. 1. 0. 0. 1. 1. 1. 1. 0. 1. 1. 1. 1. 0. 0. 0. 1. 0.
 0. 0. 0. 0. 1. 1. 1. 0. 0. 1. 1. 1. 0. 1. 1. 0. 0. 0. 1. 1. 1. 0. 1. 1.
 0.]</t>
  </si>
  <si>
    <t>[1. 0. 0. 1. 0. 1. 0. 0. 0. 0. 1. 0. 1. 0. 0. 0. 0. 1. 0. 1. 0. 1. 1. 0.
 1. 1. 0. 1. 0. 1. 1. 1. 0. 0. 1. 1. 1. 1. 0. 1. 1. 1. 1. 0. 0. 0. 1. 0.
 0. 1. 0. 0. 1. 1. 1. 0. 0. 1. 1. 1. 0. 1. 1. 0. 0. 0. 1. 1. 0. 0. 1. 1.
 0.]</t>
  </si>
  <si>
    <t>[1. 0. 0. 1. 0. 1. 0. 0. 0. 0. 1. 0. 1. 0. 0. 0. 0. 1. 0. 1. 0. 1. 1. 0.
 1. 1. 0. 1. 0. 1. 1. 1. 0. 0. 1. 1. 1. 1. 0. 1. 1. 1. 1. 1. 0. 0. 1. 0.
 0. 1. 0. 0. 1. 1. 1. 0. 0. 1. 1. 1. 0. 1. 1. 0. 0. 0. 1. 1. 1. 0. 1. 1.
 0.]</t>
  </si>
  <si>
    <t>[1. 0. 0. 1. 0. 1. 0. 0. 0. 0. 1. 0. 1. 0. 0. 0. 0. 1. 0. 1. 0. 1. 1. 0.
 1. 1. 0. 1. 0. 1. 1. 1. 0. 0. 1. 0. 1. 1. 0. 1. 1. 1. 1. 0. 0. 0. 1. 0.
 0. 1. 0. 0. 1. 1. 1. 0. 0. 1. 1. 1. 0. 1. 1. 0. 0. 0. 1. 1. 1. 0. 1. 1.
 0.]</t>
  </si>
  <si>
    <t>[1. 1. 0. 1. 0. 1. 0. 0. 0. 0. 1. 0. 1. 0. 0. 0. 0. 1. 0. 1. 0. 1. 1. 0.
 1. 1. 0. 1. 0. 1. 1. 1. 0. 0. 1. 1. 1. 1. 0. 1. 1. 1. 1. 0. 0. 0. 1. 0.
 0. 1. 0. 0. 1. 1. 1. 1. 0. 1. 1. 1. 0. 1. 1. 0. 0. 0. 1. 1. 1. 0. 1. 1.
 0.]</t>
  </si>
  <si>
    <t>[1. 0. 0. 1. 0. 1. 0. 0. 0. 0. 1. 0. 1. 0. 0. 0. 0. 1. 0. 1. 0. 1. 1. 0.
 1. 1. 0. 1. 0. 1. 1. 1. 0. 0. 1. 1. 1. 1. 0. 1. 1. 1. 1. 0. 0. 0. 1. 0.
 0. 1. 0. 0. 1. 1. 1. 0. 0. 1. 1. 1. 0. 1. 1. 0. 0. 1. 1. 1. 1. 0. 1. 1.
 0.]</t>
  </si>
  <si>
    <t>[1. 0. 0. 1. 0. 1. 0. 0. 0. 0. 1. 0. 1. 0. 0. 0. 0. 1. 0. 1. 0. 1. 1. 0.
 1. 1. 0. 1. 0. 1. 1. 1. 0. 0. 1. 1. 1. 1. 0. 1. 1. 1. 1. 0. 0. 0. 1. 0.
 0. 1. 0. 0. 1. 1. 1. 0. 0. 1. 1. 1. 0. 1. 1. 0. 0. 0. 0. 1. 0. 0. 1. 1.
 0.]</t>
  </si>
  <si>
    <t>[1. 0. 0. 1. 0. 1. 0. 0. 0. 0. 1. 0. 1. 0. 0. 0. 0. 1. 0. 1. 0. 1. 1. 0.
 1. 1. 0. 1. 0. 1. 1. 1. 0. 0. 1. 1. 1. 1. 0. 1. 1. 1. 1. 0. 0. 0. 1. 0.
 0. 1. 0. 0. 1. 1. 1. 0. 0. 1. 1. 1. 0. 1. 1. 0. 1. 1. 1. 1. 1. 0. 1. 1.
 0.]</t>
  </si>
  <si>
    <t>[1. 0. 0. 1. 0. 1. 0. 0. 0. 0. 1. 0. 1. 0. 0. 0. 0. 1. 0. 1. 0. 1. 1. 0.
 1. 1. 0. 1. 0. 0. 1. 1. 0. 0. 1. 1. 1. 1. 0. 1. 1. 1. 1. 0. 0. 0. 1. 0.
 0. 1. 0. 0. 1. 1. 1. 0. 0. 1. 1. 1. 0. 1. 1. 0. 0. 0. 1. 1. 1. 0. 1. 1.
 0.]</t>
  </si>
  <si>
    <t>[1. 0. 0. 1. 0. 1. 0. 0. 0. 0. 1. 0. 1. 0. 0. 0. 0. 1. 0. 1. 0. 1. 1. 0.
 1. 1. 0. 1. 0. 1. 1. 1. 0. 0. 1. 1. 1. 1. 0. 1. 1. 1. 1. 0. 0. 0. 1. 0.
 0. 1. 0. 0. 1. 1. 1. 0. 0. 1. 1. 1. 0. 0. 1. 0. 0. 1. 1. 1. 1. 0. 1. 1.
 0.]</t>
  </si>
  <si>
    <t>[1. 0. 0. 1. 0. 1. 0. 0. 0. 0. 1. 0. 1. 0. 1. 1. 0. 1. 0. 1. 0. 1. 1. 0.
 1. 1. 0. 1. 0. 1. 1. 1. 0. 0. 1. 1. 1. 1. 0. 1. 1. 1. 1. 0. 0. 0. 1. 0.
 0. 1. 0. 0. 1. 1. 1. 0. 0. 1. 1. 1. 0. 1. 1. 0. 0. 1. 1. 1. 1. 0. 1. 1.
 0.]</t>
  </si>
  <si>
    <t>[1. 0. 0. 1. 0. 1. 0. 0. 0. 0. 1. 0. 1. 0. 0. 0. 0. 1. 0. 1. 0. 1. 1. 0.
 1. 1. 0. 1. 0. 1. 1. 1. 0. 0. 1. 1. 1. 1. 0. 1. 1. 1. 1. 0. 0. 0. 1. 0.
 0. 1. 0. 0. 1. 1. 1. 0. 0. 1. 1. 1. 0. 1. 1. 0. 0. 0. 1. 1. 0. 1. 0. 1.
 0.]</t>
  </si>
  <si>
    <t>[1. 0. 0. 1. 0. 0. 0. 0. 0. 0. 1. 0. 1. 0. 0. 0. 0. 1. 0. 1. 0. 1. 1. 0.
 1. 1. 0. 1. 0. 1. 1. 1. 0. 0. 1. 1. 1. 1. 0. 1. 1. 1. 1. 0. 0. 0. 1. 0.
 0. 1. 0. 0. 1. 1. 1. 0. 0. 1. 1. 0. 0. 1. 1. 0. 0. 0. 1. 1. 0. 0. 1. 1.
 0.]</t>
  </si>
  <si>
    <t>[1. 0. 0. 1. 0. 1. 1. 0. 0. 0. 1. 0. 1. 0. 0. 0. 0. 1. 0. 1. 0. 1. 1. 0.
 1. 1. 0. 1. 0. 1. 1. 1. 0. 0. 1. 1. 1. 1. 0. 1. 1. 1. 1. 0. 0. 0. 1. 0.
 0. 1. 0. 0. 1. 1. 1. 0. 0. 1. 1. 1. 0. 1. 1. 0. 0. 1. 1. 1. 0. 0. 1. 1.
 0.]</t>
  </si>
  <si>
    <t>[1. 0. 0. 1. 0. 1. 1. 0. 0. 0. 1. 0. 1. 0. 0. 0. 0. 1. 0. 1. 0. 1. 1. 0.
 1. 1. 0. 1. 0. 1. 1. 1. 0. 0. 1. 1. 1. 1. 0. 1. 1. 1. 1. 0. 0. 0. 1. 0.
 1. 1. 0. 0. 1. 1. 1. 0. 0. 1. 1. 1. 0. 1. 1. 0. 0. 1. 1. 1. 0. 0. 1. 1.
 0.]</t>
  </si>
  <si>
    <t>[1. 0. 0. 1. 0. 1. 0. 0. 0. 0. 1. 0. 1. 1. 0. 0. 0. 1. 0. 1. 0. 1. 1. 0.
 1. 1. 0. 1. 0. 1. 1. 1. 0. 0. 1. 1. 1. 1. 1. 1. 1. 1. 1. 0. 0. 0. 1. 0.
 0. 1. 0. 0. 1. 1. 1. 0. 0. 1. 1. 1. 0. 0. 1. 0. 0. 1. 1. 1. 0. 0. 1. 1.
 0.]</t>
  </si>
  <si>
    <t>[1. 0. 0. 1. 0. 1. 1. 0. 0. 0. 1. 0. 1. 0. 0. 0. 0. 1. 0. 1. 0. 1. 1. 0.
 1. 1. 0. 1. 0. 1. 1. 1. 0. 0. 1. 1. 1. 1. 1. 1. 1. 1. 1. 0. 0. 0. 1. 0.
 0. 1. 0. 0. 1. 1. 1. 0. 0. 1. 1. 1. 0. 1. 1. 0. 0. 1. 1. 1. 1. 0. 1. 1.
 0.]</t>
  </si>
  <si>
    <t>[1. 0. 0. 1. 0. 1. 1. 0. 0. 0. 1. 0. 1. 1. 0. 0. 0. 1. 0. 1. 0. 1. 1. 0.
 1. 1. 0. 1. 0. 1. 1. 1. 0. 0. 1. 1. 0. 1. 0. 1. 1. 1. 1. 0. 0. 0. 1. 0.
 0. 1. 0. 0. 1. 1. 1. 0. 0. 1. 1. 1. 0. 0. 1. 0. 0. 1. 1. 1. 0. 0. 1. 1.
 0.]</t>
  </si>
  <si>
    <t>[1. 0. 0. 1. 0. 1. 0. 0. 0. 0. 1. 1. 1. 0. 0. 0. 0. 0. 0. 1. 0. 1. 1. 0.
 1. 1. 0. 1. 0. 1. 1. 1. 0. 0. 1. 1. 1. 1. 0. 1. 1. 1. 1. 0. 0. 0. 1. 0.
 0. 1. 0. 0. 1. 1. 1. 0. 0. 1. 1. 1. 0. 1. 1. 0. 0. 1. 1. 1. 1. 0. 1. 1.
 0.]</t>
  </si>
  <si>
    <t>[1. 0. 0. 1. 0. 1. 0. 0. 0. 0. 1. 0. 1. 0. 0. 0. 0. 1. 0. 1. 0. 1. 1. 0.
 1. 1. 0. 1. 0. 1. 1. 1. 0. 0. 1. 1. 1. 1. 0. 1. 1. 1. 1. 0. 0. 0. 1. 0.
 0. 1. 0. 0. 1. 1. 1. 0. 0. 1. 1. 1. 0. 0. 1. 0. 0. 1. 1. 1. 0. 0. 1. 1.
 0.]</t>
  </si>
  <si>
    <t>[1. 0. 0. 1. 0. 1. 1. 0. 0. 0. 1. 0. 1. 0. 0. 0. 0. 1. 0. 1. 0. 1. 1. 0.
 1. 1. 0. 1. 0. 1. 1. 1. 0. 0. 1. 1. 1. 1. 0. 1. 1. 1. 1. 0. 0. 0. 1. 0.
 0. 1. 0. 0. 1. 1. 1. 0. 0. 1. 1. 1. 0. 0. 1. 0. 0. 1. 1. 1. 1. 0. 1. 1.
 0.]</t>
  </si>
  <si>
    <t>[1. 0. 0. 1. 0. 0. 1. 0. 0. 0. 1. 0. 1. 0. 0. 0. 0. 1. 0. 1. 0. 1. 1. 0.
 1. 1. 0. 1. 0. 1. 1. 1. 0. 0. 1. 1. 1. 1. 0. 1. 1. 1. 1. 0. 0. 0. 1. 0.
 0. 1. 0. 0. 1. 1. 1. 0. 0. 0. 1. 1. 0. 1. 1. 0. 0. 1. 1. 1. 1. 0. 1. 1.
 0.]</t>
  </si>
  <si>
    <t>[1. 0. 0. 1. 0. 1. 1. 0. 0. 0. 1. 0. 1. 0. 0. 0. 0. 1. 0. 1. 0. 1. 1. 0.
 1. 1. 0. 1. 0. 1. 1. 1. 0. 0. 1. 1. 1. 1. 0. 1. 1. 1. 1. 0. 0. 0. 1. 0.
 0. 1. 0. 0. 1. 1. 1. 0. 0. 1. 1. 1. 0. 0. 1. 0. 0. 1. 1. 1. 0. 0. 1. 1.
 0.]</t>
  </si>
  <si>
    <t>[1. 0. 0. 1. 1. 1. 1. 0. 0. 0. 1. 0. 1. 0. 0. 0. 0. 1. 0. 1. 0. 1. 1. 0.
 1. 1. 0. 1. 0. 1. 1. 1. 0. 0. 1. 1. 1. 1. 0. 1. 1. 1. 1. 0. 0. 0. 1. 0.
 0. 1. 0. 0. 1. 1. 1. 0. 0. 1. 1. 1. 0. 0. 1. 0. 0. 1. 1. 1. 0. 0. 1. 1.
 0.]</t>
  </si>
  <si>
    <t>[1. 0. 0. 1. 0. 1. 0. 0. 0. 0. 1. 0. 1. 0. 0. 1. 0. 1. 0. 1. 0. 1. 1. 0.
 1. 1. 0. 1. 0. 1. 1. 1. 0. 0. 1. 1. 1. 1. 1. 1. 1. 1. 1. 0. 0. 0. 1. 0.
 0. 1. 0. 0. 1. 1. 1. 0. 0. 1. 1. 1. 0. 0. 1. 0. 0. 1. 1. 1. 1. 0. 1. 1.
 0.]</t>
  </si>
  <si>
    <t>[1. 0. 0. 1. 0. 1. 0. 0. 0. 0. 1. 0. 1. 0. 0. 0. 0. 1. 0. 1. 0. 1. 1. 0.
 1. 1. 0. 1. 0. 1. 1. 1. 0. 0. 1. 1. 1. 1. 1. 1. 1. 1. 1. 0. 0. 0. 1. 0.
 0. 1. 0. 0. 1. 1. 1. 0. 0. 1. 1. 1. 0. 1. 1. 0. 0. 1. 1. 1. 1. 0. 1. 1.
 0.]</t>
  </si>
  <si>
    <t>[1. 0. 0. 1. 0. 1. 0. 0. 0. 0. 1. 0. 1. 0. 0. 0. 0. 1. 0. 1. 0. 1. 1. 0.
 1. 1. 0. 1. 0. 1. 1. 1. 0. 0. 1. 1. 1. 1. 0. 1. 1. 1. 1. 0. 0. 0. 1. 0.
 1. 1. 0. 0. 1. 1. 1. 0. 0. 1. 1. 1. 0. 0. 1. 0. 0. 0. 1. 1. 1. 0. 1. 1.
 0.]</t>
  </si>
  <si>
    <t>[1. 0. 0. 1. 0. 1. 1. 0. 0. 0. 1. 0. 1. 0. 0. 0. 0. 1. 0. 1. 0. 1. 1. 0.
 1. 1. 0. 1. 0. 1. 1. 1. 0. 0. 1. 1. 1. 1. 1. 1. 1. 1. 1. 0. 0. 0. 1. 0.
 1. 1. 0. 0. 1. 1. 1. 0. 0. 1. 1. 1. 0. 0. 1. 0. 0. 1. 1. 1. 1. 0. 1. 1.
 0.]</t>
  </si>
  <si>
    <t>[1. 0. 0. 1. 0. 1. 0. 0. 0. 0. 1. 0. 1. 0. 0. 0. 0. 1. 0. 1. 0. 1. 1. 0.
 1. 1. 0. 1. 0. 1. 1. 0. 0. 0. 1. 1. 1. 1. 0. 1. 1. 1. 1. 0. 0. 0. 1. 0.
 1. 1. 1. 0. 1. 1. 1. 0. 0. 1. 1. 1. 0. 1. 1. 0. 0. 1. 1. 1. 1. 0. 1. 1.
 0.]</t>
  </si>
  <si>
    <t>[1. 0. 0. 1. 0. 1. 0. 0. 0. 0. 1. 0. 1. 0. 0. 0. 0. 1. 0. 1. 0. 1. 1. 0.
 1. 1. 0. 1. 0. 1. 1. 1. 0. 0. 1. 1. 1. 1. 1. 0. 1. 1. 1. 0. 0. 0. 1. 0.
 0. 1. 0. 0. 1. 1. 1. 0. 0. 1. 1. 1. 0. 0. 1. 0. 0. 1. 1. 1. 1. 0. 1. 1.
 0.]</t>
  </si>
  <si>
    <t>[1. 0. 0. 1. 0. 1. 0. 1. 0. 0. 1. 0. 1. 0. 0. 0. 0. 1. 0. 1. 0. 1. 1. 0.
 1. 1. 0. 1. 0. 1. 1. 1. 0. 0. 1. 1. 1. 1. 1. 1. 1. 1. 1. 0. 0. 0. 1. 0.
 1. 1. 0. 0. 1. 1. 1. 0. 0. 1. 0. 1. 0. 1. 1. 0. 0. 1. 1. 1. 1. 0. 1. 1.
 1.]</t>
  </si>
  <si>
    <t>[1. 0. 0. 1. 0. 1. 0. 0. 0. 0. 1. 0. 1. 0. 0. 0. 0. 1. 0. 1. 0. 1. 1. 0.
 1. 1. 0. 1. 0. 1. 1. 0. 0. 0. 1. 1. 1. 1. 0. 1. 1. 1. 1. 0. 0. 0. 1. 0.
 1. 1. 1. 0. 1. 1. 1. 0. 0. 1. 1. 1. 0. 1. 1. 0. 0. 1. 1. 1. 1. 0. 1. 1.
 1.]</t>
  </si>
  <si>
    <t>[1. 0. 0. 1. 0. 1. 0. 0. 0. 0. 1. 1. 1. 0. 0. 0. 0. 1. 0. 1. 0. 1. 1. 0.
 1. 1. 0. 1. 0. 1. 1. 1. 0. 0. 1. 1. 1. 1. 0. 1. 1. 1. 1. 0. 0. 0. 1. 0.
 1. 1. 1. 0. 1. 1. 1. 0. 0. 1. 1. 1. 0. 0. 1. 0. 0. 1. 1. 1. 1. 1. 1. 1.
 0.]</t>
  </si>
  <si>
    <t>[1. 0. 0. 1. 0. 1. 0. 0. 0. 0. 1. 0. 1. 0. 0. 0. 0. 1. 0. 1. 0. 1. 1. 0.
 1. 1. 0. 1. 0. 1. 1. 1. 0. 0. 1. 1. 1. 1. 0. 1. 1. 1. 1. 0. 0. 0. 1. 0.
 0. 1. 1. 0. 1. 1. 1. 0. 0. 1. 1. 1. 0. 0. 1. 0. 0. 1. 1. 1. 1. 0. 1. 1.
 0.]</t>
  </si>
  <si>
    <t>[1. 0. 0. 1. 0. 1. 0. 0. 0. 0. 1. 0. 1. 0. 0. 0. 0. 1. 0. 1. 0. 1. 1. 0.
 1. 1. 0. 1. 0. 1. 1. 0. 0. 0. 1. 1. 1. 1. 0. 1. 1. 1. 1. 0. 0. 0. 1. 0.
 0. 1. 1. 0. 1. 1. 1. 0. 0. 1. 1. 1. 0. 0. 1. 0. 0. 1. 1. 1. 1. 0. 1. 1.
 0.]</t>
  </si>
  <si>
    <t>[1. 0. 0. 1. 0. 1. 0. 0. 0. 0. 1. 0. 1. 0. 0. 0. 0. 1. 0. 1. 0. 1. 1. 0.
 1. 1. 0. 1. 0. 1. 1. 0. 0. 0. 0. 1. 1. 1. 1. 1. 1. 1. 1. 0. 0. 0. 1. 0.
 0. 1. 1. 0. 1. 1. 1. 0. 0. 1. 1. 1. 0. 1. 1. 0. 0. 1. 1. 1. 1. 0. 1. 1.
 0.]</t>
  </si>
  <si>
    <t>[1. 0. 0. 1. 0. 1. 0. 0. 0. 0. 0. 0. 1. 0. 0. 0. 0. 1. 0. 1. 0. 1. 1. 0.
 1. 1. 0. 1. 0. 1. 1. 0. 0. 0. 1. 1. 1. 1. 0. 1. 1. 1. 1. 0. 0. 0. 1. 0.
 0. 1. 1. 0. 1. 1. 1. 0. 0. 1. 1. 1. 0. 0. 1. 0. 0. 1. 1. 1. 1. 0. 1. 1.
 0.]</t>
  </si>
  <si>
    <t>[1. 0. 0. 1. 0. 1. 0. 0. 0. 0. 1. 0. 1. 0. 0. 0. 0. 1. 0. 1. 0. 1. 1. 0.
 1. 0. 0. 1. 0. 1. 1. 0. 0. 0. 1. 1. 1. 1. 0. 1. 1. 1. 1. 0. 0. 1. 1. 0.
 0. 1. 1. 0. 1. 1. 1. 0. 0. 1. 1. 1. 0. 0. 1. 0. 0. 1. 1. 1. 1. 0. 1. 1.
 0.]</t>
  </si>
  <si>
    <t>[1. 0. 0. 1. 0. 1. 1. 0. 0. 0. 1. 0. 1. 0. 0. 0. 0. 1. 0. 1. 0. 1. 1. 0.
 1. 1. 0. 1. 0. 1. 1. 0. 0. 0. 1. 1. 1. 1. 0. 1. 1. 1. 1. 0. 0. 0. 1. 0.
 0. 1. 0. 0. 1. 1. 1. 0. 0. 1. 1. 0. 0. 0. 0. 0. 0. 1. 1. 1. 1. 0. 1. 1.
 0.]</t>
  </si>
  <si>
    <t>[1. 0. 0. 1. 0. 1. 0. 0. 0. 0. 1. 0. 1. 0. 0. 0. 0. 1. 0. 1. 0. 1. 1. 0.
 1. 1. 0. 1. 0. 1. 1. 0. 0. 0. 1. 1. 1. 1. 0. 1. 1. 1. 1. 0. 0. 0. 1. 0.
 1. 1. 1. 0. 1. 1. 1. 0. 0. 1. 1. 1. 0. 0. 1. 0. 0. 1. 1. 1. 0. 0. 1. 1.
 0.]</t>
  </si>
  <si>
    <t>[1. 0. 0. 1. 0. 1. 0. 0. 0. 0. 1. 0. 1. 0. 0. 0. 0. 1. 0. 1. 0. 1. 1. 0.
 1. 1. 0. 1. 0. 1. 1. 1. 0. 1. 1. 1. 1. 1. 0. 0. 1. 1. 1. 0. 0. 0. 1. 0.
 1. 1. 1. 0. 1. 1. 1. 0. 0. 1. 1. 0. 0. 1. 1. 0. 0. 1. 1. 1. 1. 0. 1. 1.
 0.]</t>
  </si>
  <si>
    <t>[1. 0. 0. 1. 0. 1. 0. 0. 0. 0. 1. 0. 1. 0. 0. 0. 0. 1. 0. 1. 0. 1. 1. 0.
 1. 1. 0. 1. 0. 1. 1. 0. 1. 0. 1. 1. 1. 1. 0. 1. 1. 1. 1. 0. 0. 0. 1. 0.
 1. 1. 1. 0. 1. 1. 1. 0. 0. 1. 1. 1. 0. 0. 1. 0. 0. 1. 1. 1. 1. 0. 1. 1.
 0.]</t>
  </si>
  <si>
    <t>[1. 0. 0. 1. 0. 1. 0. 0. 0. 0. 1. 0. 1. 0. 0. 0. 0. 1. 0. 1. 0. 1. 1. 0.
 1. 1. 0. 1. 0. 1. 1. 1. 0. 0. 1. 1. 1. 1. 0. 1. 1. 1. 1. 0. 0. 0. 1. 0.
 1. 1. 0. 0. 1. 1. 1. 0. 0. 1. 1. 1. 0. 1. 1. 0. 0. 1. 1. 1. 1. 0. 1. 1.
 0.]</t>
  </si>
  <si>
    <t>[1. 0. 0. 1. 0. 1. 1. 0. 0. 0. 1. 1. 1. 0. 0. 0. 0. 1. 0. 1. 0. 1. 1. 0.
 1. 1. 0. 1. 0. 1. 1. 1. 0. 0. 1. 1. 1. 1. 0. 1. 1. 1. 1. 0. 0. 1. 1. 0.
 0. 1. 1. 0. 1. 1. 1. 0. 0. 1. 1. 1. 0. 0. 1. 0. 0. 1. 1. 1. 1. 0. 1. 1.
 0.]</t>
  </si>
  <si>
    <t>[1. 0. 0. 1. 0. 1. 0. 0. 0. 0. 1. 0. 1. 0. 0. 0. 0. 1. 0. 1. 0. 1. 1. 0.
 1. 0. 0. 1. 0. 1. 1. 0. 0. 0. 1. 1. 1. 1. 0. 1. 1. 1. 1. 0. 0. 1. 1. 0.
 0. 1. 1. 0. 1. 1. 1. 0. 0. 1. 1. 1. 0. 0. 1. 0. 0. 1. 1. 1. 1. 1. 0. 1.
 0.]</t>
  </si>
  <si>
    <t>[1. 0. 0. 1. 0. 1. 0. 0. 0. 0. 1. 1. 1. 0. 0. 0. 0. 1. 0. 1. 0. 1. 1. 0.
 1. 0. 0. 1. 0. 1. 1. 1. 0. 0. 1. 1. 1. 1. 0. 1. 1. 1. 1. 0. 0. 0. 1. 0.
 1. 1. 1. 0. 1. 1. 1. 0. 0. 1. 1. 1. 0. 0. 1. 0. 0. 1. 1. 1. 1. 0. 1. 1.
 0.]</t>
  </si>
  <si>
    <t>[1. 0. 0. 1. 0. 1. 0. 0. 0. 0. 1. 1. 1. 0. 0. 0. 0. 1. 0. 1. 0. 1. 1. 0.
 1. 0. 0. 1. 0. 1. 1. 0. 0. 0. 1. 1. 1. 1. 0. 1. 1. 1. 1. 0. 0. 0. 1. 0.
 0. 1. 1. 0. 1. 1. 1. 0. 0. 1. 1. 1. 0. 0. 1. 0. 0. 1. 1. 1. 1. 0. 1. 1.
 0.]</t>
  </si>
  <si>
    <t>[1. 0. 0. 1. 0. 1. 0. 0. 0. 0. 1. 0. 1. 0. 1. 0. 0. 1. 0. 1. 0. 1. 1. 0.
 1. 1. 0. 1. 0. 1. 1. 0. 0. 0. 1. 1. 1. 1. 0. 1. 1. 1. 1. 0. 0. 0. 1. 0.
 0. 0. 1. 0. 1. 1. 1. 0. 0. 1. 1. 1. 0. 0. 1. 0. 0. 1. 1. 1. 1. 1. 1. 1.
 0.]</t>
  </si>
  <si>
    <t>[1. 0. 0. 1. 0. 1. 0. 0. 0. 0. 1. 0. 1. 0. 0. 0. 0. 1. 0. 1. 0. 1. 1. 0.
 1. 0. 0. 1. 0. 1. 1. 1. 0. 0. 1. 1. 1. 1. 0. 0. 1. 1. 1. 0. 0. 1. 1. 0.
 1. 1. 1. 0. 1. 1. 1. 0. 0. 1. 1. 1. 0. 0. 1. 0. 0. 1. 0. 1. 1. 0. 1. 1.
 0.]</t>
  </si>
  <si>
    <t>[1. 0. 0. 1. 0. 1. 0. 0. 0. 0. 1. 1. 1. 0. 0. 0. 0. 1. 0. 1. 0. 1. 1. 0.
 1. 1. 0. 1. 0. 1. 1. 1. 0. 0. 1. 1. 1. 1. 0. 1. 1. 1. 1. 0. 0. 1. 1. 0.
 1. 1. 1. 0. 1. 1. 1. 0. 0. 1. 1. 1. 0. 0. 1. 0. 0. 1. 1. 1. 1. 0. 1. 1.
 0.]</t>
  </si>
  <si>
    <t>[1. 0. 0. 1. 0. 1. 0. 0. 0. 0. 1. 0. 1. 0. 0. 0. 0. 1. 0. 1. 0. 1. 1. 0.
 1. 1. 0. 1. 0. 1. 1. 0. 0. 0. 1. 1. 1. 1. 0. 1. 1. 1. 1. 0. 0. 0. 1. 0.
 0. 1. 1. 0. 1. 1. 1. 0. 0. 1. 1. 1. 0. 0. 1. 0. 0. 1. 1. 1. 1. 1. 1. 1.
 0.]</t>
  </si>
  <si>
    <t>[1. 0. 0. 1. 0. 1. 0. 1. 0. 0. 1. 1. 1. 0. 0. 0. 0. 1. 0. 1. 0. 1. 1. 0.
 1. 0. 0. 1. 0. 1. 1. 0. 0. 0. 1. 1. 1. 1. 0. 1. 1. 1. 1. 0. 0. 0. 1. 0.
 1. 1. 1. 0. 1. 1. 1. 0. 0. 1. 1. 1. 0. 0. 1. 0. 0. 1. 1. 1. 1. 0. 1. 1.
 0.]</t>
  </si>
  <si>
    <t>[1. 0. 0. 1. 0. 1. 0. 0. 0. 0. 1. 1. 1. 0. 0. 0. 0. 1. 0. 1. 0. 1. 1. 0.
 1. 1. 0. 1. 0. 1. 1. 0. 0. 0. 1. 1. 1. 1. 0. 1. 1. 1. 1. 0. 0. 1. 1. 0.
 1. 1. 1. 0. 1. 1. 1. 0. 0. 1. 1. 1. 0. 0. 1. 0. 1. 1. 1. 1. 1. 1. 1. 1.
 0.]</t>
  </si>
  <si>
    <t>[1. 0. 0. 1. 0. 1. 0. 0. 0. 0. 1. 0. 1. 0. 1. 0. 0. 1. 0. 1. 0. 1. 1. 0.
 1. 1. 0. 1. 1. 1. 1. 1. 0. 0. 1. 1. 1. 1. 0. 1. 1. 1. 1. 0. 0. 1. 1. 1.
 0. 0. 1. 0. 1. 1. 1. 0. 1. 1. 1. 1. 0. 0. 1. 1. 0. 1. 1. 1. 1. 1. 1. 1.
 0.]</t>
  </si>
  <si>
    <t>[1. 0. 0. 1. 0. 0. 0. 0. 0. 0. 1. 0. 1. 0. 0. 0. 0. 1. 0. 1. 0. 1. 1. 0.
 1. 1. 0. 1. 1. 0. 1. 0. 0. 0. 1. 1. 1. 1. 0. 1. 1. 1. 1. 0. 0. 1. 1. 0.
 0. 1. 1. 0. 1. 1. 1. 0. 1. 1. 1. 1. 0. 0. 1. 0. 0. 1. 1. 1. 0. 1. 1. 1.
 0.]</t>
  </si>
  <si>
    <t>[1. 0. 0. 1. 0. 1. 0. 0. 0. 0. 1. 0. 1. 0. 0. 0. 0. 1. 0. 1. 0. 1. 1. 0.
 1. 1. 0. 1. 1. 1. 1. 0. 0. 0. 1. 1. 1. 1. 0. 1. 1. 1. 1. 0. 0. 0. 1. 0.
 0. 1. 1. 0. 1. 1. 1. 0. 1. 1. 1. 1. 0. 0. 1. 0. 0. 1. 1. 1. 1. 1. 1. 1.
 0.]</t>
  </si>
  <si>
    <t>[1. 0. 0. 1. 0. 1. 0. 0. 0. 0. 1. 0. 1. 0. 1. 1. 0. 1. 0. 1. 0. 1. 1. 0.
 1. 1. 0. 1. 0. 1. 1. 0. 0. 0. 1. 1. 1. 1. 0. 1. 1. 1. 1. 0. 0. 0. 1. 0.
 0. 1. 1. 0. 1. 1. 1. 0. 0. 1. 1. 1. 0. 0. 1. 0. 0. 1. 1. 1. 1. 0. 1. 1.
 0.]</t>
  </si>
  <si>
    <t>[1. 0. 0. 1. 0. 1. 0. 0. 0. 0. 1. 0. 1. 0. 1. 0. 0. 1. 0. 0. 0. 1. 1. 0.
 0. 1. 0. 1. 0. 1. 1. 0. 0. 0. 1. 1. 1. 1. 0. 1. 1. 1. 1. 0. 0. 1. 1. 0.
 0. 1. 1. 1. 1. 1. 1. 0. 1. 1. 1. 1. 0. 0. 1. 0. 0. 1. 1. 1. 1. 0. 1. 1.
 0.]</t>
  </si>
  <si>
    <t>[1. 0. 0. 1. 0. 1. 0. 0. 0. 0. 1. 0. 1. 0. 1. 0. 0. 1. 0. 1. 1. 1. 1. 0.
 1. 1. 0. 1. 0. 1. 1. 0. 0. 0. 1. 1. 1. 1. 0. 1. 1. 1. 1. 0. 0. 1. 1. 0.
 0. 1. 1. 0. 1. 1. 1. 0. 0. 1. 1. 1. 0. 0. 1. 0. 0. 1. 1. 1. 1. 0. 1. 1.
 0.]</t>
  </si>
  <si>
    <t>[1. 0. 0. 1. 0. 1. 0. 0. 0. 0. 1. 0. 1. 0. 1. 0. 0. 1. 0. 1. 0. 1. 1. 0.
 1. 1. 0. 1. 1. 1. 1. 0. 0. 0. 1. 1. 1. 0. 0. 1. 1. 1. 1. 0. 0. 1. 1. 0.
 0. 1. 1. 0. 1. 1. 1. 0. 1. 1. 1. 1. 0. 0. 1. 0. 0. 1. 1. 1. 1. 0. 1. 1.
 0.]</t>
  </si>
  <si>
    <t>[1. 0. 0. 1. 0. 1. 0. 0. 0. 0. 1. 0. 1. 0. 1. 0. 0. 1. 0. 1. 0. 1. 1. 0.
 1. 1. 0. 1. 1. 1. 1. 1. 0. 0. 1. 1. 1. 1. 0. 1. 1. 1. 1. 0. 0. 1. 1. 0.
 0. 1. 1. 0. 1. 1. 1. 0. 1. 1. 1. 1. 0. 0. 1. 0. 0. 1. 1. 1. 1. 0. 1. 1.
 0.]</t>
  </si>
  <si>
    <t>[1. 0. 0. 1. 0. 1. 0. 0. 0. 0. 1. 0. 0. 0. 0. 0. 0. 1. 0. 1. 0. 1. 1. 0.
 1. 1. 0. 1. 0. 1. 1. 1. 0. 0. 1. 1. 1. 1. 0. 1. 1. 1. 1. 0. 0. 1. 1. 0.
 0. 1. 1. 0. 1. 1. 1. 0. 1. 1. 1. 1. 0. 0. 1. 0. 0. 0. 1. 1. 1. 1. 1. 1.
 0.]</t>
  </si>
  <si>
    <t>[1. 0. 0. 1. 0. 1. 0. 0. 0. 0. 1. 0. 1. 0. 1. 0. 0. 1. 0. 1. 0. 1. 1. 0.
 1. 1. 0. 1. 1. 1. 1. 1. 0. 0. 1. 1. 1. 1. 0. 1. 1. 1. 1. 0. 0. 1. 1. 0.
 0. 1. 1. 0. 1. 1. 1. 0. 0. 1. 1. 1. 0. 0. 1. 0. 0. 1. 1. 1. 1. 0. 1. 1.
 0.]</t>
  </si>
  <si>
    <t>[1. 0. 0. 1. 0. 1. 0. 0. 0. 0. 1. 0. 1. 0. 0. 0. 0. 1. 0. 1. 0. 1. 1. 0.
 1. 1. 0. 1. 0. 1. 1. 1. 0. 0. 1. 1. 1. 1. 0. 1. 1. 1. 1. 0. 0. 0. 1. 0.
 0. 1. 1. 0. 1. 1. 1. 0. 0. 1. 1. 1. 0. 0. 1. 0. 0. 1. 1. 1. 1. 1. 1. 1.
 0.]</t>
  </si>
  <si>
    <t>[0. 0. 0. 1. 0. 1. 0. 0. 0. 0. 1. 0. 1. 0. 1. 0. 0. 1. 0. 1. 0. 1. 1. 0.
 1. 1. 0. 1. 1. 1. 1. 0. 0. 0. 1. 1. 1. 1. 0. 1. 1. 1. 1. 0. 0. 1. 1. 0.
 0. 1. 1. 0. 1. 1. 1. 0. 0. 1. 1. 1. 0. 0. 1. 0. 0. 1. 1. 1. 1. 1. 1. 1.
 0.]</t>
  </si>
  <si>
    <t>[1. 0. 0. 1. 0. 1. 0. 0. 0. 0. 1. 0. 1. 0. 1. 0. 0. 1. 0. 1. 0. 1. 1. 0.
 1. 1. 0. 1. 0. 1. 1. 0. 0. 0. 1. 1. 1. 1. 0. 1. 1. 1. 1. 0. 0. 1. 1. 0.
 0. 1. 1. 0. 1. 1. 1. 0. 1. 1. 1. 1. 0. 0. 1. 0. 0. 1. 1. 1. 1. 0. 1. 1.
 0.]</t>
  </si>
  <si>
    <t>[1. 0. 0. 1. 0. 1. 0. 0. 0. 0. 1. 0. 1. 0. 1. 1. 0. 1. 1. 1. 0. 1. 1. 0.
 1. 1. 0. 1. 0. 1. 1. 0. 0. 0. 1. 1. 1. 1. 0. 1. 1. 1. 1. 0. 0. 0. 1. 0.
 0. 1. 1. 0. 1. 1. 1. 0. 0. 1. 1. 1. 0. 0. 1. 0. 0. 1. 1. 1. 1. 1. 1. 1.
 0.]</t>
  </si>
  <si>
    <t>[1. 0. 0. 1. 0. 1. 0. 0. 0. 0. 1. 0. 1. 0. 1. 1. 0. 1. 0. 1. 0. 1. 1. 0.
 1. 1. 0. 1. 1. 1. 1. 0. 0. 0. 1. 1. 1. 1. 0. 1. 1. 1. 1. 0. 0. 0. 1. 0.
 0. 1. 1. 0. 1. 1. 1. 0. 0. 1. 1. 1. 0. 0. 1. 0. 0. 1. 1. 1. 1. 1. 1. 1.
 0.]</t>
  </si>
  <si>
    <t>[1. 0. 0. 1. 0. 1. 0. 0. 0. 0. 1. 0. 1. 0. 0. 1. 0. 1. 0. 1. 0. 1. 1. 0.
 1. 1. 0. 1. 1. 1. 1. 0. 0. 0. 1. 1. 1. 1. 0. 1. 1. 1. 1. 0. 0. 0. 1. 0.
 0. 1. 1. 0. 1. 1. 1. 0. 0. 1. 1. 1. 0. 0. 1. 0. 0. 1. 1. 1. 1. 0. 1. 1.
 0.]</t>
  </si>
  <si>
    <t>[1. 0. 0. 1. 0. 1. 0. 0. 0. 0. 1. 0. 1. 0. 1. 1. 0. 1. 0. 1. 0. 1. 1. 0.
 1. 1. 0. 1. 1. 1. 1. 0. 0. 0. 1. 1. 1. 1. 0. 1. 1. 1. 1. 0. 0. 0. 1. 0.
 0. 1. 1. 0. 0. 1. 1. 0. 1. 1. 1. 1. 0. 0. 1. 0. 0. 1. 1. 1. 1. 1. 1. 1.
 0.]</t>
  </si>
  <si>
    <t>[1. 0. 0. 1. 0. 1. 0. 0. 0. 0. 1. 0. 1. 0. 0. 1. 0. 1. 0. 0. 0. 1. 1. 0.
 1. 1. 0. 1. 1. 1. 1. 0. 0. 0. 1. 1. 1. 1. 0. 1. 1. 1. 1. 0. 0. 0. 1. 0.
 0. 1. 1. 0. 1. 1. 1. 0. 0. 1. 1. 1. 0. 0. 1. 0. 0. 1. 1. 1. 1. 0. 1. 1.
 0.]</t>
  </si>
  <si>
    <t>[1. 0. 0. 1. 0. 1. 0. 0. 0. 0. 1. 0. 1. 0. 1. 0. 0. 1. 0. 1. 0. 1. 1. 0.
 1. 1. 0. 1. 1. 1. 1. 0. 0. 0. 1. 1. 1. 1. 0. 1. 1. 1. 1. 0. 0. 0. 1. 0.
 0. 1. 1. 0. 1. 1. 1. 0. 0. 1. 1. 1. 0. 0. 1. 0. 0. 1. 1. 1. 1. 0. 1. 1.
 1.]</t>
  </si>
  <si>
    <t>[1. 0. 0. 1. 0. 1. 0. 0. 0. 0. 1. 0. 1. 0. 1. 0. 0. 1. 0. 1. 0. 1. 1. 0.
 1. 1. 0. 1. 1. 1. 1. 0. 0. 0. 1. 1. 1. 1. 0. 0. 1. 1. 1. 0. 0. 1. 1. 0.
 0. 1. 1. 0. 1. 1. 1. 0. 1. 1. 1. 1. 0. 0. 1. 0. 0. 1. 1. 1. 1. 1. 1. 1.
 0.]</t>
  </si>
  <si>
    <t>[1. 0. 0. 1. 0. 1. 0. 0. 0. 0. 1. 0. 1. 1. 1. 1. 0. 1. 0. 1. 0. 1. 1. 0.
 1. 1. 0. 1. 0. 1. 1. 0. 0. 0. 1. 1. 1. 1. 0. 1. 1. 1. 1. 0. 0. 0. 1. 0.
 0. 1. 1. 0. 1. 1. 1. 0. 1. 1. 1. 1. 0. 0. 1. 0. 0. 1. 1. 1. 1. 0. 1. 1.
 0.]</t>
  </si>
  <si>
    <t>[1. 0. 0. 1. 0. 1. 0. 0. 0. 0. 1. 0. 1. 0. 1. 0. 0. 1. 0. 1. 0. 1. 1. 0.
 1. 1. 0. 1. 0. 1. 1. 0. 0. 0. 1. 1. 1. 1. 0. 1. 1. 1. 1. 0. 0. 0. 1. 0.
 0. 1. 1. 0. 1. 1. 1. 0. 1. 1. 1. 1. 0. 0. 1. 0. 0. 1. 1. 1. 1. 1. 1. 1.
 0.]</t>
  </si>
  <si>
    <t>[0 0 1 0 1 1 0 0 1 1 1 0 1 0 0 1 0 1 0 0 1 1 0 1 1 0 1 0 1 1 0 0 1 0 1 1 0
 1 0 0 0 1 1 1 1 1 1 0 1 0 1 1 1 1 0 0 1 1 0 1 0 0 1 0 1 1 0 1 1 0 0 1 0]</t>
  </si>
  <si>
    <t>[0. 1. 1. 0. 0. 1. 0. 0. 0. 0. 1. 0. 1. 0. 1. 0. 1. 1. 1. 1. 1. 1. 1. 1.
 1. 1. 1. 1. 1. 0. 1. 1. 1. 1. 1. 1. 1. 1. 0. 1. 0. 1. 1. 1. 1. 0. 1. 0.
 1. 1. 1. 0. 1. 0. 0. 0. 0. 1. 0. 0. 1. 0. 0. 0. 1. 1. 0. 0. 0. 1. 0. 0.
 0.]</t>
  </si>
  <si>
    <t>[0. 1. 1. 0. 0. 1. 0. 0. 0. 0. 1. 0. 1. 0. 1. 1. 1. 1. 0. 1. 1. 1. 1. 1.
 1. 1. 1. 1. 1. 1. 1. 1. 1. 1. 1. 1. 1. 1. 0. 1. 1. 1. 1. 1. 1. 0. 1. 0.
 1. 1. 1. 0. 1. 0. 0. 0. 0. 1. 0. 0. 0. 0. 0. 0. 1. 1. 0. 0. 0. 1. 0. 0.
 0.]</t>
  </si>
  <si>
    <t>[0. 1. 1. 0. 0. 1. 0. 1. 0. 0. 1. 0. 1. 0. 1. 0. 1. 0. 0. 1. 1. 1. 1. 1.
 1. 1. 1. 1. 1. 1. 1. 1. 1. 1. 1. 1. 1. 1. 0. 1. 1. 1. 1. 1. 1. 0. 1. 0.
 1. 1. 1. 0. 1. 0. 0. 0. 1. 1. 0. 0. 0. 0. 0. 0. 1. 1. 0. 0. 0. 1. 0. 0.
 0.]</t>
  </si>
  <si>
    <t>[0. 1. 1. 0. 0. 0. 1. 1. 0. 0. 1. 1. 1. 0. 1. 0. 1. 0. 0. 1. 1. 1. 1. 1.
 1. 1. 1. 1. 1. 1. 1. 1. 1. 1. 1. 1. 1. 1. 0. 1. 1. 1. 1. 1. 1. 0. 1. 0.
 1. 1. 1. 0. 1. 0. 0. 0. 1. 1. 0. 1. 0. 0. 0. 1. 1. 1. 1. 0. 0. 1. 0. 0.
 0.]</t>
  </si>
  <si>
    <t>[0. 1. 1. 0. 0. 0. 1. 1. 0. 0. 1. 1. 1. 0. 1. 0. 1. 0. 0. 1. 1. 1. 1. 1.
 1. 1. 1. 1. 1. 1. 1. 1. 1. 1. 1. 1. 1. 1. 0. 1. 1. 1. 1. 1. 1. 0. 1. 0.
 1. 1. 1. 0. 1. 0. 0. 0. 1. 1. 0. 0. 0. 0. 0. 1. 1. 1. 1. 0. 0. 1. 0. 0.
 0.]</t>
  </si>
  <si>
    <t>[0. 1. 1. 0. 0. 0. 1. 0. 0. 0. 1. 1. 1. 0. 1. 0. 1. 0. 1. 1. 1. 1. 1. 1.
 1. 1. 1. 1. 1. 1. 1. 1. 1. 1. 1. 1. 1. 1. 0. 1. 1. 1. 1. 1. 1. 0. 1. 0.
 1. 1. 1. 0. 1. 0. 0. 0. 1. 1. 0. 0. 0. 0. 0. 1. 1. 1. 1. 0. 0. 1. 0. 0.
 0.]</t>
  </si>
  <si>
    <t>[0. 1. 0. 0. 0. 0. 1. 1. 0. 0. 1. 1. 1. 0. 0. 0. 1. 1. 1. 1. 1. 1. 1. 1.
 1. 1. 1. 1. 1. 1. 1. 1. 1. 1. 1. 1. 1. 1. 0. 1. 1. 1. 1. 1. 1. 0. 1. 0.
 1. 0. 1. 0. 1. 0. 0. 0. 1. 1. 0. 0. 0. 0. 0. 1. 1. 0. 1. 0. 0. 1. 0. 0.
 0.]</t>
  </si>
  <si>
    <t>[0. 1. 0. 0. 0. 0. 1. 1. 0. 0. 1. 1. 1. 0. 1. 0. 1. 1. 1. 1. 1. 1. 1. 1.
 1. 1. 1. 1. 1. 1. 1. 1. 1. 1. 1. 1. 1. 1. 0. 1. 1. 1. 1. 1. 1. 0. 1. 0.
 1. 1. 1. 0. 1. 0. 0. 0. 1. 1. 0. 0. 0. 1. 0. 1. 1. 1. 1. 0. 0. 1. 1. 0.
 0.]</t>
  </si>
  <si>
    <t>[0. 1. 1. 0. 0. 0. 1. 1. 0. 0. 1. 1. 1. 0. 1. 0. 1. 1. 1. 1. 1. 1. 1. 1.
 1. 1. 1. 1. 1. 1. 1. 1. 1. 1. 1. 1. 1. 1. 0. 1. 1. 1. 1. 1. 1. 0. 1. 0.
 1. 1. 1. 0. 1. 0. 0. 0. 1. 1. 0. 0. 0. 1. 0. 1. 1. 1. 1. 0. 0. 1. 0. 0.
 0.]</t>
  </si>
  <si>
    <t>[0. 1. 1. 0. 0. 0. 1. 1. 0. 0. 1. 1. 1. 0. 1. 0. 1. 1. 1. 1. 0. 1. 1. 1.
 1. 0. 1. 1. 1. 1. 1. 1. 1. 1. 1. 1. 1. 1. 0. 1. 1. 1. 1. 1. 1. 0. 1. 0.
 1. 1. 1. 0. 1. 0. 0. 0. 1. 1. 0. 0. 0. 0. 0. 1. 1. 1. 1. 0. 0. 1. 0. 0.
 0.]</t>
  </si>
  <si>
    <t>[0. 1. 1. 0. 0. 0. 1. 1. 0. 0. 1. 1. 1. 0. 1. 0. 1. 1. 1. 1. 0. 1. 1. 1.
 1. 1. 1. 1. 1. 1. 0. 1. 1. 1. 1. 1. 1. 1. 0. 1. 1. 1. 1. 1. 1. 1. 1. 0.
 1. 1. 1. 0. 1. 0. 0. 0. 1. 1. 0. 0. 0. 0. 0. 1. 1. 0. 1. 0. 0. 1. 0. 0.
 0.]</t>
  </si>
  <si>
    <t>[0. 1. 1. 0. 0. 0. 1. 1. 0. 0. 1. 1. 1. 0. 0. 0. 1. 1. 1. 1. 0. 1. 1. 1.
 1. 1. 1. 1. 1. 1. 0. 1. 1. 1. 1. 1. 1. 1. 0. 1. 1. 1. 1. 1. 0. 1. 1. 0.
 1. 1. 1. 0. 1. 0. 0. 0. 1. 1. 0. 0. 0. 0. 0. 1. 1. 0. 1. 0. 0. 1. 0. 0.
 0.]</t>
  </si>
  <si>
    <t>[0. 1. 1. 0. 0. 0. 1. 1. 0. 0. 1. 0. 1. 0. 1. 0. 1. 1. 1. 1. 0. 1. 1. 1.
 1. 1. 1. 1. 1. 1. 0. 1. 1. 1. 1. 1. 1. 1. 0. 1. 1. 1. 1. 1. 1. 1. 1. 0.
 1. 1. 1. 0. 1. 0. 0. 0. 1. 1. 0. 0. 0. 0. 0. 1. 1. 0. 1. 1. 0. 1. 0. 0.
 0.]</t>
  </si>
  <si>
    <t>[0. 1. 1. 0. 0. 0. 1. 1. 0. 0. 1. 1. 1. 0. 1. 0. 1. 1. 1. 1. 0. 1. 1. 1.
 1. 1. 1. 1. 1. 1. 0. 1. 1. 1. 1. 1. 1. 1. 0. 1. 1. 1. 1. 0. 1. 1. 1. 0.
 1. 1. 1. 0. 1. 0. 0. 0. 1. 1. 0. 0. 0. 0. 0. 1. 1. 0. 1. 0. 0. 1. 0. 0.
 0.]</t>
  </si>
  <si>
    <t>[0. 1. 1. 0. 0. 0. 1. 1. 0. 0. 1. 1. 0. 0. 1. 0. 0. 1. 1. 1. 0. 1. 1. 1.
 1. 1. 1. 1. 1. 1. 0. 1. 1. 1. 1. 1. 1. 1. 0. 1. 1. 1. 1. 1. 1. 1. 1. 0.
 1. 1. 1. 0. 1. 1. 0. 0. 1. 1. 0. 0. 0. 0. 0. 1. 1. 0. 1. 1. 0. 1. 0. 0.
 0.]</t>
  </si>
  <si>
    <t>[0. 1. 1. 0. 0. 0. 1. 1. 0. 0. 1. 1. 1. 0. 1. 0. 1. 1. 1. 1. 0. 1. 1. 0.
 1. 1. 1. 1. 1. 1. 0. 1. 1. 1. 1. 1. 1. 1. 0. 1. 1. 1. 1. 0. 1. 1. 1. 0.
 1. 1. 1. 0. 0. 1. 0. 0. 1. 0. 0. 0. 0. 0. 0. 1. 1. 0. 1. 0. 0. 1. 0. 0.
 0.]</t>
  </si>
  <si>
    <t>[0. 1. 1. 0. 0. 0. 1. 1. 0. 0. 1. 1. 1. 0. 1. 0. 1. 1. 1. 1. 0. 1. 1. 1.
 1. 1. 1. 1. 1. 1. 0. 1. 1. 1. 1. 1. 1. 1. 0. 1. 1. 1. 1. 0. 1. 1. 1. 0.
 1. 1. 1. 0. 1. 0. 0. 0. 1. 0. 0. 0. 0. 0. 0. 1. 1. 0. 1. 0. 0. 1. 0. 0.
 0.]</t>
  </si>
  <si>
    <t>[0. 1. 1. 0. 0. 0. 1. 1. 0. 0. 1. 1. 1. 0. 1. 0. 1. 1. 0. 1. 0. 1. 1. 0.
 1. 1. 1. 1. 1. 1. 0. 1. 1. 1. 1. 1. 1. 1. 0. 1. 1. 1. 1. 0. 1. 1. 1. 0.
 1. 1. 1. 0. 0. 1. 0. 0. 1. 0. 0. 0. 0. 0. 0. 1. 1. 0. 1. 0. 0. 1. 0. 0.
 0.]</t>
  </si>
  <si>
    <t>[0. 1. 1. 0. 0. 0. 1. 1. 0. 0. 1. 1. 1. 0. 0. 0. 1. 1. 0. 0. 0. 1. 1. 0.
 1. 1. 1. 1. 1. 1. 0. 1. 1. 1. 1. 1. 1. 1. 0. 1. 1. 1. 1. 0. 1. 1. 0. 0.
 1. 1. 1. 0. 1. 1. 0. 0. 1. 0. 0. 0. 0. 0. 0. 1. 1. 0. 1. 0. 0. 1. 0. 0.
 0.]</t>
  </si>
  <si>
    <t>[0. 1. 1. 0. 0. 0. 1. 1. 0. 0. 1. 1. 1. 0. 0. 0. 1. 1. 0. 1. 0. 1. 1. 0.
 1. 1. 1. 1. 1. 1. 0. 1. 1. 1. 1. 1. 1. 1. 0. 1. 1. 1. 1. 0. 1. 1. 1. 0.
 1. 1. 1. 0. 0. 1. 0. 0. 1. 0. 0. 0. 0. 0. 0. 1. 1. 0. 1. 0. 0. 1. 0. 0.
 0.]</t>
  </si>
  <si>
    <t>[0. 1. 1. 1. 0. 0. 1. 1. 0. 0. 1. 1. 1. 0. 1. 0. 1. 1. 0. 1. 0. 1. 1. 0.
 1. 1. 1. 1. 1. 1. 0. 0. 1. 1. 1. 1. 1. 1. 0. 1. 1. 1. 1. 0. 1. 1. 1. 0.
 1. 1. 1. 0. 1. 1. 0. 0. 1. 0. 0. 0. 0. 0. 0. 1. 1. 0. 1. 0. 0. 1. 0. 0.
 0.]</t>
  </si>
  <si>
    <t>[0. 1. 1. 0. 0. 0. 1. 1. 0. 0. 1. 1. 1. 0. 1. 0. 1. 1. 0. 1. 0. 1. 1. 0.
 1. 1. 1. 1. 1. 1. 0. 1. 1. 1. 1. 1. 1. 1. 0. 1. 1. 1. 1. 0. 1. 1. 1. 0.
 1. 0. 1. 0. 1. 1. 0. 0. 1. 0. 0. 0. 0. 0. 0. 1. 1. 0. 1. 0. 0. 1. 0. 0.
 0.]</t>
  </si>
  <si>
    <t>[0. 1. 1. 0. 0. 0. 1. 1. 0. 0. 1. 1. 1. 0. 1. 0. 1. 1. 0. 1. 1. 1. 1. 0.
 1. 0. 1. 1. 1. 1. 0. 1. 1. 1. 1. 1. 1. 1. 0. 1. 1. 1. 1. 0. 1. 1. 1. 0.
 1. 1. 1. 0. 1. 1. 0. 0. 1. 0. 0. 0. 0. 0. 0. 1. 1. 0. 1. 0. 0. 1. 0. 0.
 0.]</t>
  </si>
  <si>
    <t>[0. 1. 1. 0. 0. 0. 1. 1. 0. 0. 1. 1. 1. 0. 1. 0. 1. 1. 0. 1. 0. 1. 1. 0.
 1. 0. 1. 1. 1. 1. 0. 0. 1. 1. 1. 1. 1. 1. 0. 1. 1. 1. 1. 0. 1. 1. 1. 0.
 1. 1. 1. 0. 1. 1. 0. 0. 1. 0. 0. 0. 0. 0. 0. 1. 1. 0. 1. 0. 0. 1. 0. 0.
 0.]</t>
  </si>
  <si>
    <t>[0. 1. 1. 0. 0. 0. 1. 1. 0. 0. 1. 1. 1. 0. 1. 0. 1. 1. 0. 1. 0. 1. 1. 0.
 1. 1. 1. 1. 1. 1. 0. 1. 1. 1. 1. 1. 1. 1. 0. 1. 1. 1. 1. 0. 1. 1. 1. 0.
 1. 1. 1. 0. 1. 1. 0. 0. 1. 0. 0. 0. 0. 0. 0. 1. 1. 0. 1. 0. 0. 1. 0. 0.
 0.]</t>
  </si>
  <si>
    <t>[0. 1. 1. 0. 0. 0. 1. 1. 0. 0. 1. 1. 1. 0. 0. 0. 1. 1. 0. 1. 1. 1. 1. 0.
 1. 1. 1. 1. 1. 1. 0. 1. 1. 1. 1. 1. 1. 1. 0. 1. 1. 1. 1. 0. 1. 1. 1. 0.
 1. 1. 1. 0. 1. 1. 0. 0. 1. 0. 0. 0. 0. 0. 0. 1. 1. 0. 1. 0. 0. 1. 0. 0.
 0.]</t>
  </si>
  <si>
    <t>[0. 1. 1. 0. 0. 0. 1. 1. 0. 0. 1. 1. 1. 1. 1. 0. 1. 1. 0. 1. 0. 1. 1. 0.
 1. 1. 1. 1. 1. 1. 0. 1. 1. 1. 1. 1. 1. 1. 0. 1. 1. 1. 1. 0. 1. 0. 1. 0.
 1. 1. 1. 1. 1. 1. 0. 0. 1. 0. 0. 0. 0. 0. 0. 1. 1. 0. 1. 0. 0. 1. 0. 0.
 0.]</t>
  </si>
  <si>
    <t>[0. 1. 1. 0. 0. 0. 1. 1. 0. 0. 1. 1. 1. 0. 1. 0. 1. 1. 0. 1. 0. 1. 1. 0.
 1. 1. 1. 1. 1. 1. 0. 1. 0. 1. 1. 1. 1. 1. 0. 1. 1. 1. 1. 0. 1. 1. 1. 0.
 1. 1. 1. 0. 1. 1. 0. 1. 1. 0. 0. 0. 0. 0. 0. 1. 1. 0. 1. 0. 0. 1. 0. 0.
 0.]</t>
  </si>
  <si>
    <t>[0. 1. 1. 0. 0. 0. 1. 0. 0. 0. 1. 1. 1. 0. 1. 0. 1. 1. 0. 1. 0. 1. 1. 0.
 1. 1. 1. 1. 1. 1. 0. 1. 1. 1. 1. 1. 1. 0. 0. 1. 1. 1. 1. 0. 1. 1. 1. 0.
 1. 1. 1. 0. 1. 1. 0. 0. 1. 0. 0. 0. 0. 0. 0. 1. 1. 0. 1. 0. 1. 1. 0. 0.
 0.]</t>
  </si>
  <si>
    <t>[0. 1. 1. 0. 0. 0. 1. 1. 0. 0. 1. 1. 1. 1. 1. 0. 1. 1. 0. 1. 0. 1. 1. 0.
 1. 1. 1. 1. 1. 1. 0. 1. 1. 1. 1. 1. 1. 1. 0. 1. 1. 1. 1. 0. 1. 0. 1. 0.
 1. 1. 1. 0. 1. 1. 0. 1. 1. 0. 0. 0. 0. 0. 0. 1. 1. 0. 1. 0. 0. 1. 0. 0.
 0.]</t>
  </si>
  <si>
    <t>[0. 1. 1. 0. 0. 0. 1. 1. 0. 0. 1. 1. 1. 0. 1. 0. 1. 1. 0. 1. 0. 1. 1. 0.
 1. 1. 1. 1. 1. 1. 0. 1. 0. 1. 1. 1. 1. 1. 0. 1. 1. 1. 1. 0. 1. 1. 1. 0.
 1. 1. 1. 0. 1. 1. 0. 0. 1. 0. 0. 0. 0. 0. 0. 1. 1. 0. 1. 0. 0. 1. 0. 0.
 0.]</t>
  </si>
  <si>
    <t>[0. 1. 1. 0. 0. 0. 1. 1. 0. 0. 1. 1. 1. 0. 1. 0. 1. 1. 0. 1. 1. 1. 1. 0.
 1. 1. 1. 1. 1. 1. 0. 1. 1. 1. 1. 1. 1. 1. 0. 0. 1. 1. 1. 0. 1. 0. 1. 0.
 1. 1. 1. 0. 1. 1. 0. 1. 1. 0. 0. 0. 0. 0. 0. 1. 1. 0. 1. 0. 0. 1. 0. 0.
 0.]</t>
  </si>
  <si>
    <t>[1. 1. 1. 0. 0. 0. 1. 1. 0. 0. 1. 1. 1. 0. 1. 0. 1. 1. 0. 1. 0. 1. 1. 1.
 1. 0. 0. 1. 1. 0. 0. 1. 0. 1. 1. 1. 1. 1. 0. 1. 1. 1. 1. 0. 1. 0. 1. 0.
 1. 1. 1. 1. 1. 1. 0. 1. 1. 0. 0. 0. 0. 1. 0. 1. 1. 0. 1. 0. 0. 1. 0. 0.
 0.]</t>
  </si>
  <si>
    <t>[0. 1. 1. 0. 0. 0. 1. 0. 0. 0. 1. 1. 1. 0. 1. 0. 1. 1. 0. 1. 0. 1. 1. 0.
 1. 0. 1. 1. 1. 1. 0. 1. 0. 1. 1. 1. 1. 1. 0. 1. 1. 1. 0. 0. 1. 0. 1. 0.
 1. 1. 1. 1. 1. 1. 0. 1. 1. 0. 0. 0. 0. 0. 0. 1. 1. 0. 1. 0. 0. 1. 0. 0.
 0.]</t>
  </si>
  <si>
    <t>[0. 1. 1. 0. 0. 0. 1. 1. 0. 0. 1. 1. 1. 0. 1. 0. 1. 1. 0. 1. 0. 1. 1. 1.
 1. 0. 1. 1. 1. 1. 0. 1. 0. 1. 1. 1. 1. 1. 0. 1. 1. 1. 1. 0. 1. 0. 1. 0.
 1. 1. 1. 0. 1. 1. 0. 1. 1. 1. 0. 0. 0. 0. 0. 1. 1. 0. 1. 0. 0. 1. 0. 0.
 0.]</t>
  </si>
  <si>
    <t>[0. 1. 1. 0. 1. 0. 1. 1. 0. 0. 1. 1. 1. 1. 1. 0. 1. 1. 0. 1. 0. 1. 1. 0.
 1. 0. 1. 1. 1. 1. 0. 1. 0. 1. 1. 1. 1. 1. 0. 0. 1. 1. 1. 0. 1. 0. 1. 0.
 1. 1. 1. 0. 1. 1. 0. 1. 1. 0. 0. 0. 0. 0. 0. 1. 1. 0. 1. 0. 0. 1. 0. 0.
 0.]</t>
  </si>
  <si>
    <t>[0. 1. 1. 0. 0. 0. 1. 1. 0. 0. 1. 1. 1. 0. 1. 1. 1. 1. 0. 1. 0. 1. 1. 0.
 1. 0. 1. 0. 1. 1. 0. 1. 0. 1. 1. 1. 1. 1. 0. 0. 1. 1. 1. 0. 1. 0. 1. 0.
 1. 1. 1. 1. 1. 1. 0. 1. 1. 0. 0. 0. 0. 0. 0. 1. 1. 0. 1. 0. 0. 1. 0. 0.
 0.]</t>
  </si>
  <si>
    <t>[0. 1. 1. 0. 0. 0. 1. 1. 0. 0. 1. 1. 1. 1. 1. 1. 1. 1. 0. 1. 0. 1. 1. 0.
 1. 0. 1. 1. 1. 1. 0. 1. 0. 1. 1. 1. 1. 1. 0. 1. 1. 1. 1. 0. 1. 0. 1. 0.
 1. 1. 1. 0. 1. 1. 0. 1. 1. 0. 0. 0. 0. 0. 0. 1. 1. 0. 1. 0. 0. 1. 0. 0.
 0.]</t>
  </si>
  <si>
    <t>[0. 1. 1. 0. 1. 0. 1. 1. 0. 0. 1. 0. 1. 0. 1. 0. 1. 1. 0. 1. 0. 1. 1. 0.
 1. 0. 1. 1. 1. 1. 0. 1. 0. 1. 1. 1. 1. 1. 0. 0. 1. 1. 1. 0. 1. 0. 1. 0.
 1. 1. 1. 1. 1. 1. 0. 1. 1. 0. 0. 0. 0. 0. 0. 1. 1. 0. 1. 0. 0. 1. 0. 0.
 0.]</t>
  </si>
  <si>
    <t>[0. 1. 1. 0. 1. 0. 1. 1. 0. 0. 1. 1. 1. 0. 0. 0. 1. 1. 0. 1. 0. 1. 1. 0.
 1. 1. 1. 1. 1. 1. 0. 1. 0. 1. 1. 1. 1. 1. 0. 1. 1. 1. 1. 0. 1. 0. 1. 0.
 1. 1. 1. 1. 1. 1. 0. 1. 1. 0. 0. 0. 0. 0. 0. 1. 1. 0. 1. 0. 0. 1. 0. 0.
 0.]</t>
  </si>
  <si>
    <t>[0. 1. 1. 0. 1. 0. 1. 1. 0. 0. 1. 1. 1. 0. 1. 0. 1. 1. 0. 1. 0. 1. 1. 0.
 1. 0. 1. 1. 1. 1. 0. 1. 0. 1. 1. 0. 1. 1. 0. 1. 1. 1. 1. 0. 1. 0. 1. 0.
 1. 1. 1. 1. 1. 1. 0. 1. 1. 0. 0. 0. 0. 0. 0. 1. 1. 0. 1. 0. 0. 1. 0. 0.
 0.]</t>
  </si>
  <si>
    <t>[0. 1. 1. 0. 1. 0. 1. 1. 0. 1. 1. 1. 1. 0. 1. 1. 1. 1. 0. 1. 0. 1. 1. 0.
 1. 0. 1. 1. 1. 1. 0. 1. 0. 1. 1. 1. 1. 1. 0. 1. 0. 1. 1. 0. 1. 0. 1. 0.
 1. 1. 1. 1. 1. 1. 0. 1. 1. 0. 0. 0. 0. 0. 0. 1. 1. 0. 1. 0. 0. 1. 0. 0.
 0.]</t>
  </si>
  <si>
    <t>[0. 1. 1. 0. 1. 1. 1. 1. 0. 0. 1. 0. 1. 0. 1. 0. 1. 1. 0. 1. 0. 1. 1. 0.
 1. 0. 1. 0. 1. 1. 0. 1. 0. 1. 1. 1. 0. 1. 0. 0. 1. 1. 1. 0. 1. 0. 1. 0.
 1. 1. 1. 1. 1. 1. 0. 1. 1. 0. 0. 0. 0. 0. 0. 1. 1. 0. 1. 0. 0. 1. 0. 0.
 0.]</t>
  </si>
  <si>
    <t>[0. 1. 1. 0. 1. 0. 1. 1. 0. 0. 1. 0. 1. 0. 1. 0. 1. 1. 0. 1. 0. 1. 1. 0.
 1. 0. 1. 0. 1. 1. 0. 1. 0. 1. 1. 1. 1. 1. 0. 0. 1. 1. 0. 0. 1. 0. 1. 0.
 1. 1. 1. 1. 1. 1. 0. 1. 1. 0. 0. 0. 0. 0. 0. 1. 1. 0. 1. 0. 0. 1. 0. 0.
 0.]</t>
  </si>
  <si>
    <t>[0. 1. 1. 0. 1. 0. 1. 1. 0. 0. 1. 1. 1. 0. 1. 0. 1. 1. 0. 1. 0. 1. 1. 0.
 1. 0. 1. 0. 1. 1. 0. 1. 0. 1. 1. 1. 1. 1. 0. 0. 1. 1. 1. 0. 1. 0. 1. 0.
 1. 1. 1. 1. 1. 1. 0. 1. 1. 0. 0. 0. 0. 0. 0. 1. 1. 0. 1. 0. 0. 1. 0. 0.
 0.]</t>
  </si>
  <si>
    <t>[0. 1. 1. 0. 1. 0. 1. 1. 0. 1. 1. 1. 1. 0. 1. 0. 1. 1. 0. 1. 1. 1. 1. 0.
 1. 1. 1. 1. 1. 1. 0. 1. 0. 0. 1. 1. 1. 1. 0. 0. 1. 1. 1. 0. 1. 0. 1. 0.
 1. 1. 1. 1. 1. 1. 0. 1. 1. 0. 0. 0. 0. 1. 0. 1. 1. 0. 1. 0. 0. 1. 0. 0.
 0.]</t>
  </si>
  <si>
    <t>[0. 1. 1. 1. 1. 0. 1. 1. 0. 0. 1. 1. 1. 0. 1. 0. 1. 1. 0. 1. 0. 1. 1. 0.
 1. 1. 1. 0. 1. 1. 0. 1. 0. 0. 1. 1. 1. 1. 0. 0. 1. 1. 1. 0. 1. 0. 1. 0.
 1. 1. 1. 1. 1. 1. 0. 1. 1. 0. 0. 0. 0. 0. 1. 1. 1. 0. 1. 0. 0. 1. 0. 0.
 0.]</t>
  </si>
  <si>
    <t>[0. 1. 1. 0. 1. 0. 1. 1. 0. 0. 1. 1. 1. 0. 1. 0. 1. 1. 0. 1. 0. 1. 1. 0.
 1. 0. 1. 1. 1. 1. 0. 1. 0. 1. 1. 1. 1. 1. 0. 0. 1. 1. 1. 0. 1. 0. 1. 0.
 1. 1. 1. 1. 1. 1. 0. 1. 1. 0. 0. 0. 0. 0. 0. 1. 1. 0. 1. 0. 0. 1. 0. 0.
 0.]</t>
  </si>
  <si>
    <t>[0. 1. 1. 0. 1. 0. 1. 1. 0. 0. 1. 1. 1. 0. 1. 0. 1. 1. 0. 1. 0. 1. 1. 0.
 1. 1. 1. 0. 1. 0. 0. 1. 0. 0. 1. 1. 1. 1. 0. 0. 1. 1. 0. 0. 1. 0. 1. 0.
 0. 1. 1. 1. 1. 1. 0. 1. 1. 0. 0. 0. 0. 0. 0. 1. 1. 0. 1. 0. 0. 1. 0. 0.
 0.]</t>
  </si>
  <si>
    <t>[0. 1. 1. 0. 1. 0. 0. 1. 0. 0. 1. 1. 1. 0. 1. 0. 1. 1. 0. 1. 0. 1. 1. 0.
 1. 1. 1. 0. 1. 0. 0. 1. 0. 1. 1. 1. 1. 1. 0. 0. 1. 1. 0. 0. 0. 0. 1. 0.
 1. 1. 1. 1. 1. 1. 0. 1. 1. 0. 0. 0. 0. 0. 0. 1. 1. 0. 1. 0. 0. 1. 0. 0.
 0.]</t>
  </si>
  <si>
    <t>[0. 1. 1. 0. 1. 0. 1. 1. 0. 0. 1. 1. 1. 0. 1. 0. 1. 1. 0. 1. 0. 1. 1. 0.
 1. 1. 1. 0. 1. 0. 0. 1. 0. 0. 1. 1. 1. 1. 0. 0. 1. 1. 0. 0. 1. 0. 1. 0.
 1. 1. 1. 1. 1. 1. 0. 1. 1. 0. 0. 0. 0. 0. 0. 1. 1. 0. 1. 0. 0. 1. 0. 0.
 0.]</t>
  </si>
  <si>
    <t>[0. 1. 1. 0. 1. 0. 0. 1. 0. 0. 1. 1. 1. 0. 1. 0. 1. 1. 0. 1. 0. 1. 1. 0.
 1. 1. 1. 1. 1. 0. 0. 1. 0. 1. 1. 1. 1. 1. 0. 0. 1. 1. 0. 0. 1. 0. 1. 1.
 1. 1. 1. 0. 1. 1. 0. 1. 1. 0. 0. 0. 0. 0. 0. 1. 1. 0. 1. 0. 0. 1. 0. 0.
 0.]</t>
  </si>
  <si>
    <t>[0. 1. 1. 0. 1. 0. 0. 1. 0. 0. 1. 1. 1. 0. 1. 0. 1. 1. 0. 1. 0. 1. 1. 0.
 1. 1. 1. 1. 1. 0. 0. 1. 0. 0. 1. 1. 1. 1. 0. 0. 1. 1. 0. 0. 1. 0. 1. 1.
 1. 1. 1. 1. 1. 1. 0. 1. 1. 1. 0. 0. 0. 0. 0. 1. 1. 0. 1. 0. 0. 1. 0. 0.
 0.]</t>
  </si>
  <si>
    <t>[0. 1. 1. 0. 0. 0. 0. 1. 0. 0. 1. 1. 1. 0. 1. 0. 1. 1. 0. 1. 0. 1. 1. 0.
 1. 1. 1. 1. 1. 0. 0. 1. 0. 0. 1. 1. 1. 1. 0. 0. 1. 1. 0. 0. 1. 0. 1. 1.
 1. 1. 1. 1. 1. 1. 0. 1. 1. 1. 0. 0. 0. 0. 0. 1. 1. 0. 1. 0. 0. 1. 0. 0.
 0.]</t>
  </si>
  <si>
    <t>[0. 1. 1. 0. 1. 0. 0. 1. 0. 0. 1. 1. 0. 0. 1. 0. 1. 1. 0. 1. 0. 1. 1. 0.
 1. 1. 1. 1. 1. 0. 0. 1. 0. 0. 1. 0. 1. 1. 0. 0. 1. 1. 0. 0. 1. 0. 1. 1.
 1. 1. 1. 1. 1. 1. 0. 1. 1. 1. 0. 0. 0. 0. 0. 1. 1. 0. 1. 0. 0. 1. 0. 0.
 1.]</t>
  </si>
  <si>
    <t>[0. 1. 1. 0. 1. 0. 0. 1. 0. 0. 1. 1. 1. 0. 1. 0. 1. 1. 0. 1. 0. 1. 0. 0.
 1. 1. 1. 1. 1. 0. 0. 1. 0. 0. 1. 1. 1. 1. 0. 0. 1. 1. 0. 0. 0. 0. 1. 0.
 1. 1. 1. 1. 1. 1. 0. 1. 1. 1. 0. 0. 0. 0. 0. 1. 1. 0. 1. 1. 0. 1. 0. 0.
 0.]</t>
  </si>
  <si>
    <t>[0. 1. 1. 0. 1. 0. 0. 1. 0. 0. 1. 1. 1. 0. 1. 0. 1. 1. 0. 1. 0. 1. 0. 0.
 1. 1. 1. 1. 1. 0. 0. 1. 0. 0. 1. 1. 1. 1. 0. 0. 1. 1. 0. 0. 0. 0. 1. 0.
 1. 1. 1. 1. 1. 0. 0. 1. 1. 1. 0. 0. 0. 0. 0. 1. 1. 0. 0. 1. 0. 1. 0. 0.
 0.]</t>
  </si>
  <si>
    <t>[0. 1. 1. 0. 1. 0. 0. 1. 0. 0. 1. 1. 1. 0. 1. 0. 1. 1. 0. 1. 0. 1. 1. 0.
 1. 1. 1. 1. 1. 0. 0. 1. 0. 0. 1. 1. 1. 1. 0. 0. 1. 1. 0. 0. 1. 0. 1. 0.
 1. 1. 1. 1. 1. 1. 0. 1. 1. 1. 0. 0. 0. 0. 0. 1. 1. 0. 1. 0. 0. 1. 0. 0.
 0.]</t>
  </si>
  <si>
    <t>[0. 1. 1. 1. 1. 0. 1. 1. 0. 0. 1. 1. 1. 0. 0. 0. 1. 1. 0. 1. 0. 1. 1. 0.
 1. 1. 1. 1. 1. 0. 0. 1. 0. 0. 1. 1. 1. 1. 0. 0. 1. 1. 0. 0. 1. 0. 1. 1.
 1. 1. 1. 1. 1. 1. 0. 1. 1. 1. 0. 0. 0. 0. 0. 1. 1. 0. 1. 0. 0. 1. 0. 0.
 0.]</t>
  </si>
  <si>
    <t>[0. 1. 1. 0. 1. 0. 0. 1. 0. 1. 1. 1. 1. 0. 1. 0. 1. 1. 0. 1. 0. 1. 1. 0.
 1. 1. 1. 1. 1. 0. 0. 1. 0. 1. 1. 1. 1. 1. 0. 0. 1. 1. 0. 0. 0. 0. 1. 0.
 1. 1. 1. 1. 1. 1. 0. 0. 1. 1. 0. 0. 0. 0. 0. 1. 1. 0. 1. 0. 0. 1. 0. 0.
 0.]</t>
  </si>
  <si>
    <t>[0. 1. 1. 0. 1. 0. 0. 1. 0. 0. 1. 1. 1. 0. 1. 0. 1. 1. 0. 1. 0. 1. 0. 0.
 1. 1. 1. 1. 1. 0. 0. 1. 0. 0. 1. 1. 1. 1. 0. 0. 1. 1. 0. 0. 0. 0. 1. 0.
 1. 1. 1. 1. 1. 1. 0. 1. 1. 1. 0. 0. 0. 0. 0. 1. 1. 0. 1. 0. 0. 1. 0. 0.
 0.]</t>
  </si>
  <si>
    <t>[0. 1. 1. 0. 1. 0. 0. 1. 0. 0. 1. 1. 1. 0. 1. 0. 1. 1. 0. 1. 0. 0. 0. 0.
 1. 1. 1. 1. 1. 0. 0. 1. 0. 0. 1. 1. 1. 1. 0. 0. 1. 1. 0. 0. 0. 0. 1. 0.
 1. 1. 1. 1. 1. 1. 0. 1. 1. 1. 0. 0. 0. 0. 0. 1. 1. 0. 1. 0. 0. 1. 0. 0.
 0.]</t>
  </si>
  <si>
    <t>[0. 1. 1. 0. 1. 0. 0. 1. 0. 0. 1. 1. 1. 0. 1. 0. 1. 1. 0. 1. 0. 0. 0. 0.
 1. 0. 1. 0. 1. 0. 0. 1. 0. 0. 1. 1. 1. 0. 1. 0. 1. 0. 0. 0. 0. 0. 1. 0.
 1. 1. 1. 1. 1. 1. 0. 1. 1. 1. 0. 0. 0. 0. 0. 1. 1. 0. 1. 0. 0. 1. 0. 0.
 0.]</t>
  </si>
  <si>
    <t>[0. 1. 1. 0. 1. 0. 0. 1. 0. 0. 1. 1. 1. 0. 1. 0. 1. 1. 0. 1. 0. 0. 1. 0.
 1. 1. 1. 1. 1. 0. 0. 1. 0. 0. 1. 1. 1. 1. 0. 0. 1. 1. 0. 0. 0. 0. 1. 0.
 1. 1. 1. 1. 1. 1. 0. 1. 1. 1. 0. 0. 0. 0. 0. 1. 1. 0. 1. 0. 0. 1. 0. 0.
 0.]</t>
  </si>
  <si>
    <t>[0. 1. 1. 0. 1. 0. 0. 1. 0. 0. 1. 1. 0. 0. 1. 0. 1. 1. 0. 1. 0. 1. 0. 0.
 1. 1. 1. 1. 0. 0. 0. 1. 0. 0. 1. 1. 1. 1. 0. 0. 1. 1. 0. 0. 0. 0. 1. 0.
 1. 1. 1. 1. 1. 1. 0. 1. 1. 1. 0. 0. 0. 0. 1. 1. 1. 0. 1. 0. 0. 1. 0. 0.
 0.]</t>
  </si>
  <si>
    <t>[0. 1. 1. 0. 1. 0. 0. 1. 0. 0. 1. 1. 1. 0. 1. 0. 1. 1. 0. 1. 0. 1. 0. 0.
 1. 1. 1. 1. 1. 0. 0. 1. 0. 0. 1. 1. 1. 1. 0. 0. 1. 1. 0. 0. 0. 0. 1. 0.
 1. 1. 1. 1. 1. 1. 0. 0. 1. 1. 0. 0. 0. 0. 1. 1. 1. 0. 1. 0. 0. 1. 0. 0.
 0.]</t>
  </si>
  <si>
    <t>[0. 1. 1. 0. 1. 0. 0. 1. 0. 0. 1. 1. 1. 0. 0. 0. 1. 1. 0. 1. 0. 0. 0. 0.
 1. 1. 1. 1. 1. 0. 0. 1. 0. 0. 0. 1. 1. 1. 0. 0. 1. 1. 0. 0. 0. 0. 1. 0.
 1. 1. 1. 1. 1. 1. 0. 1. 1. 1. 0. 0. 0. 0. 1. 1. 1. 0. 1. 0. 0. 1. 0. 0.
 0.]</t>
  </si>
  <si>
    <t>[0. 1. 1. 0. 1. 0. 0. 1. 0. 0. 1. 1. 1. 0. 1. 0. 1. 1. 0. 1. 0. 1. 0. 0.
 1. 1. 1. 1. 1. 0. 0. 1. 0. 1. 1. 1. 1. 1. 0. 0. 1. 1. 0. 0. 0. 0. 1. 0.
 1. 0. 1. 1. 1. 1. 0. 1. 1. 1. 0. 0. 0. 0. 1. 1. 1. 0. 1. 0. 0. 1. 0. 0.
 0.]</t>
  </si>
  <si>
    <t>[0. 1. 1. 0. 1. 0. 1. 1. 0. 0. 1. 1. 1. 0. 1. 0. 1. 1. 0. 0. 0. 1. 0. 0.
 1. 1. 1. 1. 1. 0. 0. 1. 0. 0. 1. 1. 1. 1. 0. 0. 1. 1. 0. 0. 0. 0. 1. 1.
 1. 1. 1. 1. 1. 1. 0. 0. 1. 1. 0. 0. 0. 0. 0. 1. 1. 0. 1. 0. 0. 1. 0. 0.
 0.]</t>
  </si>
  <si>
    <t>[1. 1. 1. 0. 1. 0. 0. 1. 0. 0. 1. 1. 1. 0. 1. 0. 1. 1. 0. 1. 0. 1. 0. 0.
 1. 1. 1. 1. 1. 0. 0. 1. 0. 0. 1. 1. 1. 1. 0. 0. 1. 1. 0. 0. 0. 0. 1. 1.
 1. 0. 1. 1. 1. 1. 0. 1. 1. 1. 0. 0. 0. 0. 1. 1. 1. 0. 1. 0. 0. 1. 0. 0.
 0.]</t>
  </si>
  <si>
    <t>[0. 1. 1. 0. 1. 0. 0. 1. 0. 0. 1. 1. 1. 0. 1. 0. 1. 1. 0. 1. 0. 1. 0. 0.
 1. 1. 1. 1. 1. 0. 0. 1. 0. 0. 1. 1. 1. 1. 0. 0. 1. 1. 0. 0. 0. 0. 1. 1.
 1. 0. 1. 1. 1. 1. 0. 1. 1. 1. 0. 0. 0. 0. 1. 1. 1. 0. 1. 0. 0. 1. 0. 0.
 0.]</t>
  </si>
  <si>
    <t>[0. 1. 1. 0. 1. 1. 0. 1. 0. 0. 1. 1. 1. 0. 1. 0. 1. 1. 0. 1. 0. 1. 0. 0.
 1. 1. 1. 1. 1. 1. 0. 1. 0. 0. 1. 1. 1. 1. 0. 0. 1. 1. 0. 0. 0. 0. 1. 1.
 1. 1. 1. 1. 1. 1. 0. 1. 1. 1. 0. 0. 0. 0. 1. 1. 1. 0. 1. 0. 0. 1. 0. 0.
 0.]</t>
  </si>
  <si>
    <t>[0. 1. 1. 0. 1. 0. 0. 1. 1. 0. 1. 1. 0. 0. 1. 0. 1. 1. 0. 1. 0. 1. 0. 0.
 1. 1. 1. 1. 1. 0. 0. 1. 1. 0. 1. 1. 1. 1. 0. 0. 1. 1. 1. 0. 0. 0. 1. 1.
 1. 0. 1. 1. 1. 1. 0. 1. 1. 1. 0. 0. 0. 0. 1. 1. 1. 0. 1. 0. 0. 1. 0. 0.
 0.]</t>
  </si>
  <si>
    <t>[0. 1. 1. 0. 1. 0. 0. 1. 1. 0. 1. 1. 0. 0. 1. 0. 1. 1. 0. 1. 0. 1. 0. 0.
 1. 1. 1. 1. 1. 0. 0. 1. 0. 1. 1. 1. 1. 1. 0. 0. 1. 1. 0. 0. 0. 0. 1. 1.
 1. 0. 1. 1. 1. 1. 0. 1. 1. 1. 0. 0. 0. 0. 1. 1. 1. 1. 1. 0. 0. 1. 0. 0.
 0.]</t>
  </si>
  <si>
    <t>[0. 1. 1. 0. 1. 0. 0. 1. 1. 0. 1. 1. 0. 0. 1. 0. 1. 1. 0. 1. 0. 1. 0. 0.
 1. 1. 1. 1. 1. 0. 0. 1. 0. 0. 1. 1. 1. 1. 0. 0. 1. 1. 0. 0. 0. 0. 1. 0.
 1. 0. 1. 1. 1. 1. 0. 1. 1. 1. 0. 0. 0. 0. 1. 1. 1. 0. 1. 0. 0. 1. 0. 0.
 0.]</t>
  </si>
  <si>
    <t>[0. 1. 1. 0. 1. 0. 0. 1. 1. 0. 1. 1. 0. 0. 1. 0. 1. 0. 0. 1. 0. 1. 1. 0.
 1. 1. 1. 1. 0. 0. 0. 1. 0. 0. 1. 1. 1. 1. 0. 0. 1. 1. 0. 0. 0. 0. 1. 0.
 1. 0. 1. 1. 1. 1. 0. 1. 1. 1. 0. 0. 0. 0. 1. 1. 1. 0. 1. 1. 0. 1. 0. 0.
 0.]</t>
  </si>
  <si>
    <t>[0. 1. 1. 0. 1. 0. 0. 1. 1. 0. 1. 1. 0. 0. 1. 0. 1. 0. 0. 1. 0. 1. 0. 0.
 1. 1. 1. 1. 1. 0. 0. 1. 0. 0. 1. 1. 1. 1. 0. 0. 1. 0. 0. 0. 0. 0. 1. 0.
 1. 0. 1. 1. 1. 1. 0. 1. 1. 1. 0. 0. 1. 0. 1. 1. 1. 0. 1. 1. 0. 1. 0. 0.
 0.]</t>
  </si>
  <si>
    <t>[0. 1. 1. 0. 1. 0. 0. 1. 1. 0. 1. 1. 0. 0. 1. 0. 1. 1. 1. 1. 0. 1. 0. 0.
 1. 1. 1. 1. 1. 0. 0. 1. 0. 0. 1. 1. 1. 1. 1. 0. 1. 0. 0. 0. 0. 0. 1. 0.
 1. 0. 1. 1. 1. 1. 0. 1. 1. 1. 0. 0. 1. 0. 1. 1. 0. 0. 1. 0. 0. 1. 0. 0.
 0.]</t>
  </si>
  <si>
    <t>[0. 1. 1. 0. 1. 0. 0. 1. 1. 0. 1. 1. 0. 0. 1. 1. 1. 1. 0. 1. 0. 1. 0. 1.
 1. 1. 1. 1. 0. 0. 0. 1. 0. 1. 1. 1. 0. 1. 0. 0. 1. 0. 0. 0. 0. 0. 1. 0.
 1. 0. 1. 1. 1. 1. 1. 1. 1. 1. 0. 0. 1. 0. 1. 1. 1. 0. 1. 0. 0. 1. 0. 0.
 0.]</t>
  </si>
  <si>
    <t>[0. 1. 1. 0. 1. 0. 0. 1. 1. 0. 1. 1. 1. 0. 1. 1. 1. 1. 0. 1. 0. 1. 0. 0.
 1. 1. 1. 1. 0. 0. 0. 1. 0. 0. 1. 1. 1. 1. 0. 0. 1. 0. 0. 0. 0. 0. 1. 0.
 1. 0. 1. 1. 1. 1. 1. 1. 1. 1. 0. 0. 1. 0. 1. 0. 0. 0. 1. 0. 0. 1. 0. 0.
 0.]</t>
  </si>
  <si>
    <t>[0. 1. 1. 0. 1. 0. 0. 1. 1. 0. 1. 1. 0. 0. 1. 0. 1. 1. 0. 1. 0. 1. 0. 0.
 1. 1. 1. 1. 0. 0. 0. 1. 0. 0. 0. 1. 1. 1. 0. 0. 1. 0. 0. 0. 0. 0. 1. 0.
 1. 0. 1. 1. 1. 1. 1. 1. 1. 1. 0. 0. 1. 0. 1. 0. 0. 0. 1. 0. 0. 1. 0. 0.
 1.]</t>
  </si>
  <si>
    <t>[0. 1. 1. 0. 1. 0. 0. 1. 1. 0. 1. 1. 0. 0. 1. 1. 1. 1. 0. 1. 0. 1. 0. 0.
 1. 1. 1. 1. 0. 0. 0. 1. 0. 0. 1. 1. 1. 1. 0. 0. 1. 0. 0. 0. 0. 0. 1. 0.
 1. 0. 1. 1. 1. 1. 1. 1. 1. 1. 0. 0. 1. 0. 1. 1. 0. 0. 1. 0. 0. 1. 0. 0.
 0.]</t>
  </si>
  <si>
    <t>[0. 1. 1. 0. 1. 0. 0. 1. 1. 0. 1. 1. 0. 0. 0. 1. 1. 1. 0. 1. 0. 1. 0. 0.
 1. 1. 1. 1. 0. 0. 0. 1. 0. 1. 1. 1. 1. 1. 0. 0. 1. 0. 0. 0. 0. 0. 1. 0.
 1. 0. 1. 1. 1. 1. 1. 1. 1. 1. 0. 0. 1. 0. 1. 1. 0. 0. 1. 0. 0. 1. 0. 0.
 0.]</t>
  </si>
  <si>
    <t>[0. 0. 0. 0. 1. 0. 0. 1. 1. 0. 1. 1. 0. 0. 1. 1. 1. 1. 0. 1. 0. 1. 0. 0.
 1. 1. 1. 1. 0. 0. 0. 1. 0. 0. 1. 1. 1. 1. 0. 0. 1. 0. 0. 0. 0. 0. 1. 0.
 1. 0. 1. 1. 1. 1. 0. 1. 1. 1. 1. 0. 1. 0. 1. 1. 0. 0. 1. 0. 0. 1. 0. 0.
 0.]</t>
  </si>
  <si>
    <t>[0. 1. 1. 0. 1. 0. 0. 1. 1. 0. 1. 1. 0. 0. 0. 1. 1. 1. 0. 1. 0. 1. 0. 0.
 1. 1. 1. 1. 0. 0. 0. 1. 0. 1. 1. 1. 1. 1. 0. 0. 1. 0. 0. 0. 0. 0. 1. 0.
 1. 0. 1. 1. 1. 1. 1. 1. 1. 1. 1. 0. 1. 0. 1. 1. 0. 0. 1. 0. 0. 1. 0. 0.
 0.]</t>
  </si>
  <si>
    <t>[0 1 0 0 0 0 0 0 1 1 0 0 1 0 1 1 1 0 0 0 1 0 1 1 1 0 1 1 1 1 1 1 1 1 0 1 1
 1 1 1 1 1 0 1 1 0 1 0 1 1 1 1 0 0 0 1 1 1 0 0 1 0 1 0 1 1 0 1 0 0 0 0 0]</t>
  </si>
  <si>
    <t>[1 1 0 1 0 0 1 0 0 0 1 1 1 0 0 1 0 1 1 1 0 1 1 0 0 1 0 1 1 1 1 1 1 0 1 0 1
 0 1 1 1 1 0 1 0 0 1 1 1 1 0 1 1 0 1 0 1 0 1 0 1 1 1 1 1 1 1 1 0 0 1 0 1]</t>
  </si>
  <si>
    <t>[1 0 1 0 1 0 1 0 1 1 1 1 1 0 0 1 0 0 1 0 0 1 0 0 0 1 0 1 0 0 1 0 0 0 1 0 1
 0 1 1 1 1 1 0 1 1 0 1 1 0 1 0 0 1 0 1 1 1 1 0 1 0 0 0 1 1 0 1 1 0 0 0 0]</t>
  </si>
  <si>
    <t>[1. 1. 0. 1. 0. 0. 1. 0. 0. 0. 1. 1. 1. 0. 0. 0. 1. 1. 1. 0. 0. 1. 1. 0.
 0. 1. 0. 0. 1. 1. 0. 1. 1. 1. 1. 0. 1. 0. 1. 1. 1. 1. 0. 1. 0. 0. 1. 1.
 1. 1. 1. 0. 1. 1. 1. 0. 1. 0. 0. 0. 1. 1. 0. 1. 1. 1. 1. 1. 0. 1. 1. 0.
 1.]</t>
  </si>
  <si>
    <t>[1. 1. 0. 1. 0. 0. 1. 1. 0. 0. 0. 1. 1. 1. 1. 0. 0. 0. 1. 0. 0. 0. 1. 0.
 0. 1. 0. 0. 1. 1. 0. 1. 1. 0. 1. 1. 0. 0. 1. 1. 0. 0. 0. 1. 0. 0. 1. 1.
 1. 1. 1. 0. 1. 0. 1. 0. 1. 0. 0. 0. 1. 1. 1. 1. 1. 1. 1. 1. 0. 1. 1. 1.
 1.]</t>
  </si>
  <si>
    <t>[1. 1. 0. 1. 0. 0. 0. 1. 0. 1. 0. 1. 1. 1. 1. 0. 0. 0. 1. 0. 0. 0. 1. 0.
 0. 1. 0. 0. 1. 1. 0. 1. 1. 0. 1. 1. 0. 0. 1. 1. 0. 0. 1. 1. 0. 0. 1. 1.
 1. 1. 1. 0. 1. 0. 1. 0. 1. 0. 0. 0. 1. 1. 1. 1. 1. 1. 1. 1. 0. 1. 1. 0.
 0.]</t>
  </si>
  <si>
    <t>[1. 1. 0. 1. 0. 0. 1. 1. 0. 0. 0. 1. 1. 1. 1. 0. 0. 0. 1. 0. 1. 0. 1. 0.
 0. 1. 0. 0. 1. 1. 0. 0. 0. 0. 1. 1. 0. 0. 1. 1. 0. 0. 0. 1. 0. 0. 1. 1.
 1. 1. 1. 1. 1. 0. 1. 0. 0. 0. 0. 0. 1. 1. 1. 1. 1. 1. 1. 1. 0. 1. 1. 0.
 1.]</t>
  </si>
  <si>
    <t>[1. 1. 0. 1. 1. 0. 1. 1. 0. 0. 0. 1. 1. 0. 1. 0. 0. 0. 1. 0. 0. 0. 1. 0.
 0. 1. 0. 0. 1. 1. 0. 1. 0. 0. 1. 1. 0. 1. 1. 1. 0. 0. 1. 1. 0. 0. 1. 1.
 1. 1. 1. 1. 1. 0. 1. 0. 1. 0. 0. 0. 1. 1. 1. 1. 1. 1. 1. 1. 0. 1. 1. 1.
 1.]</t>
  </si>
  <si>
    <t>[1. 1. 0. 1. 0. 0. 1. 1. 0. 0. 0. 1. 1. 0. 1. 0. 0. 0. 1. 0. 0. 0. 1. 0.
 0. 1. 0. 0. 1. 1. 0. 1. 0. 0. 1. 1. 0. 0. 1. 1. 0. 0. 1. 1. 0. 0. 1. 1.
 1. 1. 1. 1. 1. 0. 1. 0. 1. 0. 0. 0. 1. 1. 1. 1. 1. 1. 1. 1. 0. 1. 1. 1.
 1.]</t>
  </si>
  <si>
    <t>[1. 1. 0. 1. 1. 0. 1. 1. 0. 0. 0. 1. 0. 0. 0. 1. 0. 0. 1. 0. 1. 0. 1. 0.
 0. 1. 0. 0. 1. 1. 0. 1. 1. 0. 1. 1. 0. 0. 1. 1. 1. 0. 1. 1. 0. 0. 1. 1.
 1. 1. 1. 1. 1. 0. 1. 0. 1. 0. 0. 0. 1. 0. 1. 1. 1. 1. 1. 1. 0. 1. 1. 1.
 1.]</t>
  </si>
  <si>
    <t>[1. 1. 0. 1. 1. 0. 1. 1. 0. 0. 0. 1. 1. 0. 1. 1. 0. 0. 1. 0. 1. 0. 1. 0.
 0. 1. 0. 0. 1. 1. 0. 1. 1. 0. 0. 1. 0. 0. 1. 1. 0. 0. 1. 1. 0. 0. 1. 1.
 1. 1. 1. 1. 0. 0. 1. 0. 1. 0. 0. 0. 1. 0. 1. 1. 1. 1. 1. 1. 0. 1. 1. 1.
 1.]</t>
  </si>
  <si>
    <t>[1. 1. 0. 1. 1. 1. 1. 1. 0. 0. 0. 1. 1. 0. 1. 0. 0. 0. 1. 0. 1. 0. 1. 0.
 0. 1. 1. 0. 1. 1. 0. 1. 1. 0. 1. 1. 0. 0. 1. 1. 0. 0. 1. 1. 0. 0. 1. 1.
 1. 1. 1. 1. 1. 0. 1. 0. 1. 0. 0. 0. 1. 1. 1. 1. 1. 1. 1. 1. 0. 1. 1. 1.
 1.]</t>
  </si>
  <si>
    <t>[1. 1. 0. 1. 1. 1. 1. 1. 0. 0. 0. 1. 1. 0. 1. 1. 0. 0. 1. 0. 1. 0. 1. 0.
 0. 1. 0. 0. 1. 1. 0. 1. 1. 0. 1. 1. 0. 0. 1. 1. 0. 0. 1. 1. 0. 0. 0. 1.
 1. 1. 1. 1. 1. 0. 1. 0. 1. 0. 0. 0. 1. 0. 1. 1. 1. 1. 1. 1. 0. 0. 1. 1.
 1.]</t>
  </si>
  <si>
    <t>[1. 1. 1. 1. 1. 1. 1. 0. 0. 0. 0. 1. 1. 0. 1. 1. 0. 0. 1. 0. 1. 0. 1. 0.
 0. 1. 0. 0. 1. 1. 0. 1. 1. 0. 1. 1. 0. 0. 1. 1. 0. 0. 1. 1. 0. 0. 1. 1.
 1. 1. 1. 1. 1. 0. 1. 0. 1. 0. 0. 1. 1. 0. 1. 1. 1. 1. 1. 0. 1. 1. 1. 1.
 1.]</t>
  </si>
  <si>
    <t>[1. 1. 0. 1. 1. 1. 1. 1. 0. 0. 0. 1. 1. 0. 1. 1. 0. 0. 1. 0. 1. 0. 1. 0.
 0. 1. 0. 0. 1. 1. 0. 1. 1. 0. 1. 1. 0. 0. 1. 1. 0. 0. 1. 1. 0. 0. 1. 1.
 1. 1. 1. 1. 1. 0. 1. 0. 1. 0. 0. 1. 1. 0. 1. 1. 1. 1. 1. 0. 1. 1. 1. 1.
 1.]</t>
  </si>
  <si>
    <t>[1. 0. 0. 1. 1. 1. 1. 0. 0. 1. 0. 1. 1. 0. 1. 1. 0. 0. 1. 0. 1. 0. 1. 0.
 0. 1. 0. 0. 1. 1. 0. 1. 1. 0. 1. 1. 0. 1. 1. 1. 0. 0. 1. 1. 0. 0. 1. 1.
 1. 1. 1. 1. 1. 0. 1. 0. 1. 0. 0. 1. 1. 0. 1. 1. 1. 1. 1. 0. 1. 0. 1. 1.
 1.]</t>
  </si>
  <si>
    <t>[1. 1. 0. 1. 1. 1. 1. 1. 0. 1. 0. 1. 1. 0. 1. 1. 0. 0. 1. 0. 1. 0. 1. 0.
 0. 1. 0. 0. 1. 1. 0. 1. 1. 0. 1. 1. 0. 0. 1. 1. 0. 0. 1. 1. 0. 0. 1. 1.
 1. 1. 1. 1. 1. 0. 1. 0. 1. 0. 0. 1. 1. 0. 1. 1. 1. 1. 1. 0. 1. 1. 1. 1.
 1.]</t>
  </si>
  <si>
    <t>[1. 1. 0. 1. 1. 1. 1. 1. 0. 1. 0. 1. 1. 0. 1. 1. 0. 0. 1. 0. 1. 0. 1. 0.
 0. 1. 0. 0. 1. 1. 0. 1. 1. 0. 1. 1. 0. 0. 1. 1. 0. 0. 1. 1. 0. 0. 0. 1.
 1. 1. 1. 1. 1. 0. 1. 0. 1. 0. 0. 0. 1. 0. 1. 1. 1. 1. 1. 0. 1. 0. 1. 1.
 1.]</t>
  </si>
  <si>
    <t>[1. 0. 1. 1. 1. 1. 1. 1. 0. 1. 0. 0. 1. 1. 1. 1. 0. 0. 1. 0. 1. 0. 1. 0.
 0. 1. 0. 0. 1. 1. 0. 1. 1. 0. 1. 1. 0. 1. 1. 1. 0. 0. 1. 1. 0. 0. 0. 1.
 1. 1. 1. 1. 1. 0. 1. 0. 1. 0. 0. 1. 1. 0. 1. 1. 1. 1. 1. 0. 1. 0. 0. 1.
 1.]</t>
  </si>
  <si>
    <t>[1. 0. 1. 1. 1. 1. 1. 1. 0. 1. 0. 0. 1. 0. 1. 1. 0. 0. 0. 0. 1. 0. 1. 0.
 0. 1. 0. 0. 1. 0. 0. 1. 1. 0. 1. 1. 0. 1. 1. 1. 0. 0. 0. 1. 1. 0. 0. 1.
 1. 0. 1. 1. 1. 0. 1. 0. 1. 0. 0. 1. 1. 0. 1. 1. 1. 1. 1. 0. 1. 0. 0. 1.
 1.]</t>
  </si>
  <si>
    <t>[1. 1. 1. 1. 1. 1. 1. 1. 0. 1. 0. 0. 1. 0. 1. 1. 0. 0. 0. 0. 1. 1. 1. 0.
 0. 1. 0. 0. 1. 1. 0. 1. 1. 0. 1. 1. 0. 1. 1. 1. 0. 0. 0. 1. 1. 0. 0. 1.
 1. 1. 1. 1. 1. 0. 1. 0. 1. 0. 0. 1. 1. 0. 1. 1. 1. 1. 1. 0. 1. 0. 0. 1.
 1.]</t>
  </si>
  <si>
    <t>[1. 1. 1. 1. 1. 1. 1. 1. 0. 1. 0. 1. 1. 0. 1. 1. 0. 0. 0. 0. 1. 1. 1. 0.
 0. 1. 0. 1. 1. 0. 0. 1. 1. 0. 1. 1. 0. 1. 1. 1. 0. 0. 0. 1. 1. 0. 0. 1.
 1. 1. 1. 1. 1. 0. 1. 0. 0. 0. 0. 1. 1. 0. 1. 1. 1. 1. 1. 0. 1. 0. 0. 1.
 1.]</t>
  </si>
  <si>
    <t>[1. 1. 1. 1. 1. 1. 1. 1. 0. 1. 0. 0. 0. 0. 1. 1. 0. 0. 0. 0. 1. 0. 1. 0.
 0. 1. 0. 1. 1. 1. 0. 1. 1. 0. 1. 1. 0. 1. 1. 1. 0. 0. 0. 1. 1. 0. 0. 1.
 1. 1. 1. 1. 1. 0. 1. 0. 0. 0. 0. 1. 0. 0. 1. 1. 1. 1. 1. 0. 1. 0. 0. 1.
 1.]</t>
  </si>
  <si>
    <t>[1. 1. 1. 1. 0. 1. 1. 1. 0. 1. 0. 0. 0. 0. 1. 1. 0. 0. 0. 0. 0. 0. 1. 0.
 0. 1. 0. 1. 1. 1. 0. 1. 1. 0. 1. 1. 0. 1. 1. 1. 0. 0. 0. 1. 1. 0. 0. 1.
 1. 1. 1. 1. 1. 0. 1. 0. 0. 0. 0. 1. 0. 0. 1. 1. 1. 1. 1. 0. 1. 0. 0. 1.
 1.]</t>
  </si>
  <si>
    <t>[1. 1. 1. 1. 1. 1. 1. 1. 0. 1. 0. 0. 0. 0. 1. 1. 0. 0. 0. 0. 1. 0. 1. 0.
 0. 1. 0. 1. 1. 1. 0. 1. 1. 0. 1. 1. 0. 1. 1. 1. 0. 0. 0. 1. 1. 0. 0. 1.
 1. 1. 1. 1. 1. 0. 1. 0. 0. 0. 0. 1. 0. 0. 1. 1. 1. 0. 1. 0. 1. 0. 0. 1.
 1.]</t>
  </si>
  <si>
    <t>[1. 1. 1. 1. 0. 1. 1. 1. 0. 1. 0. 0. 0. 0. 1. 1. 0. 0. 0. 0. 1. 0. 1. 0.
 0. 1. 0. 1. 1. 1. 0. 1. 1. 0. 1. 1. 0. 1. 1. 1. 0. 0. 0. 1. 1. 0. 0. 1.
 1. 1. 1. 1. 1. 0. 1. 0. 0. 0. 0. 1. 1. 0. 1. 1. 1. 1. 1. 0. 1. 0. 0. 1.
 1.]</t>
  </si>
  <si>
    <t>[1. 1. 1. 1. 1. 1. 1. 1. 1. 1. 0. 0. 0. 0. 1. 1. 0. 0. 0. 0. 0. 0. 1. 0.
 0. 1. 0. 1. 1. 1. 0. 1. 1. 0. 1. 1. 0. 1. 1. 1. 1. 0. 0. 1. 1. 0. 0. 1.
 1. 1. 1. 1. 1. 0. 1. 0. 0. 0. 0. 1. 0. 0. 1. 1. 1. 1. 1. 0. 1. 0. 0. 0.
 1.]</t>
  </si>
  <si>
    <t>[1. 1. 1. 1. 0. 1. 1. 1. 1. 1. 0. 0. 0. 0. 1. 1. 0. 0. 0. 0. 1. 0. 1. 0.
 0. 1. 0. 1. 1. 1. 0. 1. 1. 0. 1. 1. 0. 1. 1. 1. 0. 0. 0. 1. 1. 0. 0. 1.
 1. 1. 1. 1. 1. 0. 1. 0. 0. 0. 0. 1. 1. 0. 1. 1. 1. 1. 1. 0. 1. 1. 0. 1.
 1.]</t>
  </si>
  <si>
    <t>[1. 1. 0. 1. 0. 1. 1. 1. 1. 1. 0. 0. 0. 0. 1. 1. 0. 0. 0. 0. 1. 0. 1. 0.
 0. 1. 0. 1. 1. 1. 0. 1. 1. 0. 1. 1. 0. 1. 1. 1. 0. 0. 0. 1. 1. 0. 0. 1.
 1. 1. 0. 1. 1. 0. 1. 0. 0. 0. 0. 0. 1. 0. 1. 1. 1. 1. 1. 0. 1. 1. 0. 1.
 1.]</t>
  </si>
  <si>
    <t>[1. 1. 0. 1. 0. 1. 1. 1. 1. 1. 0. 0. 0. 0. 1. 1. 0. 0. 0. 0. 1. 0. 1. 0.
 0. 1. 0. 1. 1. 1. 0. 1. 1. 0. 1. 1. 0. 1. 1. 1. 0. 0. 0. 1. 1. 0. 0. 1.
 1. 1. 1. 1. 1. 0. 1. 0. 0. 0. 0. 0. 0. 0. 1. 1. 1. 1. 1. 0. 1. 1. 0. 1.
 1.]</t>
  </si>
  <si>
    <t>[1. 1. 1. 1. 0. 1. 1. 1. 0. 1. 0. 0. 0. 0. 1. 1. 0. 0. 0. 0. 1. 0. 1. 0.
 0. 1. 0. 1. 1. 1. 0. 1. 1. 0. 1. 1. 0. 1. 1. 1. 0. 1. 0. 1. 1. 0. 0. 1.
 1. 1. 0. 0. 1. 0. 1. 0. 0. 0. 0. 0. 1. 0. 1. 1. 1. 1. 1. 0. 1. 1. 1. 1.
 1.]</t>
  </si>
  <si>
    <t>[1. 1. 1. 1. 0. 1. 1. 1. 0. 1. 0. 0. 1. 0. 1. 1. 0. 0. 0. 0. 1. 0. 1. 0.
 0. 1. 0. 1. 1. 1. 0. 1. 1. 0. 1. 1. 0. 1. 1. 1. 0. 0. 0. 1. 0. 0. 0. 1.
 1. 1. 0. 1. 1. 0. 1. 0. 0. 0. 0. 0. 1. 0. 1. 1. 1. 1. 1. 0. 1. 1. 1. 1.
 1.]</t>
  </si>
  <si>
    <t>[1. 1. 1. 1. 0. 1. 1. 1. 0. 1. 0. 0. 1. 0. 1. 1. 0. 0. 0. 0. 1. 0. 1. 0.
 0. 1. 0. 1. 1. 1. 0. 0. 1. 0. 1. 1. 0. 1. 1. 1. 0. 0. 0. 1. 1. 0. 0. 1.
 1. 1. 0. 1. 1. 0. 1. 0. 0. 0. 0. 0. 1. 0. 1. 1. 1. 1. 1. 0. 1. 1. 1. 1.
 1.]</t>
  </si>
  <si>
    <t>[0 0 1 1 0 0 0 0 0 1 0 1 1 1 0 1 1 0 0 1 1 0 1 0 1 1 0 1 1 1 0 0 1 1 0 0 1
 0 1 0 1 1 0 1 1 0 1 0 0 0 0 1 1 0 1 0 0 0 0 0 0 1 1 0 0 0 0 0 0 1 0 0 0]</t>
  </si>
  <si>
    <t>[1. 0. 0. 1. 0. 0. 1. 1. 0. 0. 1. 0. 1. 0. 0. 1. 0. 1. 1. 0. 0. 1. 0. 0.
 0. 0. 0. 0. 1. 0. 1. 1. 1. 0. 1. 1. 1. 0. 0. 0. 1. 1. 0. 0. 1. 1. 0. 1.
 1. 1. 0. 1. 1. 1. 1. 0. 1. 0. 0. 1. 0. 0. 1. 1. 0. 1. 1. 1. 0. 0. 0. 1.
 0.]</t>
  </si>
  <si>
    <t>[1 1 0 1 1 1 0 1 1 1 0 1 1 0 1 0 0 0 1 0 1 1 0 1 1 1 1 1 1 1 0 0 0 0 1 0 0
 0 0 1 0 1 1 1 1 0 0 0 0 1 0 0 1 1 0 1 0 0 0 0 0 0 0 0 1 0 0 0 0 1 1 1 1]</t>
  </si>
  <si>
    <t>[1. 0. 0. 1. 0. 0. 0. 0. 1. 1. 0. 0. 1. 0. 1. 0. 0. 1. 1. 0. 1. 1. 0. 1.
 1. 0. 1. 0. 1. 0. 1. 0. 0. 0. 1. 0. 0. 0. 0. 0. 1. 1. 0. 1. 1. 1. 0. 1.
 0. 1. 1. 0. 1. 1. 0. 1. 0. 0. 0. 0. 0. 0. 1. 0. 1. 0. 0. 0. 1. 0. 0. 0.
 0.]</t>
  </si>
  <si>
    <t>[1. 0. 0. 1. 0. 1. 0. 0. 1. 1. 1. 0. 1. 0. 1. 0. 0. 1. 1. 0. 1. 1. 0. 1.
 1. 1. 1. 0. 1. 0. 1. 0. 1. 0. 1. 1. 0. 0. 0. 0. 0. 0. 0. 0. 1. 1. 1. 1.
 0. 1. 1. 0. 1. 1. 0. 1. 0. 0. 0. 0. 0. 0. 0. 0. 1. 1. 0. 1. 1. 1. 0. 0.
 1.]</t>
  </si>
  <si>
    <t>[1. 0. 0. 1. 0. 1. 0. 0. 1. 1. 1. 0. 1. 0. 1. 0. 1. 1. 1. 0. 1. 1. 0. 1.
 1. 1. 1. 0. 1. 0. 1. 0. 0. 1. 1. 0. 0. 0. 0. 0. 0. 0. 0. 0. 1. 1. 1. 0.
 0. 1. 1. 0. 1. 0. 0. 1. 0. 0. 0. 0. 0. 0. 0. 0. 0. 0. 0. 0. 1. 0. 0. 0.
 1.]</t>
  </si>
  <si>
    <t>[1. 1. 0. 1. 1. 0. 1. 0. 1. 0. 0. 1. 1. 0. 0. 1. 0. 1. 1. 1. 0. 1. 1. 1.
 1. 1. 1. 0. 0. 1. 0. 1. 0. 0. 1. 0. 0. 1. 0. 0. 0. 0. 0. 0. 1. 1. 1. 1.
 0. 1. 0. 1. 0. 0. 0. 1. 1. 1. 1. 0. 0. 1. 1. 0. 0. 0. 0. 0. 1. 0. 0. 0.
 0.]</t>
  </si>
  <si>
    <t>[1. 1. 0. 1. 1. 0. 1. 1. 1. 0. 0. 1. 1. 0. 1. 1. 0. 1. 1. 1. 0. 1. 1. 1.
 0. 1. 1. 0. 1. 1. 0. 0. 0. 0. 1. 0. 1. 1. 0. 0. 0. 1. 0. 0. 1. 1. 1. 1.
 1. 1. 1. 1. 0. 0. 0. 1. 1. 1. 1. 0. 1. 1. 1. 0. 0. 0. 1. 0. 1. 0. 0. 0.
 0.]</t>
  </si>
  <si>
    <t>[1. 1. 0. 1. 1. 0. 1. 1. 1. 0. 0. 1. 1. 0. 0. 1. 0. 1. 1. 1. 0. 1. 1. 1.
 0. 1. 1. 0. 1. 1. 0. 0. 0. 0. 1. 0. 1. 1. 0. 0. 0. 1. 0. 0. 1. 1. 1. 1.
 1. 1. 1. 1. 0. 0. 0. 1. 1. 1. 1. 1. 1. 1. 1. 0. 0. 0. 1. 0. 1. 0. 0. 0.
 0.]</t>
  </si>
  <si>
    <t>[1. 1. 0. 1. 1. 0. 1. 1. 1. 1. 0. 1. 1. 0. 0. 1. 0. 1. 1. 1. 0. 1. 1. 1.
 1. 1. 1. 0. 1. 1. 0. 0. 0. 0. 1. 0. 1. 1. 0. 0. 0. 1. 0. 0. 1. 1. 1. 1.
 1. 1. 1. 1. 0. 0. 0. 1. 1. 1. 1. 0. 1. 1. 1. 1. 0. 0. 1. 0. 1. 0. 0. 0.
 0.]</t>
  </si>
  <si>
    <t>[1. 1. 0. 1. 1. 0. 1. 1. 1. 1. 0. 1. 1. 0. 0. 1. 0. 1. 1. 1. 0. 1. 1. 1.
 1. 1. 1. 0. 1. 1. 0. 0. 0. 0. 1. 0. 1. 1. 0. 0. 0. 1. 0. 0. 1. 1. 1. 1.
 1. 1. 1. 1. 0. 0. 0. 1. 1. 1. 1. 0. 0. 1. 1. 0. 0. 0. 1. 0. 1. 0. 0. 0.
 0.]</t>
  </si>
  <si>
    <t>[0. 1. 0. 0. 1. 0. 0. 1. 1. 0. 1. 1. 1. 1. 0. 0. 1. 0. 0. 1. 0. 1. 0. 0.
 1. 1. 1. 0. 1. 1. 0. 0. 1. 1. 0. 1. 1. 0. 1. 1. 0. 1. 1. 1. 0. 1. 0. 0.
 0. 1. 1. 1. 1. 1. 1. 1. 1. 0. 1. 1. 1. 0. 1. 1. 0. 0. 0. 0. 1. 1. 1. 0.
 1.]</t>
  </si>
  <si>
    <t>[0. 0. 0. 1. 1. 1. 0. 0. 0. 1. 0. 0. 1. 1. 1. 1. 1. 0. 0. 1. 0. 1. 0. 1.
 0. 1. 0. 0. 0. 1. 1. 1. 0. 1. 1. 1. 0. 0. 1. 1. 0. 1. 0. 1. 1. 1. 1. 1.
 0. 0. 1. 1. 0. 1. 1. 0. 1. 1. 1. 0. 1. 1. 0. 1. 1. 0. 1. 1. 0. 1. 1. 1.
 0.]</t>
  </si>
  <si>
    <t>[0. 1. 0. 0. 1. 1. 0. 1. 1. 1. 1. 0. 0. 0. 1. 1. 1. 1. 0. 0. 0. 0. 1. 1.
 0. 1. 1. 1. 1. 1. 1. 1. 1. 1. 0. 0. 1. 0. 1. 0. 0. 1. 1. 0. 1. 1. 0. 0.
 0. 0. 1. 1. 1. 0. 0. 1. 1. 0. 1. 1. 0. 1. 1. 1. 0. 1. 1. 0. 0. 1. 1. 1.
 0.]</t>
  </si>
  <si>
    <t>[1. 1. 0. 0. 1. 1. 0. 1. 1. 1. 1. 0. 0. 0. 0. 1. 1. 0. 0. 0. 0. 0. 1. 1.
 0. 1. 0. 1. 0. 1. 1. 1. 0. 0. 0. 0. 1. 0. 1. 0. 0. 1. 1. 0. 1. 1. 0. 0.
 0. 0. 1. 0. 1. 0. 0. 1. 1. 0. 1. 1. 0. 1. 0. 1. 0. 1. 1. 0. 0. 1. 1. 1.
 1.]</t>
  </si>
  <si>
    <t>[1. 1. 0. 0. 1. 1. 0. 1. 1. 1. 1. 0. 0. 0. 0. 1. 1. 0. 0. 0. 0. 0. 0. 1.
 0. 1. 0. 0. 1. 0. 0. 0. 0. 1. 0. 1. 1. 0. 0. 1. 0. 1. 0. 0. 1. 0. 0. 0.
 1. 0. 1. 1. 1. 0. 0. 1. 0. 1. 1. 1. 0. 1. 0. 1. 1. 1. 1. 0. 0. 0. 1. 0.
 0.]</t>
  </si>
  <si>
    <t>[1. 0. 0. 1. 1. 1. 0. 0. 1. 1. 0. 1. 0. 0. 1. 1. 1. 0. 0. 0. 1. 0. 0. 1.
 0. 1. 0. 1. 1. 0. 0. 0. 0. 0. 1. 1. 1. 0. 1. 0. 0. 1. 0. 0. 1. 0. 0. 0.
 1. 0. 1. 1. 1. 0. 0. 1. 0. 0. 1. 0. 0. 0. 0. 1. 1. 0. 1. 0. 0. 1. 0. 0.
 0.]</t>
  </si>
  <si>
    <t>[1. 0. 0. 1. 1. 1. 0. 1. 0. 1. 0. 1. 0. 0. 1. 1. 1. 0. 0. 0. 1. 0. 0. 1.
 0. 1. 0. 1. 1. 0. 0. 0. 0. 0. 1. 1. 1. 0. 1. 0. 0. 1. 0. 0. 1. 0. 0. 1.
 1. 0. 1. 1. 1. 0. 0. 1. 0. 0. 1. 0. 0. 0. 0. 1. 1. 0. 1. 0. 0. 1. 1. 0.
 0.]</t>
  </si>
  <si>
    <t>[1. 0. 0. 1. 1. 1. 0. 1. 0. 1. 0. 0. 0. 0. 1. 1. 1. 0. 0. 0. 1. 0. 0. 1.
 0. 1. 0. 1. 1. 0. 0. 0. 0. 0. 0. 1. 1. 0. 1. 0. 0. 1. 0. 0. 1. 0. 0. 0.
 1. 0. 1. 1. 1. 0. 0. 1. 0. 0. 1. 0. 0. 0. 0. 1. 1. 0. 1. 0. 0. 1. 1. 0.
 0.]</t>
  </si>
  <si>
    <t>[1. 0. 0. 0. 1. 1. 1. 0. 1. 1. 1. 1. 1. 1. 1. 1. 0. 0. 1. 0. 1. 1. 1. 0.
 1. 0. 1. 1. 1. 1. 1. 1. 0. 1. 1. 0. 0. 0. 1. 0. 1. 0. 1. 0. 1. 1. 1. 0.
 1. 1. 1. 1. 1. 0. 0. 1. 1. 1. 0. 0. 0. 1. 0. 1. 0. 0. 1. 1. 0. 1. 1. 1.
 1.]</t>
  </si>
  <si>
    <t>Seed</t>
  </si>
  <si>
    <t>[1 1 1 1 1 1 1 0 0 0 0 1 1 0 0 1 0 0 1 0 1 1 1 0 1 0 0 1 1 1 1 0 1 0 0 1 0
 0 0 1 0 1 0 0 0 1 1 1 0 0 0 1 1 1 0 0 1 1 0 0 0 0 1 0 1 0]</t>
  </si>
  <si>
    <t>[0. 1. 1. 1. 1. 1. 0. 0. 0. 1. 0. 1. 1. 1. 1. 1. 1. 1. 1. 1. 1. 1. 0. 0.
 0. 1. 0. 0. 0. 1. 0. 0. 1. 1. 1. 1. 0. 0. 1. 0. 1. 0. 0. 1. 0. 1. 1. 0.
 1. 1. 1. 0. 0. 1. 1. 0. 0. 1. 1. 0. 1. 1. 0. 0. 1. 0.]</t>
  </si>
  <si>
    <t>[0. 1. 0. 1. 1. 1. 0. 0. 0. 1. 0. 1. 1. 1. 1. 1. 1. 1. 1. 1. 1. 1. 0. 0.
 0. 0. 0. 0. 0. 1. 0. 0. 1. 1. 1. 1. 0. 0. 1. 0. 1. 0. 0. 1. 0. 1. 1. 0.
 1. 1. 1. 0. 0. 1. 1. 0. 0. 1. 1. 1. 1. 1. 0. 0. 1. 0.]</t>
  </si>
  <si>
    <t>[0. 1. 1. 1. 1. 1. 0. 0. 0. 1. 0. 1. 1. 1. 1. 1. 0. 1. 1. 1. 1. 1. 0. 0.
 0. 0. 0. 0. 1. 1. 1. 0. 1. 1. 1. 1. 0. 0. 1. 0. 1. 1. 0. 0. 0. 1. 1. 0.
 1. 1. 1. 0. 0. 1. 1. 0. 0. 1. 1. 1. 1. 1. 0. 0. 1. 0.]</t>
  </si>
  <si>
    <t>[0. 1. 1. 1. 1. 1. 0. 0. 0. 1. 0. 1. 1. 1. 1. 0. 1. 1. 1. 1. 1. 1. 0. 0.
 0. 0. 0. 0. 1. 1. 1. 0. 1. 1. 0. 1. 0. 0. 1. 0. 1. 1. 0. 0. 0. 1. 1. 0.
 1. 1. 1. 0. 0. 1. 1. 0. 0. 1. 1. 1. 1. 1. 0. 0. 1. 0.]</t>
  </si>
  <si>
    <t>[0. 1. 1. 1. 1. 1. 0. 0. 0. 1. 0. 1. 0. 1. 1. 0. 1. 0. 1. 1. 1. 1. 0. 0.
 0. 0. 0. 0. 1. 1. 1. 0. 1. 1. 1. 1. 0. 0. 1. 0. 1. 1. 0. 0. 0. 1. 1. 0.
 1. 1. 1. 0. 0. 0. 1. 0. 0. 1. 1. 1. 1. 1. 0. 0. 1. 0.]</t>
  </si>
  <si>
    <t>[0. 1. 1. 1. 1. 1. 0. 0. 0. 1. 0. 1. 1. 1. 1. 0. 1. 0. 1. 1. 1. 0. 0. 0.
 1. 1. 0. 0. 1. 1. 1. 0. 1. 1. 1. 1. 0. 0. 1. 0. 1. 1. 0. 0. 0. 1. 1. 0.
 1. 1. 0. 1. 0. 1. 1. 0. 0. 1. 1. 0. 1. 1. 0. 0. 1. 0.]</t>
  </si>
  <si>
    <t>[0. 1. 1. 1. 1. 1. 0. 0. 0. 1. 0. 1. 1. 1. 1. 0. 1. 0. 0. 1. 1. 0. 0. 0.
 1. 0. 0. 0. 1. 1. 1. 0. 1. 1. 1. 1. 0. 0. 1. 0. 1. 1. 0. 0. 0. 1. 1. 0.
 1. 1. 0. 1. 0. 1. 1. 0. 0. 1. 1. 0. 1. 1. 1. 0. 1. 0.]</t>
  </si>
  <si>
    <t>[0. 0. 0. 0. 1. 1. 1. 1. 1. 1. 0. 1. 1. 0. 1. 0. 1. 0. 0. 1. 0. 0. 1. 0.
 1. 1. 1. 0. 0. 1. 1. 1. 1. 0. 1. 0. 0. 0. 1. 0. 1. 0. 0. 0. 1. 1. 0. 0.
 1. 1. 1. 1. 1. 0. 0. 1. 0. 0. 1. 0. 0. 0. 1. 1. 0. 0.]</t>
  </si>
  <si>
    <t>[0. 0. 0. 0. 1. 1. 1. 1. 1. 1. 0. 1. 0. 0. 1. 0. 1. 0. 0. 1. 0. 0. 1. 0.
 1. 1. 1. 0. 0. 1. 1. 1. 1. 0. 1. 0. 0. 0. 1. 1. 1. 0. 0. 0. 1. 0. 0. 0.
 1. 1. 1. 1. 1. 0. 0. 1. 0. 0. 1. 0. 0. 0. 1. 1. 0. 0.]</t>
  </si>
  <si>
    <t>[0. 1. 0. 0. 0. 1. 1. 0. 0. 1. 1. 0. 0. 1. 1. 1. 0. 1. 0. 1. 1. 1. 0. 1.
 0. 0. 1. 1. 0. 0. 0. 1. 0. 1. 0. 0. 1. 1. 1. 1. 1. 1. 1. 1. 0. 0. 1. 1.
 0. 1. 1. 0. 0. 0. 1. 1. 1. 1. 1. 0. 1. 0. 1. 1. 1. 1.]</t>
  </si>
  <si>
    <t>[0. 0. 1. 0. 0. 0. 0. 0. 1. 0. 1. 1. 1. 1. 1. 1. 0. 1. 1. 0. 1. 1. 0. 1.
 0. 0. 0. 1. 1. 1. 0. 1. 1. 1. 0. 0. 1. 0. 0. 0. 1. 1. 1. 0. 0. 0. 0. 1.
 0. 1. 0. 0. 0. 1. 1. 1. 0. 1. 1. 0. 1. 1. 1. 1. 0. 1.]</t>
  </si>
  <si>
    <t>[0. 1. 1. 0. 1. 0. 0. 0. 1. 0. 1. 1. 1. 1. 0. 1. 0. 1. 1. 0. 1. 1. 0. 1.
 1. 0. 0. 1. 1. 1. 0. 1. 0. 1. 0. 0. 1. 0. 0. 0. 1. 1. 1. 0. 0. 1. 1. 1.
 0. 1. 0. 0. 0. 1. 1. 1. 0. 1. 1. 0. 1. 1. 1. 1. 1. 1.]</t>
  </si>
  <si>
    <t>[0. 1. 1. 0. 1. 0. 0. 0. 1. 0. 1. 0. 1. 1. 1. 1. 0. 1. 1. 0. 1. 1. 0. 1.
 1. 0. 0. 1. 1. 1. 0. 1. 0. 1. 0. 0. 1. 0. 0. 0. 1. 1. 1. 1. 0. 0. 1. 1.
 0. 1. 0. 0. 1. 1. 1. 1. 1. 0. 1. 0. 1. 1. 1. 1. 1. 1.]</t>
  </si>
  <si>
    <t>[1. 0. 1. 0. 0. 0. 0. 1. 0. 1. 0. 0. 1. 0. 1. 0. 1. 0. 0. 0. 0. 1. 1. 1.
 0. 0. 0. 0. 1. 0. 1. 1. 1. 0. 0. 1. 1. 1. 0. 1. 0. 1. 1. 0. 0. 1. 0. 0.
 0. 1. 1. 0. 1. 1. 0. 1. 0. 1. 1. 1. 0. 0. 1. 0. 0. 1.]</t>
  </si>
  <si>
    <t>[1. 0. 1. 1. 1. 1. 1. 0. 1. 1. 0. 1. 0. 0. 1. 1. 1. 1. 0. 0. 0. 1. 0. 1.
 1. 0. 0. 1. 0. 0. 0. 1. 0. 1. 0. 1. 1. 1. 0. 1. 1. 1. 1. 1. 1. 1. 1. 1.
 1. 1. 1. 1. 1. 0. 0. 0. 0. 1. 1. 1. 0. 0. 1. 0. 0. 1.]</t>
  </si>
  <si>
    <t>[0. 0. 1. 0. 1. 1. 0. 0. 1. 1. 0. 1. 0. 0. 1. 1. 1. 1. 1. 1. 0. 1. 0. 1.
 1. 0. 0. 1. 0. 0. 0. 1. 1. 1. 0. 1. 1. 1. 0. 0. 1. 1. 1. 1. 1. 1. 1. 0.
 1. 1. 1. 1. 0. 0. 0. 1. 0. 1. 1. 0. 0. 0. 1. 0. 1. 1.]</t>
  </si>
  <si>
    <t>[0. 0. 1. 0. 1. 0. 0. 0. 1. 0. 0. 1. 0. 1. 1. 1. 1. 1. 1. 1. 0. 1. 0. 1.
 1. 0. 0. 1. 0. 0. 0. 1. 0. 1. 0. 1. 1. 0. 0. 0. 1. 1. 1. 0. 1. 1. 1. 0.
 1. 1. 0. 1. 1. 0. 0. 1. 0. 1. 1. 0. 0. 0. 1. 0. 1. 1.]</t>
  </si>
  <si>
    <t>[1. 1. 1. 0. 0. 1. 1. 1. 0. 0. 0. 1. 1. 1. 0. 0. 1. 0. 1. 1. 0. 1. 1. 1.
 0. 0. 1. 0. 1. 0. 0. 1. 0. 1. 1. 1. 1. 1. 1. 1. 0. 1. 1. 1. 1. 1. 0. 1.
 0. 1. 0. 0. 1. 0. 0. 0. 1. 0. 1. 1. 1. 1. 1. 1. 0. 0.]</t>
  </si>
  <si>
    <t>[1. 1. 0. 0. 1. 0. 1. 1. 0. 1. 1. 1. 0. 0. 1. 1. 1. 0. 0. 1. 0. 1. 1. 0.
 0. 0. 1. 1. 1. 0. 1. 0. 0. 1. 0. 0. 0. 1. 1. 1. 0. 1. 1. 0. 0. 0. 1. 0.
 0. 1. 1. 1. 0. 1. 0. 0. 1. 1. 1. 0. 1. 0. 1. 0. 1. 1.]</t>
  </si>
  <si>
    <t>[1. 1. 1. 0. 1. 0. 1. 1. 0. 1. 0. 0. 0. 1. 1. 1. 1. 1. 0. 1. 0. 0. 1. 1.
 0. 0. 0. 1. 0. 1. 0. 0. 1. 1. 0. 0. 0. 1. 0. 1. 1. 1. 0. 0. 1. 0. 0. 0.
 1. 0. 0. 0. 0. 1. 0. 0. 0. 1. 1. 0. 1. 0. 0. 0. 1. 1.]</t>
  </si>
  <si>
    <t>[1. 1. 1. 0. 1. 0. 1. 1. 0. 1. 0. 0. 0. 1. 1. 1. 1. 1. 0. 1. 0. 0. 0. 1.
 0. 0. 0. 1. 0. 1. 1. 0. 1. 1. 0. 0. 0. 1. 0. 1. 1. 1. 0. 0. 1. 0. 0. 0.
 0. 0. 0. 0. 0. 1. 0. 0. 0. 1. 1. 0. 1. 0. 0. 1. 0. 1.]</t>
  </si>
  <si>
    <t>[1. 1. 1. 0. 1. 0. 1. 1. 0. 1. 0. 0. 0. 1. 1. 1. 1. 1. 0. 1. 0. 0. 1. 1.
 0. 0. 0. 1. 0. 1. 1. 0. 1. 1. 0. 0. 0. 1. 0. 1. 1. 1. 0. 0. 1. 0. 0. 0.
 0. 0. 0. 0. 0. 1. 0. 0. 0. 1. 1. 0. 1. 0. 0. 1. 0. 1.]</t>
  </si>
  <si>
    <t>[1. 0. 1. 0. 0. 1. 0. 0. 0. 1. 1. 1. 1. 1. 0. 1. 1. 1. 1. 1. 0. 0. 1. 0.
 1. 1. 0. 1. 1. 1. 1. 1. 1. 0. 1. 1. 0. 0. 1. 1. 1. 0. 1. 1. 0. 0. 1. 0.
 1. 1. 0. 0. 1. 1. 1. 0. 0. 1. 0. 1. 1. 0. 0. 1. 0. 0.]</t>
  </si>
  <si>
    <t>[1. 1. 1. 1. 0. 0. 1. 0. 0. 1. 1. 0. 0. 0. 1. 0. 1. 1. 0. 0. 1. 1. 0. 0.
 0. 1. 1. 1. 0. 0. 1. 1. 0. 0. 1. 1. 1. 1. 0. 0. 1. 0. 1. 0. 1. 1. 1. 1.
 0. 1. 1. 1. 0. 1. 0. 1. 1. 0. 0. 1. 0. 1. 1. 1. 1. 0.]</t>
  </si>
  <si>
    <t>[1. 1. 1. 1. 0. 0. 1. 0. 0. 1. 1. 0. 0. 0. 1. 0. 1. 1. 1. 0. 1. 1. 0. 0.
 0. 1. 1. 1. 0. 0. 1. 0. 0. 0. 1. 0. 1. 1. 0. 0. 1. 0. 1. 0. 1. 1. 1. 1.
 0. 1. 1. 1. 0. 1. 0. 1. 1. 0. 0. 1. 0. 1. 1. 1. 1. 0.]</t>
  </si>
  <si>
    <t>[1. 0. 0. 1. 0. 0. 0. 0. 0. 1. 0. 0. 0. 1. 1. 0. 0. 0. 0. 1. 1. 0. 1. 0.
 1. 0. 0. 1. 0. 0. 1. 0. 0. 0. 1. 1. 0. 0. 1. 1. 1. 0. 0. 1. 1. 1. 0. 0.
 1. 0. 1. 1. 1. 1. 1. 0. 1. 0. 0. 0. 0. 1. 0. 1. 0. 0.]</t>
  </si>
  <si>
    <t>[1. 0. 1. 1. 0. 1. 0. 0. 1. 1. 0. 0. 0. 1. 1. 0. 1. 1. 0. 1. 0. 0. 0. 1.
 0. 0. 1. 1. 1. 1. 1. 0. 0. 1. 0. 1. 0. 0. 1. 1. 1. 1. 1. 1. 1. 0. 1. 1.
 1. 1. 1. 1. 1. 1. 1. 0. 0. 0. 1. 1. 0. 1. 0. 1. 0. 1.]</t>
  </si>
  <si>
    <t>[1. 0. 1. 1. 0. 1. 0. 0. 1. 1. 0. 0. 1. 1. 1. 0. 1. 1. 0. 1. 0. 1. 0. 1.
 0. 0. 1. 1. 1. 1. 1. 0. 0. 1. 0. 1. 0. 0. 1. 1. 1. 1. 1. 1. 1. 0. 1. 1.
 1. 1. 0. 0. 1. 1. 1. 0. 0. 0. 1. 1. 0. 1. 0. 1. 0. 1.]</t>
  </si>
  <si>
    <t>[1. 1. 1. 1. 0. 1. 0. 0. 1. 1. 0. 0. 0. 1. 1. 1. 1. 1. 0. 1. 0. 1. 0. 1.
 0. 0. 1. 1. 0. 1. 1. 1. 1. 1. 0. 1. 0. 0. 1. 1. 1. 1. 1. 1. 1. 0. 1. 1.
 1. 1. 0. 1. 1. 1. 1. 0. 0. 0. 1. 1. 0. 1. 0. 1. 0. 1.]</t>
  </si>
  <si>
    <t>[1. 1. 1. 1. 0. 1. 0. 0. 1. 1. 0. 1. 0. 1. 1. 1. 1. 1. 0. 1. 0. 1. 1. 1.
 0. 0. 1. 1. 0. 1. 1. 1. 0. 1. 0. 1. 0. 0. 1. 0. 1. 1. 0. 1. 1. 0. 1. 1.
 1. 1. 0. 1. 1. 1. 1. 0. 0. 1. 1. 1. 0. 1. 0. 1. 0. 1.]</t>
  </si>
  <si>
    <t>[1. 1. 1. 1. 0. 1. 0. 0. 1. 1. 0. 1. 0. 1. 0. 1. 0. 1. 0. 1. 0. 1. 1. 1.
 0. 0. 1. 1. 0. 1. 1. 1. 1. 1. 0. 1. 1. 1. 1. 0. 1. 1. 0. 1. 1. 0. 1. 1.
 1. 1. 0. 1. 1. 1. 1. 0. 0. 1. 1. 1. 0. 1. 0. 1. 0. 1.]</t>
  </si>
  <si>
    <t>[1. 0. 1. 1. 0. 1. 0. 0. 1. 0. 0. 1. 0. 1. 1. 1. 0. 1. 0. 1. 0. 1. 1. 1.
 1. 1. 1. 1. 0. 1. 1. 1. 1. 1. 0. 1. 1. 1. 1. 0. 1. 1. 0. 0. 1. 0. 1. 1.
 1. 1. 0. 1. 0. 1. 1. 0. 1. 1. 1. 1. 0. 1. 0. 1. 0. 1.]</t>
  </si>
  <si>
    <t>[1. 1. 1. 1. 0. 1. 0. 0. 1. 0. 0. 1. 0. 1. 1. 1. 0. 1. 1. 0. 0. 1. 1. 1.
 1. 1. 1. 1. 0. 1. 1. 1. 1. 1. 0. 1. 1. 1. 1. 0. 1. 0. 0. 0. 1. 0. 1. 1.
 1. 1. 0. 1. 0. 1. 0. 0. 0. 1. 1. 1. 0. 1. 0. 1. 0. 1.]</t>
  </si>
  <si>
    <t>[0. 1. 0. 0. 0. 1. 0. 0. 0. 0. 1. 0. 1. 1. 1. 1. 1. 1. 0. 1. 0. 1. 0. 0.
 0. 1. 1. 0. 1. 0. 0. 0. 0. 0. 0. 1. 1. 0. 0. 1. 0. 0. 0. 1. 0. 1. 0. 0.
 1. 0. 0. 1. 0. 1. 1. 0. 1. 1. 0. 1. 1. 0. 0. 0. 0. 1. 1. 1. 1. 0. 0. 1.
 1. 1. 0. 1. 0. 1. 1. 1. 0. 1. 0. 0. 1. 1. 1. 1. 1. 1. 1. 0. 0. 1. 0. 1.
 1. 1. 1. 1. 0. 0. 1. 1. 1. 0. 0. 0. 1. 1. 0. 0. 0. 0. 0. 1. 0. 0. 1. 1.
 1. 0. 1. 0. 1. 1. 1. 0. 0. 0. 1. 1. 1. 0. 0. 0. 0. 1. 1. 1. 1. 0. 1. 0.
 1. 1. 0. 0. 0. 1. 1. 0. 1. 1. 0. 1. 1. 0. 1. 0. 1. 0. 0. 1. 1. 1. 1. 0.
 0. 0. 0. 0. 1. 1. 0. 1. 0. 0. 1. 0. 1. 0. 1. 1. 1. 1. 0. 0. 1. 1. 1. 1.
 1. 0. 1. 1. 1. 1. 1. 0. 1. 1. 1. 0. 1. 1. 0. 1. 1. 1. 0. 0. 0. 1. 1. 0.
 1. 1. 1. 1. 0. 1. 0. 1. 0. 1. 1. 1. 1. 1. 0. 1. 0. 0. 1. 1. 0. 1. 0. 1.
 0. 0. 1. 1. 1. 1. 1. 1. 0. 1. 1. 1. 0. 1. 0. 0. 0. 0. 0. 0. 1. 0. 1. 0.
 0. 0. 1. 0. 1. 1. 0. 1. 1. 1. 0. 0. 0. 0. 1. 0. 1. 1. 1. 0. 0. 1. 0. 0.
 1. 0. 0. 0. 0. 1. 1. 1. 1. 1. 0. 0. 0. 0. 1. 0. 0. 1. 0. 0. 0. 0. 1. 1.
 1. 0. 1. 0. 0. 0. 0. 1. 1. 0. 1. 0. 1. 1. 0. 1. 0. 0. 1. 0. 0. 1. 0. 1.
 1. 0. 1. 0. 1. 0. 1. 0. 1. 1. 0. 0. 0. 1. 0. 1. 0. 1. 1. 0. 1. 1. 1. 0.
 0. 1. 0. 0. 0. 1. 1. 0. 1. 1. 1. 0. 0. 1. 0. 1. 0. 0. 1. 0. 1. 0. 0. 1.
 0. 1. 1. 1. 0. 1. 1. 0. 1. 0. 0. 1. 1. 0. 0. 0. 1. 0. 1. 1. 0. 0. 1. 0.
 1. 1. 0. 0. 1. 0. 0. 1. 1. 1. 1. 0. 0. 1. 0. 0. 0. 1. 0. 1.]</t>
  </si>
  <si>
    <t>[0. 0. 0. 1. 1. 0. 1. 1. 0. 1. 1. 0. 1. 1. 0. 0. 0. 1. 0. 1. 0. 1. 0. 0.
 1. 0. 1. 0. 0. 0. 0. 0. 0. 1. 0. 1. 0. 0. 0. 0. 0. 0. 1. 1. 0. 0. 0. 0.
 1. 0. 0. 1. 1. 1. 1. 0. 1. 1. 1. 0. 0. 1. 0. 1. 1. 0. 0. 1. 0. 1. 0. 0.
 1. 1. 1. 1. 0. 1. 0. 1. 0. 1. 1. 1. 0. 1. 0. 1. 1. 0. 0. 1. 0. 0. 0. 1.
 1. 0. 0. 0. 0. 0. 0. 1. 0. 1. 0. 1. 0. 1. 0. 1. 1. 1. 0. 1. 0. 0. 1. 0.
 1. 1. 1. 1. 1. 1. 0. 1. 0. 0. 1. 1. 0. 0. 1. 1. 0. 0. 1. 1. 0. 0. 0. 1.
 1. 0. 0. 0. 0. 0. 0. 1. 1. 0. 1. 0. 1. 1. 1. 1. 1. 1. 0. 0. 1. 0. 1. 0.
 1. 0. 1. 1. 0. 0. 1. 1. 1. 1. 0. 0. 0. 1. 0. 1. 1. 1. 1. 0. 1. 0. 1. 1.
 1. 0. 0. 0. 1. 0. 0. 1. 0. 0. 1. 0. 0. 1. 0. 0. 0. 0. 1. 0. 1. 1. 0. 1.
 1. 0. 1. 0. 1. 1. 1. 1. 1. 0. 0. 1. 0. 1. 0. 0. 0. 0. 1. 1. 1. 0. 1. 1.
 1. 1. 0. 0. 0. 1. 1. 1. 1. 1. 1. 0. 1. 1. 0. 1. 1. 1. 0. 0. 1. 1. 0. 1.
 0. 0. 0. 0. 0. 1. 1. 0. 1. 0. 1. 0. 0. 0. 1. 1. 1. 1. 1. 1. 0. 0. 0. 0.
 0. 0. 1. 0. 1. 1. 0. 1. 0. 0. 0. 0. 0. 1. 0. 0. 1. 0. 0. 0. 0. 0. 1. 0.
 0. 0. 0. 1. 1. 0. 1. 1. 0. 0. 1. 1. 1. 0. 0. 1. 1. 1. 0. 1. 1. 1. 1. 1.
 0. 1. 1. 0. 0. 0. 0. 1. 0. 0. 0. 1. 0. 1. 0. 1. 1. 0. 0. 0. 1. 0. 1. 0.
 0. 0. 0. 1. 1. 1. 1. 0. 1. 0. 0. 0. 0. 0. 1. 1. 0. 1. 0. 1. 1. 1. 0. 0.
 0. 0. 1. 1. 1. 1. 1. 1. 0. 1. 1. 1. 1. 1. 1. 0. 0. 1. 1. 0. 1. 0. 0. 0.
 0. 0. 0. 1. 1. 1. 1. 1. 0. 1. 1. 0. 0. 0. 1. 0. 0. 1. 0. 1.]</t>
  </si>
  <si>
    <t>[0. 0. 0. 1. 1. 0. 1. 1. 0. 1. 1. 0. 1. 1. 0. 0. 0. 1. 0. 1. 0. 1. 0. 0.
 1. 0. 1. 0. 0. 0. 0. 0. 0. 1. 0. 1. 0. 0. 0. 0. 0. 0. 1. 1. 0. 0. 0. 0.
 1. 0. 0. 1. 1. 1. 1. 0. 1. 1. 1. 0. 0. 1. 0. 1. 1. 0. 0. 1. 0. 1. 0. 0.
 1. 1. 1. 1. 0. 1. 0. 1. 0. 1. 1. 1. 0. 1. 0. 1. 1. 0. 0. 1. 0. 0. 0. 1.
 1. 0. 0. 0. 0. 0. 0. 1. 0. 1. 0. 1. 0. 1. 0. 1. 1. 1. 0. 1. 0. 0. 1. 0.
 1. 1. 1. 1. 1. 1. 0. 1. 0. 0. 1. 1. 0. 0. 0. 1. 0. 0. 1. 1. 0. 0. 0. 1.
 0. 0. 0. 0. 0. 0. 0. 0. 1. 0. 1. 0. 1. 1. 1. 1. 1. 1. 0. 0. 1. 0. 1. 0.
 1. 0. 1. 1. 0. 0. 1. 1. 1. 1. 0. 0. 0. 1. 0. 1. 1. 1. 1. 0. 1. 0. 1. 1.
 1. 0. 0. 0. 1. 0. 0. 1. 0. 0. 1. 0. 0. 1. 1. 0. 0. 0. 1. 0. 1. 1. 0. 1.
 1. 0. 0. 0. 1. 1. 1. 1. 1. 0. 0. 1. 0. 1. 0. 0. 0. 1. 1. 1. 1. 0. 1. 1.
 1. 1. 0. 0. 0. 1. 1. 1. 1. 1. 1. 0. 1. 1. 0. 1. 1. 1. 0. 0. 1. 1. 0. 1.
 0. 0. 0. 0. 0. 1. 1. 0. 1. 0. 1. 0. 0. 0. 1. 1. 1. 1. 1. 1. 0. 0. 0. 0.
 0. 0. 1. 0. 1. 1. 0. 1. 0. 0. 0. 0. 0. 1. 0. 0. 1. 0. 0. 0. 0. 0. 1. 0.
 0. 0. 0. 1. 1. 0. 1. 1. 0. 0. 1. 1. 1. 0. 0. 1. 1. 1. 0. 1. 1. 1. 1. 1.
 0. 1. 1. 0. 0. 0. 0. 1. 0. 0. 0. 1. 0. 1. 0. 1. 1. 0. 0. 0. 1. 0. 1. 0.
 0. 0. 0. 1. 1. 1. 1. 0. 1. 0. 0. 0. 0. 0. 1. 1. 0. 1. 0. 1. 1. 1. 0. 0.
 0. 0. 1. 1. 1. 1. 1. 1. 0. 1. 1. 1. 1. 0. 1. 0. 0. 1. 1. 0. 1. 0. 0. 0.
 0. 0. 0. 1. 1. 1. 1. 1. 0. 1. 1. 0. 0. 0. 1. 0. 0. 1. 0. 1.]</t>
  </si>
  <si>
    <t>[0. 0. 0. 1. 1. 0. 1. 1. 0. 1. 1. 0. 1. 1. 0. 0. 0. 1. 0. 1. 0. 1. 0. 0.
 1. 0. 1. 1. 0. 0. 0. 0. 0. 1. 0. 1. 0. 0. 0. 0. 0. 0. 0. 1. 0. 0. 0. 0.
 1. 0. 0. 1. 1. 1. 1. 0. 1. 1. 1. 0. 0. 1. 0. 1. 1. 0. 0. 1. 0. 1. 0. 0.
 1. 1. 1. 1. 0. 0. 0. 1. 0. 1. 1. 1. 0. 1. 0. 1. 1. 0. 0. 1. 0. 0. 0. 1.
 1. 0. 0. 0. 0. 0. 0. 1. 0. 1. 0. 1. 0. 1. 0. 1. 1. 1. 0. 1. 0. 0. 1. 0.
 1. 0. 1. 1. 1. 1. 0. 1. 0. 0. 1. 1. 0. 0. 0. 1. 1. 0. 1. 1. 0. 0. 0. 1.
 0. 0. 0. 0. 0. 0. 0. 0. 1. 0. 1. 0. 1. 1. 1. 1. 1. 1. 0. 0. 1. 0. 1. 0.
 1. 0. 1. 1. 0. 0. 1. 1. 1. 1. 0. 0. 0. 1. 0. 1. 1. 1. 1. 0. 1. 0. 1. 1.
 1. 0. 0. 0. 1. 0. 0. 1. 0. 0. 1. 0. 0. 1. 1. 0. 0. 0. 1. 0. 1. 1. 0. 1.
 1. 0. 1. 0. 1. 1. 1. 1. 1. 0. 0. 1. 0. 0. 0. 0. 0. 1. 1. 1. 1. 0. 0. 1.
 1. 1. 1. 0. 0. 1. 1. 1. 1. 1. 1. 0. 1. 1. 0. 1. 1. 1. 0. 0. 1. 1. 0. 1.
 0. 0. 0. 0. 0. 0. 1. 0. 1. 0. 1. 0. 0. 0. 1. 1. 1. 1. 1. 1. 0. 0. 0. 0.
 0. 0. 1. 0. 1. 1. 0. 1. 0. 0. 0. 0. 0. 1. 0. 0. 1. 0. 0. 0. 0. 0. 1. 0.
 0. 1. 0. 1. 1. 0. 1. 1. 0. 0. 1. 1. 1. 0. 0. 1. 1. 1. 0. 1. 1. 1. 1. 1.
 0. 1. 1. 0. 0. 0. 0. 1. 0. 0. 1. 1. 0. 1. 0. 1. 1. 0. 0. 0. 1. 0. 1. 0.
 1. 0. 0. 1. 1. 1. 1. 0. 1. 0. 0. 0. 0. 0. 1. 1. 0. 1. 0. 1. 1. 1. 0. 0.
 0. 0. 1. 1. 1. 1. 1. 1. 0. 0. 1. 1. 1. 0. 1. 0. 0. 1. 1. 0. 1. 0. 0. 0.
 0. 0. 0. 1. 1. 1. 1. 1. 0. 1. 1. 1. 0. 0. 1. 0. 0. 1. 0. 1.]</t>
  </si>
  <si>
    <t>[0. 0. 0. 1. 1. 0. 1. 1. 0. 1. 1. 0. 1. 1. 0. 0. 0. 1. 0. 1. 0. 1. 0. 0.
 1. 0. 1. 1. 0. 0. 0. 0. 0. 1. 0. 1. 0. 0. 0. 0. 0. 0. 0. 1. 0. 0. 0. 0.
 1. 0. 0. 1. 1. 1. 1. 0. 1. 1. 1. 0. 0. 1. 0. 1. 1. 0. 0. 1. 0. 1. 0. 0.
 1. 1. 1. 1. 0. 0. 0. 1. 0. 1. 1. 1. 0. 1. 0. 1. 1. 1. 0. 1. 0. 0. 0. 1.
 1. 0. 1. 0. 0. 1. 0. 1. 0. 1. 0. 1. 0. 1. 0. 1. 1. 1. 0. 1. 0. 0. 1. 0.
 1. 0. 1. 1. 1. 1. 0. 1. 0. 0. 1. 1. 0. 0. 0. 1. 1. 0. 1. 1. 0. 0. 0. 1.
 0. 0. 0. 0. 0. 0. 1. 0. 1. 0. 1. 0. 1. 1. 1. 1. 1. 1. 0. 1. 1. 0. 1. 0.
 1. 0. 1. 1. 0. 0. 1. 1. 1. 1. 0. 0. 0. 1. 0. 1. 1. 1. 1. 0. 1. 0. 1. 1.
 1. 0. 0. 0. 1. 0. 0. 1. 0. 0. 1. 0. 0. 1. 1. 0. 0. 0. 1. 0. 1. 1. 1. 1.
 1. 0. 1. 0. 1. 1. 1. 1. 1. 0. 0. 1. 0. 0. 0. 0. 0. 1. 1. 1. 1. 0. 0. 1.
 1. 1. 1. 0. 0. 1. 1. 1. 1. 0. 1. 0. 1. 1. 0. 1. 1. 1. 0. 0. 1. 1. 0. 1.
 0. 0. 0. 0. 0. 0. 1. 0. 1. 0. 1. 0. 0. 0. 1. 1. 1. 1. 1. 1. 0. 0. 0. 0.
 0. 0. 1. 0. 1. 1. 0. 1. 0. 0. 0. 0. 0. 1. 0. 0. 1. 0. 0. 0. 0. 0. 1. 0.
 0. 1. 0. 1. 1. 0. 1. 1. 0. 0. 1. 1. 1. 0. 0. 0. 1. 1. 0. 1. 1. 1. 1. 1.
 0. 1. 1. 0. 0. 0. 0. 1. 0. 0. 1. 1. 0. 1. 0. 1. 1. 0. 0. 0. 1. 0. 1. 0.
 0. 0. 0. 1. 1. 1. 1. 0. 1. 0. 0. 0. 0. 0. 1. 1. 0. 1. 0. 1. 1. 1. 0. 0.
 0. 0. 1. 0. 1. 1. 1. 1. 0. 0. 1. 1. 1. 0. 1. 0. 0. 1. 1. 0. 1. 0. 0. 0.
 0. 0. 0. 1. 1. 1. 1. 1. 0. 1. 1. 1. 0. 0. 1. 0. 0. 1. 0. 1.]</t>
  </si>
  <si>
    <t>[0. 0. 0. 1. 1. 0. 1. 1. 0. 1. 1. 0. 1. 1. 0. 0. 0. 0. 0. 1. 0. 1. 0. 0.
 1. 0. 1. 1. 0. 0. 0. 0. 0. 1. 0. 1. 0. 0. 0. 0. 0. 0. 0. 1. 0. 0. 0. 0.
 1. 0. 0. 1. 1. 1. 1. 0. 1. 1. 1. 0. 0. 1. 0. 1. 1. 0. 0. 1. 0. 1. 0. 0.
 1. 1. 1. 1. 0. 0. 0. 1. 0. 1. 1. 1. 0. 1. 0. 1. 1. 0. 0. 1. 0. 0. 0. 1.
 1. 0. 1. 0. 0. 1. 0. 1. 0. 1. 0. 1. 0. 1. 0. 1. 1. 1. 0. 1. 0. 0. 1. 0.
 1. 0. 1. 1. 1. 1. 0. 1. 0. 0. 1. 1. 0. 0. 0. 1. 1. 0. 1. 1. 0. 0. 0. 1.
 0. 0. 0. 0. 0. 0. 1. 0. 1. 0. 1. 0. 1. 1. 1. 1. 1. 1. 0. 0. 1. 0. 1. 0.
 1. 0. 1. 1. 0. 0. 1. 1. 1. 1. 0. 0. 0. 1. 0. 1. 1. 1. 1. 0. 1. 0. 1. 1.
 1. 0. 0. 0. 1. 0. 0. 1. 0. 0. 1. 0. 0. 1. 1. 0. 0. 0. 1. 0. 1. 1. 1. 1.
 1. 0. 1. 1. 1. 1. 1. 1. 1. 0. 0. 1. 0. 0. 0. 0. 0. 1. 1. 1. 1. 0. 0. 1.
 1. 1. 1. 0. 0. 1. 1. 1. 1. 0. 1. 0. 1. 1. 0. 1. 1. 1. 0. 1. 1. 1. 0. 1.
 0. 0. 0. 0. 0. 0. 1. 0. 1. 0. 1. 0. 0. 0. 1. 1. 1. 1. 1. 0. 0. 0. 0. 0.
 0. 0. 0. 0. 1. 1. 0. 1. 0. 0. 0. 0. 0. 1. 0. 0. 1. 0. 1. 0. 0. 0. 1. 0.
 0. 1. 0. 1. 1. 0. 1. 1. 0. 0. 1. 0. 1. 0. 0. 1. 1. 1. 0. 1. 1. 1. 1. 1.
 0. 1. 1. 0. 0. 0. 0. 1. 0. 0. 1. 1. 0. 1. 0. 1. 1. 1. 0. 0. 1. 0. 1. 0.
 0. 0. 0. 1. 1. 1. 1. 0. 1. 0. 0. 0. 0. 0. 1. 1. 0. 1. 0. 1. 1. 1. 0. 0.
 0. 0. 1. 0. 1. 1. 1. 1. 0. 0. 1. 1. 1. 0. 1. 0. 0. 1. 1. 0. 1. 0. 0. 0.
 0. 0. 0. 1. 1. 1. 1. 1. 0. 1. 1. 1. 0. 0. 1. 0. 0. 1. 0. 1.]</t>
  </si>
  <si>
    <t>[1. 0. 0. 0. 0. 1. 1. 1. 1. 1. 0. 0. 0. 0. 1. 1. 0. 0. 0. 0. 1. 0. 1. 1.
 1. 0. 0. 0. 1. 0. 0. 0. 0. 1. 0. 1. 1. 0. 1. 1. 0. 0. 0. 0. 0. 0. 1. 0.
 0. 1. 1. 1. 1. 0. 1. 0. 0. 0. 1. 0. 1. 0. 0. 1. 0. 1. 0. 0. 1. 0. 1. 0.
 0. 0. 1. 0. 0. 1. 0. 1. 1. 0. 1. 1. 1. 1. 0. 0. 1. 0. 0. 1. 0. 1. 1. 0.
 1. 1. 1. 1. 1. 0. 1. 1. 0. 0. 0. 0. 1. 0. 1. 0. 1. 1. 1. 0. 1. 0. 0. 0.
 0. 1. 1. 1. 0. 0. 0. 1. 0. 0. 1. 0. 0. 0. 0. 1. 1. 1. 0. 0. 0. 1. 1. 0.
 1. 1. 0. 0. 1. 1. 0. 0. 0. 1. 0. 1. 0. 0. 0. 0. 1. 1. 0. 0. 0. 1. 0. 1.
 0. 1. 1. 1. 1. 0. 0. 0. 1. 1. 0. 1. 0. 1. 1. 1. 0. 0. 1. 0. 0. 1. 1. 0.
 1. 0. 0. 0. 0. 0. 1. 1. 0. 0. 0. 0. 0. 1. 1. 0. 0. 1. 0. 1. 1. 0. 1. 0.
 0. 1. 0. 1. 1. 1. 0. 0. 0. 0. 1. 1. 1. 0. 1. 1. 0. 0. 1. 0. 0. 0. 0. 1.
 0. 0. 0. 0. 0. 1. 1. 0. 0. 1. 1. 0. 1. 1. 1. 1. 0. 0. 1. 1. 0. 1. 1. 0.
 0. 0. 0. 0. 0. 1. 0. 0. 0. 1. 0. 1. 1. 1. 0. 0. 1. 1. 1. 0. 1. 1. 0. 1.
 1. 0. 1. 0. 1. 1. 1. 0. 1. 1. 1. 1. 0. 1. 1. 0. 0. 0. 1. 1. 0. 1. 0. 0.
 0. 0. 1. 0. 0. 1. 1. 0. 0. 0. 1. 1. 0. 1. 0. 1. 0. 1. 1. 0. 0. 0. 0. 0.
 1. 0. 0. 1. 1. 1. 0. 1. 1. 0. 0. 0. 1. 1. 0. 1. 0. 1. 0. 1. 1. 0. 1. 0.
 1. 1. 0. 0. 0. 0. 0. 0. 0. 1. 0. 1. 1. 1. 0. 1. 0. 0. 1. 0. 1. 0. 0. 1.
 0. 1. 1. 0. 1. 0. 1. 0. 1. 1. 1. 0. 0. 1. 0. 0. 0. 1. 1. 0. 1. 0. 0. 1.
 1. 0. 0. 0. 0. 1. 0. 1. 1. 1. 1. 0. 1. 1. 0. 1. 0. 0. 1. 1.]</t>
  </si>
  <si>
    <t>[1. 0. 0. 0. 1. 1. 1. 0. 0. 0. 0. 0. 1. 1. 0. 1. 1. 1. 0. 0. 1. 0. 0. 0.
 0. 0. 0. 0. 0. 1. 1. 1. 0. 1. 0. 0. 0. 1. 0. 0. 1. 0. 1. 0. 0. 1. 1. 1.
 0. 0. 1. 1. 0. 1. 0. 1. 0. 1. 0. 0. 1. 0. 1. 0. 0. 0. 0. 1. 1. 0. 0. 0.
 0. 1. 0. 0. 1. 0. 0. 1. 1. 0. 0. 0. 1. 1. 0. 0. 1. 0. 0. 1. 0. 1. 0. 0.
 0. 1. 0. 1. 1. 1. 1. 0. 1. 0. 0. 1. 1. 0. 0. 1. 0. 1. 1. 0. 0. 1. 1. 1.
 0. 1. 1. 1. 0. 1. 0. 0. 0. 0. 0. 0. 0. 0. 1. 1. 0. 1. 1. 0. 0. 0. 0. 0.
 1. 0. 1. 0. 0. 0. 1. 0. 1. 1. 0. 0. 0. 1. 1. 1. 1. 0. 1. 1. 0. 0. 1. 0.
 0. 0. 0. 0. 0. 0. 1. 1. 1. 1. 0. 0. 0. 1. 0. 1. 0. 0. 1. 0. 0. 0. 0. 1.
 1. 1. 0. 0. 0. 1. 1. 1. 0. 1. 1. 1. 0. 0. 1. 0. 0. 0. 1. 1. 1. 0. 1. 0.
 0. 0. 0. 1. 1. 0. 0. 0. 0. 0. 1. 0. 0. 0. 0. 1. 0. 1. 0. 0. 1. 0. 1. 1.
 0. 1. 0. 0. 0. 0. 0. 0. 1. 0. 1. 1. 0. 1. 1. 1. 0. 0. 1. 0. 0. 1. 1. 1.
 0. 0. 1. 0. 1. 1. 1. 1. 0. 0. 0. 1. 0. 1. 0. 1. 1. 0. 1. 1. 1. 1. 0. 0.
 0. 0. 1. 1. 1. 1. 0. 1. 1. 1. 1. 0. 1. 1. 1. 1. 1. 1. 1. 0. 0. 1. 0. 0.
 0. 1. 1. 0. 1. 1. 0. 1. 0. 0. 1. 1. 0. 0. 1. 0. 0. 1. 1. 1. 1. 0. 1. 0.
 1. 0. 0. 0. 1. 1. 0. 1. 0. 1. 0. 0. 0. 0. 0. 0. 1. 0. 0. 0. 1. 1. 1. 1.
 0. 0. 1. 0. 0. 0. 1. 0. 0. 0. 0. 1. 0. 0. 1. 0. 1. 1. 1. 0. 1. 0. 1. 1.
 1. 0. 1. 0. 0. 1. 0. 0. 1. 0. 0. 0. 1. 1. 1. 0. 0. 1. 0. 1. 0. 1. 0. 1.
 1. 0. 1. 1. 0. 1. 0. 1. 0. 0. 0. 0. 0. 0. 0. 1. 0. 1. 1. 1.]</t>
  </si>
  <si>
    <t>[1. 0. 0. 0. 1. 1. 1. 0. 0. 0. 0. 0. 1. 1. 0. 1. 1. 1. 0. 1. 1. 0. 0. 0.
 0. 0. 0. 0. 0. 1. 1. 1. 0. 1. 0. 0. 0. 1. 0. 0. 1. 0. 1. 0. 0. 1. 1. 1.
 0. 0. 1. 1. 0. 1. 0. 1. 0. 1. 0. 0. 1. 0. 1. 0. 0. 0. 0. 1. 1. 0. 0. 0.
 0. 1. 0. 1. 1. 0. 0. 1. 1. 0. 0. 0. 1. 1. 0. 0. 1. 0. 0. 1. 0. 1. 0. 0.
 0. 1. 0. 1. 1. 1. 1. 0. 1. 0. 0. 1. 1. 0. 0. 1. 0. 1. 1. 0. 0. 1. 1. 1.
 0. 1. 1. 1. 0. 1. 0. 0. 0. 0. 0. 0. 0. 0. 1. 1. 0. 1. 1. 0. 0. 0. 0. 0.
 1. 0. 1. 0. 0. 0. 1. 0. 1. 1. 0. 0. 0. 1. 1. 1. 1. 0. 1. 1. 0. 0. 1. 0.
 0. 0. 0. 0. 0. 0. 1. 1. 1. 1. 0. 0. 0. 1. 0. 1. 0. 0. 1. 0. 0. 0. 0. 1.
 1. 1. 0. 0. 0. 1. 1. 1. 0. 1. 1. 1. 0. 0. 0. 0. 0. 0. 1. 1. 1. 0. 1. 0.
 0. 0. 0. 1. 1. 0. 0. 0. 0. 0. 1. 0. 0. 0. 0. 1. 0. 1. 0. 0. 1. 0. 1. 1.
 0. 1. 0. 0. 0. 0. 0. 0. 1. 0. 1. 1. 0. 1. 1. 1. 0. 0. 1. 0. 0. 1. 1. 1.
 0. 0. 1. 0. 1. 1. 1. 1. 0. 0. 0. 1. 0. 1. 0. 1. 1. 0. 1. 1. 1. 1. 0. 0.
 0. 0. 0. 1. 1. 1. 0. 1. 1. 1. 1. 0. 1. 1. 1. 1. 1. 1. 1. 0. 0. 1. 0. 0.
 0. 1. 1. 0. 1. 1. 1. 1. 0. 0. 1. 1. 0. 0. 1. 0. 0. 1. 1. 1. 1. 0. 1. 0.
 1. 0. 0. 0. 1. 1. 0. 1. 0. 1. 0. 0. 0. 0. 0. 0. 1. 0. 0. 0. 1. 1. 1. 1.
 0. 0. 1. 0. 0. 0. 1. 0. 0. 0. 0. 1. 0. 0. 1. 0. 1. 1. 1. 0. 1. 0. 1. 1.
 1. 0. 1. 0. 0. 1. 0. 0. 1. 0. 0. 0. 1. 1. 1. 0. 0. 1. 0. 1. 0. 1. 0. 0.
 1. 0. 1. 1. 0. 1. 0. 1. 0. 0. 0. 0. 0. 0. 0. 1. 0. 1. 1. 1.]</t>
  </si>
  <si>
    <t>[1. 0. 0. 0. 1. 1. 1. 0. 0. 0. 0. 0. 1. 1. 0. 1. 1. 1. 0. 0. 1. 0. 0. 0.
 0. 0. 0. 0. 0. 1. 1. 1. 0. 1. 0. 0. 0. 1. 0. 0. 1. 0. 1. 0. 0. 1. 1. 1.
 0. 0. 1. 0. 0. 1. 0. 1. 0. 1. 0. 0. 1. 0. 1. 0. 0. 0. 0. 1. 1. 0. 0. 0.
 0. 1. 0. 0. 1. 0. 1. 1. 1. 0. 0. 0. 1. 1. 1. 0. 1. 0. 0. 1. 0. 1. 1. 0.
 0. 1. 0. 1. 1. 1. 1. 0. 1. 0. 1. 1. 1. 0. 0. 1. 0. 1. 1. 0. 0. 1. 1. 1.
 0. 0. 1. 1. 0. 1. 0. 0. 0. 0. 0. 0. 0. 0. 1. 1. 0. 1. 1. 0. 0. 0. 0. 0.
 1. 0. 1. 0. 0. 0. 1. 0. 1. 1. 0. 0. 0. 1. 1. 1. 0. 0. 1. 1. 0. 0. 1. 0.
 0. 0. 0. 0. 0. 0. 1. 1. 1. 1. 0. 0. 0. 1. 0. 1. 0. 0. 1. 0. 0. 1. 0. 1.
 1. 1. 0. 0. 0. 1. 1. 1. 0. 1. 1. 1. 0. 0. 0. 0. 0. 0. 1. 1. 1. 0. 1. 0.
 0. 0. 0. 1. 1. 0. 0. 0. 0. 0. 0. 0. 1. 0. 0. 1. 0. 1. 0. 0. 1. 0. 1. 0.
 0. 1. 0. 0. 0. 0. 0. 0. 1. 0. 1. 1. 0. 1. 1. 1. 0. 0. 1. 0. 0. 1. 1. 1.
 0. 0. 1. 0. 1. 1. 1. 1. 0. 1. 0. 1. 0. 1. 0. 1. 1. 0. 1. 1. 1. 1. 0. 0.
 0. 0. 1. 1. 1. 1. 0. 1. 1. 1. 1. 0. 1. 1. 1. 1. 1. 1. 1. 0. 0. 1. 0. 0.
 0. 1. 0. 0. 1. 1. 0. 1. 0. 0. 1. 1. 0. 0. 1. 0. 0. 1. 1. 1. 1. 0. 1. 0.
 1. 0. 0. 0. 1. 1. 0. 1. 0. 1. 0. 0. 0. 0. 0. 0. 1. 0. 0. 0. 1. 0. 1. 1.
 1. 0. 1. 0. 0. 0. 1. 0. 0. 0. 0. 1. 0. 0. 1. 0. 1. 1. 0. 0. 1. 0. 1. 1.
 1. 0. 1. 0. 0. 1. 1. 0. 1. 0. 0. 0. 1. 1. 1. 0. 1. 1. 0. 1. 0. 1. 0. 0.
 1. 0. 1. 1. 0. 1. 0. 1. 0. 0. 0. 0. 1. 0. 0. 0. 0. 1. 1. 1.]</t>
  </si>
  <si>
    <t>[1. 0. 0. 0. 1. 1. 1. 0. 0. 0. 0. 0. 1. 1. 0. 1. 1. 1. 0. 0. 1. 0. 0. 0.
 0. 0. 0. 0. 0. 1. 1. 1. 0. 1. 0. 0. 0. 1. 0. 0. 1. 0. 1. 0. 0. 1. 1. 1.
 0. 0. 1. 0. 0. 1. 0. 1. 0. 1. 0. 0. 1. 0. 1. 0. 0. 0. 0. 1. 1. 0. 0. 0.
 0. 1. 0. 0. 1. 0. 0. 1. 1. 0. 0. 0. 1. 1. 1. 1. 1. 0. 0. 1. 0. 1. 1. 0.
 0. 1. 0. 1. 1. 1. 1. 0. 1. 0. 1. 1. 1. 0. 0. 1. 0. 1. 1. 0. 0. 1. 1. 1.
 0. 0. 1. 1. 0. 1. 0. 0. 0. 0. 0. 0. 0. 0. 1. 1. 0. 1. 1. 0. 0. 0. 0. 0.
 1. 0. 1. 1. 0. 0. 1. 0. 1. 1. 0. 0. 0. 1. 1. 1. 0. 0. 1. 1. 0. 0. 1. 0.
 0. 0. 0. 0. 0. 0. 1. 1. 1. 1. 0. 0. 0. 1. 0. 1. 0. 0. 1. 0. 0. 1. 0. 1.
 1. 1. 0. 0. 0. 1. 1. 1. 0. 1. 1. 1. 0. 0. 0. 0. 0. 0. 0. 1. 1. 0. 1. 0.
 0. 0. 0. 1. 1. 0. 0. 0. 0. 0. 1. 0. 1. 0. 0. 1. 0. 1. 0. 0. 1. 0. 1. 0.
 0. 1. 0. 0. 0. 0. 0. 0. 1. 0. 1. 1. 0. 1. 1. 1. 0. 0. 1. 0. 0. 1. 1. 1.
 0. 0. 1. 0. 1. 1. 1. 1. 0. 1. 0. 1. 0. 1. 0. 1. 1. 0. 1. 1. 1. 1. 0. 0.
 0. 0. 1. 1. 1. 1. 0. 1. 1. 1. 1. 0. 1. 1. 1. 1. 1. 1. 1. 0. 0. 1. 0. 0.
 0. 1. 0. 0. 1. 1. 0. 1. 0. 1. 1. 1. 0. 0. 1. 0. 0. 1. 1. 1. 1. 0. 1. 0.
 1. 0. 0. 0. 1. 1. 0. 1. 0. 1. 0. 0. 0. 0. 0. 0. 1. 0. 0. 0. 1. 1. 1. 1.
 1. 0. 1. 0. 0. 0. 1. 0. 0. 0. 0. 1. 0. 0. 1. 0. 1. 1. 0. 0. 1. 0. 1. 1.
 1. 0. 1. 0. 0. 1. 1. 0. 1. 0. 0. 0. 1. 1. 1. 0. 1. 1. 0. 1. 0. 1. 0. 0.
 1. 0. 1. 1. 0. 1. 0. 1. 0. 0. 0. 0. 1. 0. 0. 0. 0. 1. 1. 1.]</t>
  </si>
  <si>
    <t>[0. 0. 1. 1. 0. 1. 1. 0. 1. 1. 1. 1. 1. 0. 1. 1. 1. 0. 0. 0. 1. 1. 0. 0.
 1. 0. 1. 0. 1. 1. 1. 0. 0. 1. 1. 1. 0. 0. 0. 1. 0. 1. 1. 1. 0. 0. 0. 1.
 1. 0. 0. 0. 1. 1. 1. 0. 0. 1. 1. 1. 1. 0. 0. 0. 1. 1. 1. 1. 0. 1. 1. 1.
 1. 1. 1. 0. 0. 1. 1. 1. 0. 1. 0. 1. 0. 0. 1. 1. 0. 0. 0. 0. 0. 1. 0. 1.
 0. 1. 1. 0. 0. 1. 0. 0. 0. 0. 0. 1. 0. 0. 0. 1. 0. 0. 0. 0. 1. 0. 0. 0.
 1. 1. 1. 0. 1. 0. 1. 1. 1. 0. 0. 1. 1. 1. 1. 1. 0. 0. 0. 1. 1. 1. 0. 1.
 1. 0. 1. 1. 0. 0. 1. 0. 1. 1. 1. 0. 1. 1. 1. 0. 0. 1. 1. 0. 1. 1. 0. 0.
 0. 1. 0. 0. 0. 1. 0. 0. 1. 0. 0. 0. 0. 1. 0. 1. 0. 0. 1. 0. 0. 1. 1. 1.
 1. 0. 1. 1. 1. 1. 1. 0. 1. 0. 1. 1. 1. 1. 0. 1. 0. 0. 0. 1. 0. 0. 1. 0.
 1. 1. 0. 0. 0. 1. 1. 0. 1. 1. 1. 0. 0. 1. 0. 0. 1. 1. 0. 0. 0. 0. 0. 1.
 0. 0. 0. 0. 0. 0. 0. 1. 0. 0. 1. 0. 1. 1. 1. 1. 1. 0. 1. 1. 1. 1. 0. 1.
 0. 1. 0. 1. 0. 0. 0. 1. 1. 0. 1. 0. 1. 1. 1. 0. 1. 0. 0. 0. 0. 0. 0. 0.
 0. 0. 0. 0. 0. 0. 1. 1. 1. 1. 1. 1. 1. 0. 1. 0. 1. 1. 0. 0. 0. 1. 0. 0.
 1. 1. 0. 1. 0. 0. 1. 0. 0. 1. 0. 0. 1. 0. 1. 0. 1. 1. 1. 0. 1. 1. 1. 1.
 0. 0. 1. 0. 0. 1. 0. 0. 1. 1. 0. 0. 1. 0. 1. 0. 0. 1. 1. 0. 0. 1. 0. 0.
 0. 1. 1. 1. 1. 1. 0. 1. 0. 0. 0. 0. 1. 1. 1. 0. 0. 0. 1. 0. 1. 0. 1. 0.
 1. 0. 0. 0. 0. 1. 1. 1. 0. 0. 0. 1. 1. 0. 0. 0. 0. 0. 1. 1. 1. 1. 1. 0.
 0. 1. 1. 0. 0. 0. 1. 1. 1. 1. 0. 0. 0. 0. 0. 0. 0. 0. 0. 0.]</t>
  </si>
  <si>
    <t>[1. 0. 1. 1. 0. 1. 0. 0. 1. 1. 1. 1. 0. 1. 0. 1. 0. 0. 1. 1. 1. 0. 1. 1.
 0. 0. 1. 1. 1. 0. 0. 0. 1. 1. 1. 0. 0. 0. 0. 0. 1. 0. 0. 1. 0. 0. 1. 1.
 1. 0. 1. 1. 1. 1. 1. 0. 0. 0. 0. 1. 0. 0. 1. 0. 0. 1. 0. 1. 0. 1. 0. 0.
 0. 0. 1. 0. 0. 1. 1. 1. 1. 1. 1. 1. 1. 0. 1. 0. 0. 0. 0. 0. 1. 1. 0. 1.
 0. 1. 0. 0. 1. 1. 0. 1. 1. 1. 0. 1. 0. 0. 1. 1. 0. 0. 0. 1. 0. 0. 0. 1.
 1. 1. 1. 1. 1. 1. 1. 1. 1. 0. 0. 0. 1. 0. 0. 0. 1. 0. 0. 1. 1. 1. 0. 0.
 0. 0. 1. 0. 0. 1. 1. 1. 1. 0. 0. 0. 1. 0. 0. 0. 1. 0. 1. 0. 1. 0. 0. 0.
 1. 1. 0. 1. 0. 0. 0. 0. 0. 0. 0. 0. 0. 0. 0. 1. 0. 1. 0. 0. 1. 1. 1. 1.
 0. 1. 1. 1. 0. 0. 0. 0. 0. 1. 1. 0. 0. 1. 0. 0. 0. 1. 1. 1. 1. 1. 0. 0.
 1. 1. 1. 1. 1. 0. 0. 1. 1. 1. 0. 1. 1. 1. 0. 0. 0. 1. 0. 0. 0. 1. 0. 1.
 1. 0. 0. 1. 1. 1. 0. 1. 1. 0. 1. 1. 0. 1. 0. 1. 0. 1. 1. 0. 0. 1. 1. 0.
 0. 0. 0. 1. 0. 0. 1. 1. 1. 1. 0. 0. 1. 0. 1. 1. 1. 0. 1. 1. 0. 1. 1. 0.
 0. 1. 0. 0. 1. 1. 1. 0. 0. 1. 0. 0. 1. 1. 0. 0. 0. 1. 1. 0. 0. 1. 0. 0.
 0. 1. 1. 1. 0. 1. 1. 0. 1. 0. 0. 1. 0. 1. 0. 1. 0. 1. 0. 0. 1. 1. 1. 0.
 0. 0. 1. 1. 1. 1. 1. 1. 1. 1. 0. 1. 0. 1. 0. 1. 1. 0. 1. 0. 1. 0. 0. 0.
 0. 0. 0. 1. 0. 1. 0. 1. 1. 1. 1. 0. 0. 0. 1. 0. 1. 0. 0. 1. 1. 0. 1. 0.
 0. 0. 1. 0. 1. 1. 0. 0. 0. 1. 1. 1. 0. 1. 0. 0. 1. 0. 0. 0. 0. 0. 0. 1.
 1. 0. 1. 1. 1. 0. 1. 1. 0. 0. 0. 1. 1. 1. 0. 0. 1. 1. 1. 0.]</t>
  </si>
  <si>
    <t>[0. 1. 0. 0. 1. 1. 1. 1. 0. 0. 0. 0. 0. 0. 1. 0. 1. 0. 1. 0. 0. 1. 0. 0.
 1. 0. 1. 0. 1. 1. 0. 1. 1. 0. 0. 1. 1. 0. 1. 0. 0. 1. 1. 1. 0. 0. 0. 1.
 0. 0. 0. 0. 0. 1. 1. 0. 1. 1. 0. 0. 0. 0. 0. 1. 0. 0. 0. 0. 1. 0. 1. 0.
 0. 1. 1. 1. 0. 0. 0. 0. 0. 0. 1. 0. 0. 0. 1. 1. 0. 1. 1. 0. 0. 1. 0. 0.
 0. 1. 0. 1. 1. 0. 1. 0. 0. 1. 1. 0. 1. 0. 0. 0. 1. 1. 1. 1. 0. 1. 1. 0.
 0. 1. 1. 0. 1. 0. 1. 1. 0. 0. 1. 0. 1. 1. 1. 1. 0. 1. 1. 0. 1. 0. 1. 1.
 0. 0. 0. 1. 0. 1. 0. 1. 0. 0. 1. 0. 1. 1. 0. 0. 1. 0. 0. 1. 0. 1. 0. 1.
 0. 1. 1. 1. 1. 1. 1. 0. 1. 1. 1. 1. 0. 0. 0. 1. 0. 0. 0. 1. 1. 0. 1. 1.
 0. 1. 0. 1. 1. 0. 0. 0. 0. 0. 1. 1. 1. 0. 0. 1. 1. 0. 1. 0. 1. 0. 0. 1.
 1. 1. 1. 1. 1. 0. 1. 1. 0. 0. 1. 0. 1. 1. 0. 1. 0. 1. 1. 1. 0. 0. 1. 0.
 1. 0. 1. 1. 0. 1. 1. 0. 1. 1. 0. 0. 0. 0. 1. 0. 1. 0. 1. 0. 0. 1. 1. 0.
 1. 1. 1. 1. 0. 1. 0. 1. 1. 0. 1. 0. 1. 1. 0. 0. 1. 0. 1. 0. 0. 1. 0. 1.
 1. 1. 0. 1. 1. 0. 1. 1. 0. 0. 1. 1. 0. 0. 1. 1. 0. 0. 1. 0. 1. 0. 0. 0.
 1. 0. 0. 1. 0. 0. 0. 1. 0. 0. 0. 0. 1. 0. 0. 1. 0. 1. 0. 0. 1. 1. 1. 1.
 1. 1. 0. 1. 1. 0. 0. 1. 0. 1. 1. 0. 0. 0. 1. 1. 0. 1. 1. 0. 1. 0. 0. 0.
 0. 1. 1. 0. 1. 1. 0. 1. 0. 0. 0. 0. 0. 0. 0. 0. 1. 1. 0. 0. 1. 1. 1. 0.
 1. 0. 0. 1. 1. 0. 1. 0. 1. 0. 1. 0. 1. 0. 1. 1. 1. 0. 0. 1. 1. 0. 1. 0.
 1. 1. 0. 1. 1. 1. 1. 1. 0. 0. 1. 1. 0. 1. 0. 0. 0. 0. 0. 1.]</t>
  </si>
  <si>
    <t>[0. 1. 0. 0. 1. 1. 1. 1. 0. 0. 0. 0. 1. 0. 1. 0. 1. 0. 1. 1. 0. 1. 0. 0.
 1. 0. 1. 0. 1. 1. 0. 1. 1. 0. 0. 1. 1. 0. 1. 0. 0. 1. 1. 1. 0. 0. 0. 1.
 0. 0. 0. 0. 0. 1. 1. 0. 1. 1. 0. 0. 0. 0. 0. 0. 0. 0. 0. 0. 1. 0. 1. 0.
 0. 1. 1. 1. 0. 0. 0. 0. 1. 0. 1. 0. 0. 0. 1. 1. 0. 1. 1. 0. 0. 1. 0. 0.
 0. 1. 0. 1. 1. 0. 1. 0. 0. 1. 1. 0. 1. 0. 0. 0. 1. 1. 1. 1. 0. 1. 1. 0.
 0. 1. 1. 0. 1. 0. 1. 1. 0. 0. 0. 0. 1. 1. 1. 1. 0. 1. 1. 0. 1. 0. 1. 1.
 0. 0. 0. 1. 0. 1. 0. 1. 0. 0. 1. 0. 1. 1. 0. 0. 1. 0. 0. 1. 0. 1. 0. 1.
 0. 1. 1. 1. 1. 1. 1. 0. 1. 1. 1. 1. 0. 0. 0. 1. 0. 0. 0. 1. 1. 0. 1. 1.
 0. 1. 0. 1. 1. 0. 0. 0. 0. 0. 1. 1. 1. 0. 0. 1. 1. 0. 1. 0. 0. 0. 0. 1.
 1. 1. 1. 1. 1. 0. 1. 1. 0. 0. 1. 1. 1. 1. 0. 1. 0. 1. 1. 1. 0. 0. 1. 0.
 1. 0. 1. 1. 0. 1. 1. 0. 1. 1. 0. 0. 0. 0. 1. 0. 1. 0. 1. 0. 0. 1. 1. 0.
 1. 1. 1. 1. 0. 1. 0. 1. 1. 0. 1. 0. 1. 1. 0. 0. 1. 0. 1. 0. 0. 1. 0. 1.
 1. 1. 0. 1. 1. 0. 1. 1. 0. 0. 0. 1. 0. 0. 1. 1. 0. 0. 1. 0. 1. 0. 0. 0.
 1. 0. 0. 1. 0. 0. 0. 1. 0. 0. 0. 0. 1. 0. 0. 1. 0. 1. 0. 0. 1. 1. 1. 1.
 1. 1. 0. 1. 1. 0. 1. 1. 1. 1. 1. 0. 0. 0. 1. 1. 0. 1. 1. 0. 1. 1. 0. 0.
 0. 1. 1. 0. 1. 1. 1. 1. 0. 0. 0. 0. 0. 0. 1. 0. 1. 1. 0. 0. 1. 1. 1. 0.
 1. 0. 0. 1. 1. 0. 1. 0. 1. 0. 1. 0. 1. 0. 1. 1. 1. 0. 0. 1. 1. 0. 1. 1.
 0. 1. 0. 1. 1. 1. 1. 1. 1. 0. 1. 0. 0. 1. 0. 0. 0. 0. 0. 1.]</t>
  </si>
  <si>
    <t>[0. 1. 1. 1. 1. 1. 0. 0. 1. 1. 0. 1. 1. 0. 0. 0. 1. 0. 0. 1. 0. 1. 1. 1.
 0. 0. 1. 1. 0. 1. 1. 0. 1. 0. 0. 0. 0. 1. 1. 0. 1. 1. 1. 1. 1. 1. 0. 0.
 1. 0. 0. 1. 1. 0. 0. 1. 1. 0. 1. 1. 1. 1. 1. 1. 1. 0. 0. 1. 1. 0. 0. 1.
 1. 0. 0. 0. 1. 0. 1. 1. 1. 1. 0. 0. 0. 1. 0. 0. 1. 0. 1. 0. 1. 1. 0. 0.
 0. 0. 1. 1. 0. 1. 0. 0. 1. 0. 1. 1. 1. 0. 0. 0. 0. 0. 1. 0. 0. 0. 0. 0.
 0. 0. 1. 1. 0. 1. 0. 0. 0. 1. 1. 1. 0. 1. 1. 1. 0. 0. 1. 0. 1. 0. 0. 1.
 1. 1. 1. 0. 1. 1. 0. 1. 0. 1. 1. 0. 0. 0. 0. 0. 0. 0. 1. 1. 1. 1. 0. 1.
 0. 0. 1. 0. 0. 1. 1. 0. 1. 1. 0. 0. 1. 0. 1. 0. 1. 1. 1. 0. 0. 1. 0. 1.
 1. 0. 1. 1. 1. 0. 0. 0. 0. 1. 1. 1. 1. 1. 1. 0. 0. 1. 1. 0. 0. 1. 1. 1.
 0. 1. 0. 0. 1. 1. 1. 1. 0. 1. 0. 0. 0. 0. 0. 1. 1. 0. 1. 0. 0. 0. 1. 0.
 0. 0. 1. 1. 1. 0. 0. 0. 0. 0. 0. 0. 0. 1. 0. 0. 1. 1. 1. 1. 1. 0. 0. 1.
 1. 1. 0. 0. 1. 0. 0. 0. 1. 0. 0. 0. 0. 0. 0. 0. 1. 0. 1. 1. 1. 0. 0. 0.
 0. 0. 1. 0. 1. 0. 0. 0. 0. 1. 0. 1. 0. 0. 0. 1. 1. 0. 1. 0. 1. 1. 1. 0.
 0. 1. 1. 1. 0. 1. 1. 1. 0. 1. 1. 0. 0. 0. 1. 1. 0. 0. 1. 1. 1. 0. 0. 0.
 1. 0. 0. 1. 0. 0. 0. 0. 1. 1. 1. 1. 1. 0. 0. 1. 0. 1. 0. 1. 1. 1. 1. 1.
 1. 0. 1. 0. 1. 1. 1. 1. 1. 0. 1. 0. 0. 1. 1. 0. 0. 1. 0. 1. 0. 0. 1. 0.
 1. 1. 0. 0. 1. 1. 1. 1. 1. 1. 0. 0. 0. 1. 1. 1. 0. 1. 0. 0. 0. 0. 1. 0.
 1. 1. 1. 1. 0. 1. 0. 1. 0. 1. 0. 0. 1. 0. 0. 0. 1. 1. 1. 1.]</t>
  </si>
  <si>
    <t>[0. 1. 1. 1. 1. 1. 0. 0. 1. 1. 1. 1. 1. 0. 0. 1. 0. 0. 0. 1. 0. 0. 1. 1.
 1. 0. 1. 1. 0. 1. 1. 0. 1. 0. 0. 0. 0. 0. 1. 0. 1. 1. 1. 1. 1. 0. 0. 0.
 1. 0. 0. 1. 1. 0. 0. 1. 1. 1. 0. 1. 1. 1. 1. 1. 1. 1. 0. 1. 1. 0. 0. 0.
 1. 0. 0. 0. 1. 0. 1. 0. 1. 1. 0. 0. 0. 1. 0. 0. 0. 0. 1. 0. 1. 1. 0. 0.
 1. 0. 1. 1. 1. 1. 0. 0. 1. 0. 1. 1. 1. 0. 1. 0. 0. 0. 1. 0. 0. 0. 0. 0.
 0. 0. 1. 0. 0. 1. 0. 0. 0. 1. 1. 1. 0. 1. 1. 1. 1. 0. 1. 1. 1. 1. 0. 1.
 1. 1. 1. 0. 1. 1. 1. 1. 0. 1. 1. 0. 1. 0. 0. 0. 0. 0. 1. 1. 0. 0. 0. 1.
 0. 0. 1. 0. 0. 1. 1. 0. 1. 1. 0. 0. 1. 0. 1. 0. 1. 1. 1. 0. 0. 1. 0. 1.
 1. 0. 1. 1. 1. 0. 1. 0. 0. 1. 1. 1. 1. 1. 1. 0. 0. 1. 0. 0. 0. 1. 1. 1.
 0. 1. 0. 0. 1. 1. 1. 1. 0. 1. 1. 0. 0. 0. 0. 1. 1. 0. 1. 0. 0. 0. 0. 0.
 0. 0. 1. 1. 0. 0. 0. 0. 0. 0. 0. 0. 0. 0. 0. 0. 1. 1. 0. 0. 1. 1. 0. 1.
 1. 1. 0. 0. 1. 0. 0. 0. 1. 0. 0. 0. 0. 0. 0. 0. 0. 0. 1. 1. 1. 1. 0. 0.
 0. 0. 0. 0. 1. 0. 0. 0. 0. 1. 0. 0. 0. 0. 0. 1. 1. 0. 1. 0. 0. 1. 1. 0.
 0. 1. 1. 1. 0. 1. 1. 1. 0. 1. 1. 0. 0. 0. 1. 0. 0. 0. 1. 1. 1. 0. 0. 0.
 1. 0. 0. 1. 0. 0. 0. 0. 1. 1. 1. 1. 1. 0. 0. 1. 0. 1. 0. 1. 1. 1. 1. 1.
 0. 0. 1. 0. 1. 1. 1. 1. 1. 0. 1. 0. 0. 1. 1. 0. 0. 1. 0. 1. 0. 1. 1. 0.
 1. 0. 0. 0. 1. 1. 1. 1. 1. 1. 0. 0. 0. 1. 1. 1. 0. 0. 0. 0. 0. 0. 1. 0.
 0. 1. 1. 1. 0. 1. 0. 1. 1. 1. 0. 0. 1. 0. 0. 0. 1. 1. 1. 0.]</t>
  </si>
  <si>
    <t>[0. 1. 1. 1. 1. 1. 0. 1. 1. 1. 1. 1. 1. 0. 0. 1. 0. 0. 1. 1. 0. 0. 1. 1.
 1. 0. 1. 0. 0. 1. 1. 0. 1. 0. 0. 0. 1. 1. 1. 0. 1. 1. 0. 1. 1. 0. 0. 0.
 1. 0. 0. 1. 1. 0. 0. 1. 1. 1. 0. 1. 1. 1. 1. 1. 1. 1. 0. 1. 1. 0. 0. 0.
 1. 0. 0. 1. 1. 0. 1. 0. 1. 1. 0. 0. 0. 1. 0. 0. 0. 0. 1. 0. 1. 1. 0. 0.
 1. 0. 1. 1. 1. 1. 0. 0. 1. 0. 1. 1. 1. 0. 1. 0. 0. 0. 1. 0. 0. 0. 0. 0.
 0. 0. 1. 0. 0. 1. 0. 0. 0. 1. 1. 1. 0. 1. 1. 0. 1. 0. 1. 1. 1. 1. 0. 1.
 1. 1. 1. 0. 1. 1. 1. 1. 0. 1. 1. 0. 1. 0. 0. 0. 0. 0. 1. 1. 0. 1. 0. 1.
 0. 0. 1. 0. 0. 1. 1. 0. 1. 1. 0. 0. 1. 0. 1. 0. 1. 1. 1. 0. 0. 1. 1. 0.
 1. 0. 1. 1. 1. 0. 1. 0. 1. 1. 1. 1. 1. 1. 1. 0. 0. 1. 1. 0. 0. 1. 1. 1.
 0. 1. 1. 0. 1. 1. 1. 1. 0. 1. 1. 0. 0. 0. 0. 1. 1. 0. 1. 0. 0. 1. 1. 0.
 0. 0. 1. 1. 0. 0. 0. 0. 0. 0. 0. 0. 0. 0. 0. 1. 1. 1. 0. 0. 1. 0. 0. 1.
 1. 1. 0. 1. 1. 0. 0. 0. 1. 0. 0. 0. 0. 0. 0. 0. 0. 0. 1. 1. 1. 1. 0. 0.
 0. 0. 0. 1. 1. 0. 0. 0. 0. 1. 0. 0. 0. 0. 0. 1. 1. 0. 1. 0. 0. 1. 1. 0.
 0. 1. 1. 1. 0. 1. 1. 1. 0. 1. 1. 0. 0. 0. 1. 0. 0. 0. 1. 1. 1. 0. 0. 0.
 1. 0. 0. 1. 0. 0. 0. 0. 1. 1. 1. 1. 1. 0. 1. 1. 0. 1. 0. 0. 1. 1. 1. 1.
 0. 0. 0. 0. 1. 1. 1. 1. 1. 0. 1. 0. 0. 0. 1. 0. 0. 1. 0. 1. 0. 1. 1. 0.
 1. 0. 0. 0. 1. 1. 1. 1. 1. 1. 0. 0. 0. 1. 1. 0. 0. 0. 0. 0. 1. 0. 1. 0.
 0. 1. 1. 1. 0. 1. 0. 1. 1. 1. 0. 0. 1. 0. 1. 0. 1. 1. 0. 0.]</t>
  </si>
  <si>
    <t>[0. 0. 0. 0. 1. 0. 0. 1. 1. 1. 1. 1. 0. 0. 1. 0. 1. 0. 1. 1. 0. 1. 1. 0.
 0. 0. 0. 1. 1. 1. 1. 1. 0. 0. 0. 1. 1. 0. 0. 0. 0. 0. 0. 0. 0. 0. 1. 0.
 1. 0. 0. 1. 0. 1. 1. 1. 1. 0. 0. 0. 1. 1. 0. 1. 0. 1. 1. 1. 1. 0. 1. 0.
 1. 0. 1. 0. 0. 0. 1. 0. 0. 1. 0. 1. 0. 0. 0. 0. 1. 0. 1. 0. 1. 1. 0. 0.
 0. 1. 1. 1. 0. 1. 1. 0. 1. 1. 0. 0. 0. 0. 1. 0. 1. 0. 1. 1. 1. 0. 1. 1.
 1. 1. 1. 0. 0. 1. 0. 0. 0. 0. 1. 0. 0. 1. 1. 1. 1. 1. 0. 1. 0. 1. 0. 1.
 0. 1. 0. 1. 1. 1. 0. 1. 1. 1. 1. 1. 0. 0. 0. 1. 1. 1. 0. 0. 1. 1. 0. 0.
 0. 0. 1. 0. 1. 1. 1. 1. 1. 0. 1. 1. 1. 1. 0. 1. 0. 1. 0. 0. 0. 0. 0. 1.
 0. 1. 0. 1. 1. 0. 0. 0. 1. 0. 0. 0. 1. 0. 1. 0. 1. 1. 1. 1. 1. 1. 1. 0.
 1. 0. 1. 1. 0. 1. 1. 0. 0. 0. 1. 1. 1. 0. 1. 0. 0. 0. 1. 1. 1. 1. 1. 0.
 1. 1. 1. 1. 0. 1. 0. 0. 0. 1. 1. 0. 1. 0. 1. 1. 1. 1. 0. 0. 0. 1. 0. 0.
 1. 0. 1. 1. 1. 0. 1. 1. 1. 0. 0. 0. 0. 0. 1. 1. 1. 0. 0. 0. 1. 0. 0. 0.
 0. 0. 1. 1. 0. 0. 1. 1. 1. 0. 1. 0. 1. 1. 1. 1. 1. 1. 1. 1. 1. 1. 0. 1.
 1. 0. 0. 0. 1. 1. 0. 1. 1. 0. 0. 0. 0. 0. 0. 0. 1. 0. 1. 0. 1. 0. 0. 0.
 0. 0. 1. 1. 0. 1. 1. 0. 0. 1. 0. 0. 0. 0. 1. 0. 0. 1. 1. 1. 1. 0. 0. 0.
 1. 1. 1. 0. 0. 0. 1. 1. 0. 0. 0. 1. 0. 0. 0. 0. 0. 1. 1. 1. 0. 1. 0. 1.
 0. 1. 0. 0. 1. 0. 0. 1. 1. 1. 0. 1. 1. 1. 1. 1. 0. 0. 0. 1. 0. 1. 0. 0.
 0. 0. 1. 0. 0. 1. 0. 0. 1. 0. 1. 0. 1. 1. 1. 0. 0. 0. 1. 1.]</t>
  </si>
  <si>
    <t>[0. 0. 0. 0. 1. 0. 0. 1. 1. 1. 1. 1. 0. 0. 1. 0. 1. 0. 1. 1. 0. 1. 1. 0.
 0. 0. 0. 1. 1. 1. 1. 1. 0. 0. 0. 1. 1. 0. 0. 0. 0. 0. 0. 0. 0. 0. 0. 0.
 1. 0. 0. 1. 0. 1. 1. 1. 1. 0. 0. 0. 1. 1. 0. 0. 0. 1. 1. 1. 1. 0. 1. 0.
 1. 0. 1. 0. 0. 0. 1. 0. 0. 1. 0. 1. 0. 0. 0. 0. 1. 0. 1. 0. 1. 1. 0. 0.
 0. 1. 1. 1. 0. 1. 1. 0. 1. 1. 0. 0. 0. 0. 1. 0. 1. 0. 1. 1. 1. 0. 1. 1.
 1. 1. 1. 0. 0. 1. 0. 0. 0. 0. 1. 0. 0. 1. 1. 1. 1. 1. 0. 1. 0. 1. 0. 1.
 0. 1. 0. 1. 1. 1. 0. 1. 1. 1. 1. 1. 0. 1. 0. 1. 1. 1. 0. 0. 1. 1. 0. 0.
 0. 0. 1. 0. 1. 1. 1. 0. 1. 0. 1. 1. 1. 1. 0. 1. 0. 0. 0. 0. 0. 0. 0. 1.
 0. 1. 0. 1. 1. 0. 0. 0. 1. 0. 0. 0. 1. 0. 1. 1. 1. 1. 1. 1. 1. 1. 1. 0.
 1. 0. 1. 1. 0. 1. 0. 0. 0. 0. 1. 0. 1. 0. 1. 0. 0. 0. 1. 1. 1. 1. 1. 0.
 1. 1. 1. 1. 0. 1. 0. 0. 0. 1. 1. 0. 1. 0. 1. 0. 1. 1. 0. 0. 0. 1. 0. 0.
 1. 0. 1. 1. 1. 0. 1. 1. 1. 1. 0. 0. 0. 1. 1. 1. 1. 0. 0. 0. 1. 0. 0. 0.
 0. 0. 1. 1. 0. 0. 1. 1. 1. 0. 1. 0. 1. 1. 1. 1. 1. 1. 1. 1. 1. 1. 0. 1.
 1. 0. 0. 0. 1. 1. 0. 1. 1. 0. 0. 0. 0. 0. 0. 0. 1. 0. 1. 0. 1. 0. 0. 0.
 0. 0. 1. 1. 0. 1. 1. 1. 0. 1. 0. 0. 0. 0. 1. 0. 0. 1. 1. 1. 0. 0. 0. 0.
 1. 1. 1. 0. 0. 0. 1. 1. 0. 0. 0. 1. 0. 0. 0. 0. 0. 1. 1. 1. 0. 1. 0. 1.
 0. 1. 0. 0. 1. 0. 0. 1. 1. 1. 0. 1. 1. 0. 1. 1. 0. 0. 0. 1. 0. 1. 0. 0.
 0. 0. 1. 0. 0. 1. 0. 0. 1. 0. 1. 0. 1. 1. 1. 0. 0. 0. 1. 1.]</t>
  </si>
  <si>
    <t>[0. 1. 1. 1. 1. 0. 1. 0. 1. 1. 0. 0. 1. 0. 0. 1. 1. 0. 1. 1. 0. 1. 1. 0.
 0. 0. 1. 0. 0. 0. 1. 1. 0. 1. 1. 0. 1. 1. 1. 0. 0. 1. 1. 0. 1. 1. 0. 1.
 1. 0. 0. 1. 0. 0. 1. 1. 1. 1. 0. 1. 0. 0. 1. 0. 1. 0. 0. 1. 1. 0. 1. 0.
 0. 1. 1. 0. 1. 0. 0. 0. 0. 1. 0. 0. 1. 0. 1. 0. 0. 1. 1. 1. 1. 0. 0. 1.
 1. 0. 0. 1. 0. 0. 0. 1. 0. 0. 1. 1. 1. 0. 1. 1. 1. 0. 1. 1. 0. 1. 0. 1.
 0. 0. 0. 0. 1. 1. 0. 1. 0. 1. 0. 1. 1. 0. 1. 1. 1. 1. 1. 0. 0. 0. 0. 1.
 0. 1. 1. 0. 0. 1. 1. 0. 1. 1. 1. 1. 1. 1. 1. 1. 1. 1. 1. 1. 1. 1. 0. 1.
 1. 1. 1. 1. 1. 0. 1. 1. 1. 1. 0. 0. 0. 0. 0. 1. 0. 1. 1. 0. 0. 1. 1. 0.
 1. 1. 1. 0. 0. 1. 1. 0. 0. 0. 1. 1. 1. 1. 1. 0. 1. 1. 0. 0. 1. 0. 0. 0.
 0. 0. 1. 0. 1. 1. 1. 0. 0. 1. 1. 1. 0. 0. 1. 0. 0. 0. 0. 0. 1. 1. 1. 1.
 1. 1. 1. 0. 0. 0. 0. 1. 0. 1. 0. 0. 0. 1. 1. 0. 0. 0. 1. 1. 1. 0. 0. 0.
 1. 1. 0. 1. 0. 0. 1. 1. 1. 0. 0. 1. 1. 0. 0. 1. 0. 0. 1. 0. 0. 0. 1. 0.
 1. 0. 0. 0. 0. 0. 1. 0. 0. 0. 0. 0. 0. 1. 0. 0. 1. 0. 1. 1. 0. 1. 0. 0.
 0. 0. 1. 0. 0. 1. 1. 1. 0. 0. 1. 1. 0. 0. 0. 0. 1. 0. 0. 0. 0. 1. 0. 1.
 0. 0. 0. 1. 1. 1. 1. 1. 1. 1. 0. 0. 1. 0. 0. 1. 1. 1. 1. 1. 0. 0. 1. 0.
 1. 0. 0. 0. 0. 0. 1. 0. 0. 1. 0. 0. 0. 1. 1. 0. 1. 1. 0. 1. 0. 0. 0. 1.
 0. 1. 0. 0. 1. 0. 1. 0. 1. 1. 0. 1. 0. 1. 1. 1. 1. 0. 0. 1. 0. 0. 0. 0.
 1. 0. 0. 1. 0. 0. 1. 1. 0. 0. 1. 0. 0. 1. 0. 1. 1. 1. 1. 1.]</t>
  </si>
  <si>
    <t>[0 1 0 0 0 1 0 1 1 1 1 0 0 0 0 1 0 0 1 1 1 1 1 0 1 0 1 0 0 0 1 0 1 1 0 1 1
 0 1 1 0 0 1 0 0 0 1]</t>
  </si>
  <si>
    <t>[1 1 1 1 0 1 0 0 1 0 1 1 1 0 0 0 0 0 0 1 1 0 0 1 1 0 1 0 0 1 0 1 1 0 1 1 0
 1 1 0 0 1 1 0 1 1 0]</t>
  </si>
  <si>
    <t>[0 1 0 0 1 1 0 1 0 0 0 1 1 1 1 0 1 0 0 1 1 1 1 0 1 1 1 0 1 0 0 0 1 1 1 1 0
 0 0 0 1 0 1 0 1 0 0]</t>
  </si>
  <si>
    <t>[0. 1. 0. 0. 1. 1. 1. 1. 1. 0. 1. 1. 1. 1. 1. 0. 1. 1. 1. 1. 1. 1. 1. 1.
 1. 1. 1. 0. 0. 0. 0. 0. 1. 1. 0. 1. 0. 1. 0. 0. 1. 1. 1. 0. 0. 0. 0.]</t>
  </si>
  <si>
    <t>[0. 1. 0. 0. 1. 1. 1. 1. 1. 0. 0. 1. 1. 1. 1. 0. 1. 1. 0. 1. 1. 1. 1. 0.
 1. 1. 1. 0. 0. 0. 0. 0. 1. 1. 1. 1. 0. 0. 0. 0. 1. 1. 0. 0. 0. 0. 0.]</t>
  </si>
  <si>
    <t>[0. 1. 1. 0. 0. 0. 1. 0. 0. 0. 1. 0. 1. 1. 0. 1. 1. 0. 1. 1. 1. 0. 1. 1.
 1. 0. 1. 1. 1. 0. 0. 0. 0. 1. 0. 1. 0. 0. 0. 0. 1. 1. 1. 0. 1. 1. 0.]</t>
  </si>
  <si>
    <t>[0. 1. 1. 0. 0. 0. 0. 0. 0. 0. 1. 0. 1. 1. 1. 1. 1. 0. 1. 1. 1. 0. 1. 1.
 1. 0. 1. 1. 1. 0. 0. 0. 0. 1. 0. 1. 0. 1. 0. 0. 1. 1. 0. 0. 1. 1. 0.]</t>
  </si>
  <si>
    <t>[0. 1. 1. 0. 0. 0. 1. 0. 0. 0. 1. 0. 1. 1. 1. 1. 1. 0. 1. 1. 1. 0. 0. 1.
 1. 0. 1. 1. 1. 0. 0. 0. 0. 1. 0. 1. 0. 1. 1. 0. 1. 0. 1. 0. 1. 1. 0.]</t>
  </si>
  <si>
    <t>[0. 1. 1. 0. 0. 0. 1. 0. 0. 0. 1. 0. 1. 1. 1. 1. 1. 0. 1. 1. 1. 0. 0. 1.
 1. 0. 1. 1. 1. 1. 0. 0. 0. 1. 0. 1. 0. 1. 1. 0. 1. 1. 1. 0. 1. 1. 0.]</t>
  </si>
  <si>
    <t>[0. 1. 1. 0. 1. 0. 1. 0. 0. 0. 1. 0. 1. 1. 1. 1. 1. 0. 1. 1. 1. 0. 0. 1.
 1. 0. 1. 1. 1. 0. 0. 0. 0. 1. 0. 1. 0. 1. 1. 0. 1. 1. 1. 0. 1. 1. 0.]</t>
  </si>
  <si>
    <t>[0. 0. 1. 0. 1. 0. 1. 0. 0. 0. 1. 0. 1. 1. 1. 1. 1. 0. 1. 1. 1. 0. 0. 1.
 1. 0. 1. 1. 1. 0. 0. 0. 0. 1. 0. 1. 1. 1. 1. 0. 1. 1. 1. 0. 1. 1. 0.]</t>
  </si>
  <si>
    <t>[0. 1. 1. 0. 1. 0. 1. 0. 0. 0. 1. 0. 1. 1. 1. 1. 1. 1. 1. 1. 1. 0. 0. 1.
 1. 0. 1. 1. 1. 0. 0. 0. 0. 1. 0. 1. 0. 1. 1. 0. 1. 1. 1. 0. 1. 1. 1.]</t>
  </si>
  <si>
    <t>[0. 0. 1. 0. 0. 0. 1. 0. 0. 0. 1. 0. 1. 1. 1. 0. 0. 1. 1. 0. 1. 0. 0. 1.
 1. 0. 1. 1. 1. 0. 0. 0. 0. 1. 0. 0. 0. 0. 0. 0. 1. 1. 1. 0. 1. 1. 1.]</t>
  </si>
  <si>
    <t>[0. 1. 1. 0. 0. 0. 1. 0. 0. 0. 1. 0. 1. 1. 1. 1. 0. 1. 1. 0. 1. 0. 0. 1.
 1. 0. 1. 1. 1. 0. 0. 0. 0. 1. 0. 1. 0. 0. 1. 0. 0. 1. 1. 0. 1. 1. 1.]</t>
  </si>
  <si>
    <t>[0. 1. 1. 0. 0. 0. 1. 0. 0. 0. 1. 0. 1. 1. 1. 1. 0. 1. 1. 1. 1. 0. 0. 1.
 1. 0. 1. 1. 1. 0. 0. 0. 0. 1. 0. 1. 0. 0. 0. 0. 1. 1. 1. 0. 1. 1. 1.]</t>
  </si>
  <si>
    <t>[0. 0. 1. 0. 0. 0. 1. 1. 0. 0. 1. 0. 0. 1. 1. 1. 1. 1. 1. 0. 1. 0. 0. 1.
 1. 0. 1. 1. 1. 0. 0. 0. 0. 1. 1. 1. 0. 0. 1. 0. 1. 1. 1. 0. 1. 1. 1.]</t>
  </si>
  <si>
    <t>[0. 0. 1. 0. 0. 0. 1. 0. 0. 0. 1. 0. 0. 1. 1. 1. 1. 1. 1. 0. 1. 1. 0. 1.
 1. 0. 1. 1. 1. 1. 0. 0. 0. 0. 0. 1. 0. 1. 1. 0. 1. 1. 1. 0. 1. 1. 1.]</t>
  </si>
  <si>
    <t>[0. 1. 1. 0. 0. 0. 1. 1. 0. 0. 1. 0. 0. 1. 1. 1. 1. 1. 1. 0. 1. 1. 0. 1.
 1. 0. 1. 1. 1. 0. 0. 0. 0. 0. 0. 1. 0. 1. 1. 0. 1. 1. 1. 0. 1. 1. 1.]</t>
  </si>
  <si>
    <t>[0. 0. 1. 0. 0. 0. 1. 1. 0. 0. 1. 0. 0. 1. 1. 1. 1. 1. 1. 0. 1. 1. 0. 1.
 1. 0. 1. 1. 1. 0. 0. 0. 0. 1. 0. 1. 0. 1. 1. 0. 1. 0. 1. 0. 1. 1. 1.]</t>
  </si>
  <si>
    <t>[0. 0. 1. 0. 0. 0. 1. 1. 0. 0. 1. 0. 0. 1. 1. 1. 1. 1. 1. 0. 1. 1. 0. 1.
 1. 0. 0. 1. 1. 0. 0. 0. 0. 0. 0. 1. 0. 1. 0. 0. 1. 1. 1. 0. 1. 1. 1.]</t>
  </si>
  <si>
    <t>[0. 1. 1. 0. 0. 0. 1. 1. 0. 0. 1. 1. 0. 1. 1. 1. 1. 1. 1. 0. 1. 1. 0. 1.
 1. 0. 1. 1. 1. 0. 0. 0. 0. 0. 0. 1. 0. 1. 1. 0. 1. 1. 1. 0. 1. 1. 1.]</t>
  </si>
  <si>
    <t>[0. 1. 1. 0. 0. 0. 1. 1. 0. 0. 1. 0. 0. 1. 1. 1. 1. 1. 1. 0. 1. 1. 0. 1.
 1. 0. 0. 1. 1. 0. 0. 0. 1. 0. 0. 1. 0. 1. 1. 0. 1. 1. 1. 0. 1. 1. 1.]</t>
  </si>
  <si>
    <t>[0. 1. 1. 0. 0. 0. 0. 1. 0. 0. 1. 0. 0. 1. 1. 1. 1. 1. 1. 0. 1. 1. 0. 1.
 0. 0. 0. 1. 1. 0. 0. 1. 1. 0. 0. 0. 0. 1. 1. 0. 1. 1. 1. 0. 1. 1. 1.]</t>
  </si>
  <si>
    <t>[0. 0. 1. 0. 0. 0. 1. 1. 1. 0. 1. 0. 0. 1. 1. 1. 1. 1. 1. 0. 1. 1. 0. 1.
 1. 1. 0. 1. 1. 0. 0. 0. 1. 0. 0. 1. 0. 1. 1. 0. 1. 1. 1. 0. 1. 1. 1.]</t>
  </si>
  <si>
    <t>[0. 0. 1. 0. 1. 0. 1. 1. 1. 0. 1. 0. 1. 0. 1. 1. 1. 1. 1. 0. 1. 1. 0. 1.
 0. 0. 0. 1. 0. 0. 0. 0. 1. 0. 1. 1. 0. 1. 1. 0. 1. 1. 1. 0. 1. 1. 1.]</t>
  </si>
  <si>
    <t>[0. 0. 1. 0. 1. 0. 1. 1. 0. 0. 1. 0. 0. 1. 1. 1. 1. 1. 1. 0. 1. 1. 0. 1.
 1. 1. 0. 1. 1. 0. 0. 0. 1. 0. 1. 1. 0. 1. 1. 0. 1. 1. 1. 0. 1. 1. 1.]</t>
  </si>
  <si>
    <t>[0. 0. 1. 0. 1. 0. 1. 1. 1. 0. 1. 0. 1. 1. 0. 1. 1. 1. 1. 0. 1. 1. 0. 1.
 0. 0. 0. 0. 1. 0. 0. 0. 1. 0. 1. 1. 1. 1. 1. 0. 1. 1. 1. 0. 1. 1. 1.]</t>
  </si>
  <si>
    <t>[0. 0. 1. 0. 1. 0. 1. 1. 1. 0. 1. 0. 1. 1. 1. 1. 1. 1. 1. 0. 1. 1. 0. 1.
 0. 0. 0. 1. 1. 0. 0. 0. 1. 0. 1. 1. 0. 1. 1. 0. 1. 1. 1. 0. 1. 1. 1.]</t>
  </si>
  <si>
    <t>[0. 0. 1. 0. 1. 0. 1. 1. 1. 0. 1. 0. 1. 1. 1. 1. 1. 1. 1. 0. 1. 1. 0. 1.
 1. 0. 0. 1. 1. 0. 0. 0. 1. 0. 1. 1. 0. 1. 1. 0. 1. 1. 1. 0. 1. 1. 1.]</t>
  </si>
  <si>
    <t>[0. 0. 1. 0. 1. 0. 1. 1. 1. 0. 1. 0. 1. 0. 0. 1. 1. 1. 1. 0. 1. 1. 0. 1.
 0. 0. 0. 1. 1. 0. 0. 0. 1. 0. 1. 1. 0. 1. 1. 1. 1. 1. 1. 0. 1. 1. 1.]</t>
  </si>
  <si>
    <t>[0. 0. 1. 0. 1. 0. 1. 1. 1. 0. 1. 0. 1. 0. 0. 1. 1. 1. 1. 0. 1. 1. 0. 0.
 0. 0. 0. 1. 1. 0. 0. 0. 1. 0. 1. 1. 0. 1. 1. 1. 1. 1. 1. 0. 1. 1. 1.]</t>
  </si>
  <si>
    <t>[0. 1. 1. 0. 1. 0. 1. 0. 1. 0. 1. 0. 1. 0. 0. 1. 0. 1. 1. 0. 1. 1. 0. 0.
 0. 0. 0. 1. 1. 0. 0. 0. 1. 0. 0. 1. 0. 0. 1. 1. 1. 1. 1. 0. 1. 1. 1.]</t>
  </si>
  <si>
    <t>[1. 1. 1. 0. 1. 0. 1. 0. 0. 0. 1. 0. 1. 0. 0. 1. 0. 1. 1. 0. 1. 1. 0. 0.
 0. 0. 0. 1. 1. 0. 0. 1. 1. 0. 1. 1. 0. 1. 1. 1. 1. 0. 1. 0. 1. 1. 1.]</t>
  </si>
  <si>
    <t>[0. 1. 1. 0. 1. 0. 1. 0. 1. 0. 1. 0. 1. 0. 0. 1. 0. 1. 1. 0. 1. 1. 0. 0.
 0. 0. 0. 1. 1. 0. 0. 0. 1. 0. 1. 1. 0. 1. 1. 1. 1. 0. 1. 0. 1. 1. 1.]</t>
  </si>
  <si>
    <t>[0. 1. 1. 0. 1. 0. 1. 0. 1. 0. 1. 0. 1. 0. 0. 1. 0. 1. 1. 0. 1. 1. 0. 0.
 0. 0. 0. 1. 1. 0. 0. 1. 1. 0. 1. 1. 0. 1. 1. 1. 1. 0. 1. 0. 1. 1. 1.]</t>
  </si>
  <si>
    <t>[0. 1. 1. 0. 1. 0. 1. 0. 1. 0. 1. 0. 1. 0. 0. 1. 0. 1. 1. 0. 1. 1. 0. 0.
 0. 0. 0. 1. 1. 0. 0. 0. 1. 0. 1. 1. 0. 0. 1. 1. 1. 0. 1. 0. 1. 1. 1.]</t>
  </si>
  <si>
    <t>[0. 1. 1. 0. 1. 0. 1. 0. 1. 0. 1. 0. 1. 0. 0. 1. 0. 1. 1. 1. 1. 1. 0. 0.
 0. 0. 0. 1. 1. 0. 0. 0. 1. 0. 1. 1. 0. 0. 1. 1. 1. 0. 1. 0. 1. 1. 1.]</t>
  </si>
  <si>
    <t>[0. 1. 1. 0. 1. 0. 1. 0. 1. 0. 1. 0. 1. 0. 0. 1. 0. 1. 1. 1. 1. 1. 0. 0.
 0. 0. 0. 1. 1. 0. 0. 0. 1. 0. 1. 1. 0. 0. 1. 1. 1. 0. 1. 1. 1. 1. 1.]</t>
  </si>
  <si>
    <t>[1. 1. 1. 0. 1. 0. 1. 0. 1. 0. 0. 0. 1. 0. 0. 1. 0. 1. 1. 1. 1. 1. 0. 0.
 0. 0. 0. 1. 1. 0. 0. 0. 1. 0. 1. 1. 1. 0. 1. 1. 1. 0. 1. 0. 1. 1. 1.]</t>
  </si>
  <si>
    <t>[1. 1. 1. 0. 1. 0. 1. 0. 1. 1. 0. 0. 0. 0. 0. 1. 0. 1. 1. 1. 1. 1. 0. 0.
 0. 1. 0. 1. 1. 0. 0. 0. 1. 0. 1. 1. 1. 0. 1. 1. 1. 1. 1. 1. 1. 1. 0.]</t>
  </si>
  <si>
    <t>[0. 1. 1. 0. 1. 0. 1. 0. 0. 1. 0. 0. 0. 0. 0. 1. 0. 1. 1. 1. 1. 1. 0. 0.
 0. 1. 0. 1. 1. 0. 0. 0. 1. 0. 1. 1. 1. 0. 1. 1. 1. 1. 1. 0. 1. 1. 1.]</t>
  </si>
  <si>
    <t>[0. 1. 1. 0. 1. 0. 1. 0. 0. 0. 0. 0. 0. 0. 0. 1. 0. 1. 0. 1. 1. 1. 0. 0.
 0. 1. 0. 1. 1. 0. 0. 0. 1. 0. 1. 1. 1. 0. 1. 0. 1. 1. 1. 0. 1. 0. 1.]</t>
  </si>
  <si>
    <t>[0. 1. 1. 0. 1. 0. 1. 1. 0. 1. 0. 0. 0. 0. 0. 1. 0. 1. 0. 1. 1. 1. 0. 0.
 0. 1. 0. 1. 1. 0. 0. 0. 1. 0. 1. 1. 1. 0. 1. 0. 1. 0. 1. 0. 0. 1. 1.]</t>
  </si>
  <si>
    <t>[0. 1. 1. 0. 1. 0. 1. 0. 0. 1. 0. 0. 0. 0. 0. 1. 0. 1. 0. 1. 1. 1. 0. 0.
 0. 1. 0. 1. 1. 0. 0. 0. 1. 0. 1. 1. 1. 0. 1. 0. 1. 1. 1. 0. 0. 1. 1.]</t>
  </si>
  <si>
    <t>[0. 1. 0. 0. 1. 0. 1. 0. 0. 1. 0. 1. 0. 0. 0. 1. 0. 1. 0. 1. 1. 1. 0. 0.
 0. 1. 0. 1. 1. 0. 0. 0. 1. 1. 1. 1. 1. 0. 1. 0. 1. 1. 1. 0. 0. 1. 1.]</t>
  </si>
  <si>
    <t>[0. 1. 1. 0. 1. 0. 1. 0. 0. 1. 0. 0. 0. 0. 0. 1. 0. 1. 0. 1. 1. 1. 1. 0.
 0. 1. 0. 1. 1. 0. 0. 0. 1. 0. 1. 1. 1. 0. 1. 0. 1. 1. 1. 0. 0. 1. 1.]</t>
  </si>
  <si>
    <t>[0. 1. 1. 0. 1. 0. 1. 1. 0. 1. 0. 0. 0. 1. 0. 1. 0. 1. 0. 1. 1. 1. 0. 0.
 0. 1. 0. 1. 1. 0. 0. 0. 1. 1. 1. 1. 1. 0. 1. 0. 1. 1. 1. 0. 0. 1. 1.]</t>
  </si>
  <si>
    <t>[0. 1. 1. 0. 1. 0. 1. 1. 0. 1. 0. 0. 1. 1. 0. 1. 0. 1. 0. 1. 1. 1. 0. 0.
 1. 1. 0. 1. 1. 0. 0. 0. 1. 0. 1. 1. 1. 0. 1. 0. 0. 1. 1. 0. 0. 1. 1.]</t>
  </si>
  <si>
    <t>[0. 1. 1. 0. 1. 0. 1. 0. 0. 1. 0. 0. 0. 1. 0. 1. 0. 1. 0. 1. 1. 1. 0. 0.
 0. 1. 0. 1. 1. 0. 0. 0. 1. 0. 1. 1. 1. 0. 1. 0. 1. 0. 1. 0. 0. 1. 1.]</t>
  </si>
  <si>
    <t>[0. 1. 1. 0. 1. 0. 1. 0. 0. 1. 0. 0. 0. 0. 1. 1. 0. 1. 0. 1. 1. 1. 0. 0.
 0. 1. 0. 1. 1. 0. 0. 0. 1. 0. 1. 1. 1. 0. 1. 0. 1. 1. 0. 0. 0. 1. 1.]</t>
  </si>
  <si>
    <t>[0. 1. 1. 0. 1. 0. 1. 0. 0. 1. 0. 0. 0. 0. 0. 1. 0. 1. 0. 1. 1. 1. 0. 0.
 0. 1. 0. 1. 1. 0. 0. 0. 1. 0. 1. 1. 1. 0. 1. 0. 1. 1. 0. 0. 1. 1. 1.]</t>
  </si>
  <si>
    <t>[0. 1. 1. 0. 1. 0. 1. 1. 0. 0. 0. 0. 0. 0. 0. 1. 0. 1. 0. 1. 1. 1. 0. 0.
 1. 1. 0. 1. 1. 0. 0. 0. 1. 0. 1. 1. 1. 0. 1. 0. 1. 1. 0. 0. 1. 1. 1.]</t>
  </si>
  <si>
    <t>[0. 1. 1. 0. 1. 0. 1. 1. 0. 1. 0. 0. 0. 0. 1. 1. 0. 1. 0. 1. 1. 1. 0. 0.
 1. 1. 0. 1. 1. 0. 0. 0. 1. 0. 1. 1. 1. 0. 1. 0. 1. 1. 0. 0. 0. 1. 1.]</t>
  </si>
  <si>
    <t>[0. 1. 1. 0. 1. 0. 1. 1. 0. 1. 0. 0. 0. 0. 1. 1. 0. 1. 0. 1. 1. 1. 0. 0.
 1. 1. 0. 1. 1. 0. 0. 0. 1. 0. 1. 0. 1. 0. 1. 0. 1. 1. 1. 0. 0. 1. 1.]</t>
  </si>
  <si>
    <t>[0. 1. 1. 0. 0. 0. 1. 1. 0. 1. 0. 0. 0. 0. 0. 1. 0. 1. 0. 1. 1. 1. 0. 0.
 0. 1. 0. 1. 1. 0. 0. 0. 1. 0. 1. 1. 1. 0. 1. 0. 1. 1. 0. 0. 0. 1. 1.]</t>
  </si>
  <si>
    <t>[0. 1. 1. 0. 1. 0. 1. 1. 0. 1. 0. 0. 0. 0. 0. 1. 0. 1. 0. 1. 1. 1. 0. 0.
 0. 1. 0. 1. 1. 0. 0. 0. 1. 0. 1. 1. 1. 0. 1. 0. 1. 1. 0. 0. 0. 1. 1.]</t>
  </si>
  <si>
    <t>[0. 1. 1. 0. 1. 0. 1. 0. 0. 1. 0. 0. 1. 0. 0. 1. 0. 1. 0. 1. 1. 1. 0. 0.
 0. 1. 0. 1. 1. 0. 0. 0. 1. 0. 0. 1. 1. 0. 1. 0. 1. 1. 0. 0. 0. 1. 1.]</t>
  </si>
  <si>
    <t>[0. 1. 1. 0. 1. 0. 1. 1. 0. 1. 0. 0. 0. 0. 0. 1. 0. 1. 0. 1. 1. 0. 0. 0.
 0. 1. 0. 1. 1. 0. 0. 0. 1. 0. 1. 1. 1. 0. 0. 0. 1. 1. 0. 0. 0. 1. 1.]</t>
  </si>
  <si>
    <t>[0. 1. 1. 0. 1. 0. 1. 0. 0. 1. 0. 0. 0. 0. 0. 1. 0. 1. 0. 1. 1. 1. 0. 0.
 0. 1. 0. 1. 1. 0. 0. 0. 1. 0. 0. 1. 1. 0. 1. 0. 0. 1. 0. 0. 0. 1. 1.]</t>
  </si>
  <si>
    <t>[0. 1. 1. 0. 1. 0. 1. 0. 0. 1. 0. 0. 0. 0. 0. 1. 0. 1. 0. 0. 1. 1. 0. 0.
 0. 1. 0. 1. 1. 1. 0. 0. 1. 0. 0. 1. 0. 0. 1. 0. 0. 1. 0. 0. 0. 1. 1.]</t>
  </si>
  <si>
    <t>[0. 1. 1. 0. 0. 0. 1. 0. 1. 1. 0. 0. 0. 0. 0. 1. 0. 1. 0. 0. 1. 1. 0. 0.
 0. 1. 0. 1. 1. 0. 0. 0. 1. 0. 0. 1. 1. 0. 1. 0. 1. 1. 0. 0. 0. 1. 1.]</t>
  </si>
  <si>
    <t>[0. 1. 1. 0. 1. 0. 1. 1. 0. 1. 0. 0. 0. 0. 0. 1. 0. 1. 0. 1. 1. 1. 0. 0.
 0. 1. 0. 1. 1. 0. 0. 0. 1. 0. 0. 1. 1. 0. 1. 1. 0. 1. 0. 0. 0. 1. 1.]</t>
  </si>
  <si>
    <t>[0. 1. 1. 0. 1. 0. 1. 0. 0. 1. 0. 0. 0. 0. 0. 1. 0. 1. 0. 0. 1. 1. 0. 0.
 0. 1. 0. 1. 1. 0. 0. 0. 1. 0. 0. 1. 1. 0. 1. 0. 0. 1. 0. 0. 0. 1. 1.]</t>
  </si>
  <si>
    <t>[1. 1. 1. 0. 1. 0. 1. 0. 0. 1. 0. 0. 0. 0. 0. 1. 0. 1. 0. 1. 1. 1. 0. 0.
 0. 1. 0. 1. 1. 0. 0. 0. 1. 0. 0. 1. 1. 0. 1. 0. 0. 1. 0. 0. 0. 1. 1.]</t>
  </si>
  <si>
    <t>[0. 1. 1. 0. 1. 0. 1. 0. 0. 1. 0. 0. 0. 0. 0. 1. 0. 1. 0. 0. 1. 1. 0. 0.
 0. 1. 0. 1. 0. 0. 0. 0. 1. 0. 0. 1. 0. 0. 1. 0. 0. 1. 0. 0. 0. 1. 1.]</t>
  </si>
  <si>
    <t>[0. 1. 1. 1. 1. 0. 1. 0. 0. 1. 0. 0. 0. 0. 0. 1. 0. 1. 0. 0. 1. 1. 0. 0.
 0. 1. 0. 1. 0. 0. 0. 0. 1. 0. 0. 1. 1. 0. 1. 0. 0. 1. 0. 0. 0. 0. 1.]</t>
  </si>
  <si>
    <t>[0. 1. 1. 1. 1. 0. 1. 0. 0. 1. 0. 1. 0. 0. 0. 1. 0. 1. 0. 0. 1. 1. 0. 0.
 0. 1. 0. 1. 1. 0. 0. 0. 1. 0. 0. 1. 1. 0. 1. 0. 0. 1. 0. 0. 0. 0. 1.]</t>
  </si>
  <si>
    <t>[0. 1. 1. 1. 1. 0. 1. 0. 0. 1. 0. 0. 0. 0. 0. 1. 1. 1. 0. 0. 1. 1. 0. 0.
 0. 1. 0. 1. 1. 0. 0. 0. 1. 0. 0. 1. 1. 0. 1. 0. 0. 1. 0. 0. 0. 0. 1.]</t>
  </si>
  <si>
    <t>[0. 1. 1. 0. 1. 0. 1. 0. 0. 1. 0. 0. 0. 0. 0. 1. 0. 1. 0. 0. 1. 1. 0. 0.
 0. 1. 0. 1. 1. 0. 0. 0. 1. 0. 0. 1. 1. 0. 1. 0. 0. 1. 0. 0. 0. 0. 1.]</t>
  </si>
  <si>
    <t>[0. 1. 1. 0. 1. 0. 1. 0. 0. 1. 0. 0. 0. 1. 0. 1. 0. 1. 0. 0. 1. 1. 0. 0.
 0. 1. 0. 1. 1. 0. 0. 0. 1. 0. 0. 0. 1. 0. 1. 0. 0. 1. 0. 0. 0. 1. 1.]</t>
  </si>
  <si>
    <t>[0. 1. 1. 1. 1. 0. 1. 0. 0. 1. 0. 0. 1. 0. 0. 1. 0. 1. 0. 0. 1. 1. 0. 0.
 1. 1. 0. 1. 0. 0. 0. 0. 1. 0. 0. 1. 0. 0. 1. 0. 0. 1. 0. 0. 0. 1. 1.]</t>
  </si>
  <si>
    <t>[0. 1. 1. 1. 1. 0. 1. 0. 0. 1. 0. 0. 0. 0. 0. 1. 0. 1. 0. 0. 1. 1. 0. 0.
 0. 1. 0. 1. 0. 0. 0. 0. 1. 0. 0. 1. 1. 0. 1. 0. 0. 1. 0. 0. 0. 1. 1.]</t>
  </si>
  <si>
    <t>[0. 1. 1. 0. 1. 0. 1. 0. 0. 1. 0. 0. 0. 0. 0. 1. 0. 1. 0. 1. 1. 1. 0. 0.
 0. 1. 0. 1. 0. 0. 0. 0. 1. 0. 0. 1. 0. 0. 1. 0. 0. 1. 0. 0. 0. 1. 1.]</t>
  </si>
  <si>
    <t>[0. 1. 1. 0. 1. 0. 1. 0. 0. 1. 0. 0. 0. 0. 0. 1. 0. 1. 0. 0. 1. 1. 0. 0.
 0. 1. 0. 1. 0. 0. 0. 0. 1. 0. 0. 1. 1. 0. 1. 0. 0. 1. 0. 0. 0. 1. 1.]</t>
  </si>
  <si>
    <t>[0. 1. 1. 0. 1. 0. 1. 0. 0. 1. 0. 0. 0. 0. 0. 1. 0. 1. 0. 0. 1. 1. 0. 0.
 0. 1. 0. 1. 0. 0. 0. 0. 1. 0. 0. 1. 0. 0. 1. 0. 0. 1. 0. 0. 1. 1. 1.]</t>
  </si>
  <si>
    <t>[0. 1. 1. 1. 1. 0. 0. 0. 0. 1. 0. 1. 0. 0. 0. 1. 0. 1. 0. 0. 1. 1. 0. 0.
 0. 1. 0. 1. 0. 0. 0. 0. 1. 0. 0. 1. 0. 0. 1. 0. 1. 1. 0. 0. 1. 1. 1.]</t>
  </si>
  <si>
    <t>[0. 1. 1. 1. 1. 0. 1. 0. 0. 1. 0. 1. 0. 0. 0. 1. 0. 1. 0. 0. 1. 1. 0. 0.
 0. 1. 0. 1. 0. 0. 0. 0. 1. 0. 0. 1. 0. 0. 1. 0. 1. 1. 0. 0. 1. 1. 1.]</t>
  </si>
  <si>
    <t>[0. 1. 1. 1. 1. 0. 0. 0. 0. 1. 0. 1. 0. 0. 0. 1. 0. 1. 0. 0. 1. 1. 0. 0.
 0. 1. 0. 1. 0. 0. 0. 0. 1. 0. 0. 1. 0. 0. 1. 0. 1. 1. 1. 0. 1. 1. 1.]</t>
  </si>
  <si>
    <t>[0. 1. 1. 1. 1. 0. 1. 0. 0. 1. 0. 0. 0. 0. 0. 1. 0. 1. 0. 0. 1. 1. 0. 0.
 0. 1. 0. 1. 0. 0. 0. 1. 1. 0. 0. 1. 0. 0. 1. 0. 1. 1. 0. 0. 1. 1. 1.]</t>
  </si>
  <si>
    <t>[1 1 0 0 0 0 1 0 0 0 1 0 1 0 0 1 1 1 1 0 1 0 1 0 0 0 1 0 1 0 1 0 1 0 1 0 1
 1 0 1 0 1 0 0 0 1 1]</t>
  </si>
  <si>
    <t>[0. 1. 0. 0. 1. 1. 0. 0. 0. 1. 1. 0. 1. 1. 0. 1. 0. 0. 1. 1. 0. 1. 1. 0.
 1. 0. 0. 0. 0. 1. 1. 1. 1. 1. 0. 0. 0. 1. 0. 0. 1. 1. 0. 0. 0. 0. 0.]</t>
  </si>
  <si>
    <t>[0. 1. 0. 0. 1. 1. 0. 1. 0. 1. 1. 0. 1. 1. 0. 0. 0. 0. 1. 1. 0. 1. 1. 0.
 1. 0. 0. 0. 0. 1. 1. 0. 1. 1. 0. 0. 0. 1. 0. 0. 1. 1. 0. 0. 0. 0. 0.]</t>
  </si>
  <si>
    <t>[0. 1. 0. 0. 1. 1. 0. 1. 0. 1. 1. 0. 1. 1. 0. 0. 0. 0. 1. 1. 0. 1. 1. 0.
 0. 0. 0. 0. 0. 1. 1. 1. 1. 0. 0. 0. 0. 1. 0. 0. 1. 1. 0. 1. 0. 0. 0.]</t>
  </si>
  <si>
    <t>[1. 1. 0. 0. 1. 1. 0. 1. 0. 1. 1. 0. 1. 1. 1. 0. 0. 0. 1. 1. 0. 1. 1. 0.
 1. 0. 0. 0. 0. 1. 1. 1. 1. 0. 0. 0. 0. 0. 1. 0. 1. 0. 1. 1. 0. 0. 0.]</t>
  </si>
  <si>
    <t>[1. 1. 0. 0. 1. 1. 0. 1. 0. 1. 1. 0. 1. 1. 1. 0. 0. 0. 1. 1. 0. 1. 1. 0.
 1. 0. 0. 0. 0. 1. 0. 1. 1. 0. 0. 0. 0. 0. 1. 0. 1. 1. 1. 1. 0. 0. 0.]</t>
  </si>
  <si>
    <t>[1. 1. 0. 0. 1. 1. 0. 1. 0. 1. 1. 0. 1. 1. 1. 0. 0. 0. 1. 1. 0. 0. 1. 0.
 1. 0. 0. 0. 0. 1. 1. 1. 1. 0. 0. 0. 0. 0. 1. 0. 1. 1. 1. 1. 0. 0. 0.]</t>
  </si>
  <si>
    <t>[1. 1. 0. 0. 1. 1. 0. 0. 0. 1. 1. 0. 1. 1. 1. 0. 0. 0. 1. 1. 0. 1. 1. 0.
 1. 0. 0. 0. 0. 1. 1. 1. 1. 0. 0. 0. 0. 0. 1. 0. 1. 0. 1. 1. 0. 0. 0.]</t>
  </si>
  <si>
    <t>[1. 0. 0. 0. 1. 1. 1. 0. 0. 0. 1. 1. 1. 1. 0. 0. 0. 0. 1. 1. 0. 1. 1. 0.
 1. 0. 0. 0. 0. 0. 1. 1. 1. 1. 0. 0. 0. 0. 0. 0. 0. 1. 0. 0. 0. 1. 0.]</t>
  </si>
  <si>
    <t>[1. 0. 0. 0. 1. 1. 1. 0. 0. 0. 1. 0. 1. 1. 0. 0. 1. 0. 1. 1. 0. 1. 1. 0.
 1. 0. 0. 0. 0. 0. 1. 1. 1. 0. 1. 0. 0. 0. 0. 1. 1. 0. 0. 0. 1. 1. 0.]</t>
  </si>
  <si>
    <t>[1. 0. 0. 0. 1. 1. 1. 0. 0. 0. 1. 1. 1. 1. 0. 0. 0. 0. 1. 1. 0. 1. 1. 0.
 1. 0. 0. 0. 0. 0. 0. 1. 1. 0. 1. 0. 0. 0. 0. 1. 1. 0. 0. 0. 1. 1. 0.]</t>
  </si>
  <si>
    <t>[1. 0. 0. 0. 1. 1. 1. 0. 0. 0. 1. 0. 1. 1. 0. 0. 0. 0. 1. 1. 0. 1. 0. 0.
 1. 0. 0. 0. 0. 0. 1. 1. 1. 0. 0. 0. 0. 0. 0. 0. 1. 0. 0. 0. 1. 1. 0.]</t>
  </si>
  <si>
    <t>[1. 0. 0. 0. 1. 1. 1. 0. 0. 1. 1. 1. 1. 1. 0. 0. 0. 0. 1. 1. 0. 1. 1. 0.
 1. 0. 0. 0. 0. 0. 1. 1. 1. 0. 1. 0. 0. 0. 0. 0. 1. 0. 0. 0. 0. 1. 0.]</t>
  </si>
  <si>
    <t>[1. 0. 0. 0. 1. 0. 1. 0. 0. 0. 1. 1. 1. 1. 0. 0. 1. 0. 1. 1. 0. 1. 1. 0.
 1. 0. 0. 0. 0. 0. 0. 1. 1. 0. 1. 0. 0. 0. 0. 1. 1. 0. 0. 0. 1. 1. 0.]</t>
  </si>
  <si>
    <t>[1. 0. 0. 0. 1. 1. 1. 0. 0. 0. 1. 1. 1. 1. 0. 0. 0. 0. 1. 1. 0. 1. 1. 0.
 1. 0. 0. 0. 0. 0. 0. 1. 1. 0. 1. 0. 0. 0. 0. 0. 1. 0. 0. 0. 1. 1. 0.]</t>
  </si>
  <si>
    <t>[1. 0. 0. 0. 1. 1. 1. 1. 0. 0. 1. 1. 1. 1. 0. 0. 0. 0. 1. 1. 0. 1. 0. 0.
 1. 0. 0. 0. 0. 0. 0. 1. 1. 0. 1. 0. 0. 0. 0. 0. 1. 0. 0. 0. 1. 1. 0.]</t>
  </si>
  <si>
    <t>[1. 0. 0. 0. 1. 0. 1. 1. 1. 0. 1. 1. 1. 1. 0. 0. 0. 0. 1. 1. 0. 1. 0. 0.
 1. 0. 0. 0. 0. 0. 0. 1. 1. 0. 1. 0. 0. 0. 0. 0. 1. 0. 0. 0. 1. 1. 0.]</t>
  </si>
  <si>
    <t>[1. 1. 1. 0. 1. 0. 0. 0. 1. 1. 1. 0. 0. 0. 1. 1. 1. 1. 0. 1. 0. 0. 1. 1.
 1. 1. 0. 0. 0. 0. 1. 0. 1. 0. 1. 0. 0. 0. 1. 0. 1. 1. 1. 1. 0. 0. 0.]</t>
  </si>
  <si>
    <t>[0. 0. 0. 0. 1. 0. 1. 1. 0. 0. 0. 0. 1. 1. 1. 0. 1. 1. 1. 1. 0. 1. 1. 0.
 1. 0. 1. 1. 0. 0. 1. 0. 1. 1. 1. 1. 1. 0. 1. 0. 1. 1. 1. 1. 0. 1. 0.]</t>
  </si>
  <si>
    <t>[0. 0. 0. 0. 1. 0. 1. 1. 0. 0. 1. 0. 1. 1. 0. 0. 1. 1. 1. 1. 0. 1. 0. 1.
 1. 0. 1. 1. 1. 1. 0. 0. 0. 1. 1. 0. 1. 1. 1. 0. 1. 0. 1. 1. 1. 1. 0.]</t>
  </si>
  <si>
    <t>[0. 0. 1. 0. 1. 0. 0. 1. 0. 0. 0. 0. 1. 1. 0. 0. 1. 0. 1. 1. 1. 1. 0. 0.
 1. 0. 1. 1. 0. 1. 0. 0. 0. 1. 1. 1. 1. 1. 0. 0. 1. 1. 0. 1. 0. 1. 0.]</t>
  </si>
  <si>
    <t>[0. 0. 1. 0. 1. 0. 0. 1. 0. 0. 1. 0. 1. 0. 1. 0. 1. 0. 1. 1. 1. 1. 0. 1.
 1. 0. 1. 1. 1. 0. 1. 0. 1. 1. 1. 1. 1. 1. 0. 1. 0. 1. 0. 1. 0. 1. 0.]</t>
  </si>
  <si>
    <t>[0. 0. 1. 1. 1. 0. 0. 1. 0. 0. 1. 0. 1. 1. 1. 0. 1. 0. 1. 1. 1. 1. 0. 1.
 1. 0. 1. 1. 1. 0. 1. 0. 1. 1. 1. 1. 1. 1. 0. 0. 1. 1. 0. 1. 0. 1. 0.]</t>
  </si>
  <si>
    <t>[0. 0. 1. 1. 1. 0. 0. 1. 0. 0. 0. 0. 1. 1. 1. 0. 1. 1. 1. 1. 1. 1. 0. 1.
 1. 1. 1. 0. 1. 0. 1. 0. 1. 1. 1. 1. 1. 1. 0. 1. 1. 0. 0. 1. 0. 1. 0.]</t>
  </si>
  <si>
    <t>[0. 0. 1. 0. 1. 0. 0. 1. 0. 0. 0. 0. 1. 1. 1. 0. 1. 0. 1. 1. 1. 1. 1. 1.
 1. 0. 1. 1. 1. 0. 1. 0. 1. 1. 1. 1. 1. 1. 0. 1. 0. 1. 0. 1. 0. 1. 0.]</t>
  </si>
  <si>
    <t>[0. 0. 1. 0. 1. 0. 0. 1. 0. 0. 1. 0. 1. 0. 1. 0. 1. 0. 1. 1. 1. 1. 0. 1.
 1. 1. 1. 1. 1. 0. 1. 0. 1. 1. 1. 1. 1. 1. 0. 1. 0. 1. 0. 1. 0. 1. 0.]</t>
  </si>
  <si>
    <t>[0. 1. 1. 0. 1. 0. 0. 1. 0. 1. 0. 0. 1. 1. 1. 0. 1. 0. 1. 1. 1. 1. 0. 1.
 1. 0. 1. 1. 1. 0. 1. 0. 1. 1. 1. 1. 1. 1. 0. 1. 0. 1. 0. 0. 0. 1. 0.]</t>
  </si>
  <si>
    <t>[0. 0. 1. 0. 1. 0. 0. 1. 0. 0. 0. 0. 1. 1. 1. 0. 1. 0. 1. 1. 1. 1. 0. 1.
 1. 1. 1. 1. 1. 0. 1. 0. 1. 1. 1. 1. 1. 1. 0. 1. 1. 1. 0. 1. 0. 1. 0.]</t>
  </si>
  <si>
    <t>[0. 1. 1. 0. 1. 0. 0. 1. 0. 1. 0. 0. 1. 1. 1. 0. 1. 0. 1. 1. 1. 1. 0. 1.
 1. 1. 1. 1. 1. 0. 1. 0. 1. 1. 1. 1. 1. 1. 0. 1. 0. 1. 0. 0. 0. 1. 0.]</t>
  </si>
  <si>
    <t>[0. 0. 1. 0. 1. 0. 0. 1. 0. 1. 0. 0. 1. 1. 1. 0. 1. 0. 1. 1. 1. 1. 0. 1.
 1. 0. 0. 1. 1. 0. 1. 0. 1. 1. 1. 1. 1. 1. 0. 1. 0. 1. 0. 1. 0. 1. 0.]</t>
  </si>
  <si>
    <t>[0. 0. 1. 0. 1. 0. 0. 1. 0. 1. 0. 0. 1. 1. 1. 0. 1. 0. 1. 1. 0. 1. 0. 1.
 1. 0. 0. 1. 0. 0. 1. 0. 1. 1. 1. 1. 1. 1. 0. 1. 0. 1. 0. 0. 0. 1. 0.]</t>
  </si>
  <si>
    <t>[0. 1. 1. 0. 1. 0. 0. 1. 0. 1. 0. 0. 1. 1. 1. 0. 1. 0. 1. 1. 1. 1. 0. 1.
 1. 0. 0. 1. 1. 0. 1. 0. 1. 0. 1. 1. 1. 1. 0. 1. 0. 1. 0. 0. 0. 1. 0.]</t>
  </si>
  <si>
    <t>[0. 0. 1. 0. 1. 0. 0. 0. 0. 1. 0. 0. 1. 1. 1. 0. 1. 0. 1. 1. 1. 1. 0. 1.
 1. 0. 0. 1. 1. 0. 1. 0. 1. 1. 1. 1. 1. 1. 0. 1. 0. 1. 0. 0. 0. 1. 0.]</t>
  </si>
  <si>
    <t>[0. 0. 1. 0. 1. 0. 0. 1. 0. 1. 0. 0. 1. 1. 1. 0. 1. 0. 1. 1. 1. 1. 0. 1.
 1. 0. 1. 1. 1. 0. 1. 0. 1. 1. 1. 0. 1. 1. 0. 1. 0. 1. 0. 0. 0. 1. 0.]</t>
  </si>
  <si>
    <t>[0. 0. 1. 0. 1. 0. 0. 1. 0. 1. 0. 0. 1. 1. 1. 0. 1. 0. 1. 1. 1. 1. 0. 1.
 1. 0. 1. 1. 1. 0. 1. 0. 1. 1. 1. 1. 1. 1. 0. 1. 0. 1. 0. 0. 0. 1. 0.]</t>
  </si>
  <si>
    <t>[0. 0. 0. 0. 1. 0. 0. 1. 0. 0. 0. 0. 1. 1. 1. 0. 1. 0. 1. 1. 1. 0. 0. 1.
 1. 0. 1. 1. 1. 0. 1. 0. 1. 1. 1. 1. 1. 1. 0. 1. 0. 0. 0. 0. 0. 1. 0.]</t>
  </si>
  <si>
    <t>[0. 0. 0. 0. 1. 0. 0. 1. 0. 1. 0. 0. 1. 1. 1. 0. 1. 0. 1. 1. 1. 1. 0. 1.
 1. 1. 1. 1. 1. 0. 1. 0. 1. 1. 1. 1. 0. 1. 0. 1. 0. 1. 0. 1. 0. 1. 0.]</t>
  </si>
  <si>
    <t>[0. 0. 0. 0. 1. 0. 0. 1. 1. 0. 0. 0. 1. 1. 1. 0. 1. 1. 1. 1. 1. 0. 0. 1.
 1. 0. 1. 1. 1. 0. 1. 0. 1. 1. 1. 1. 1. 1. 0. 1. 0. 1. 0. 0. 0. 1. 0.]</t>
  </si>
  <si>
    <t>[0. 0. 1. 0. 1. 0. 0. 1. 0. 0. 0. 0. 1. 1. 1. 0. 1. 0. 1. 1. 1. 1. 0. 1.
 1. 0. 1. 1. 0. 0. 1. 0. 1. 1. 1. 1. 1. 1. 0. 1. 0. 1. 0. 0. 0. 1. 0.]</t>
  </si>
  <si>
    <t>[0. 0. 0. 0. 1. 0. 0. 1. 1. 0. 0. 0. 1. 1. 1. 0. 1. 1. 1. 1. 1. 1. 0. 1.
 1. 0. 1. 1. 0. 0. 0. 0. 1. 1. 1. 1. 1. 1. 0. 1. 0. 1. 0. 0. 0. 1. 0.]</t>
  </si>
  <si>
    <t>[0. 0. 0. 0. 1. 0. 0. 1. 1. 0. 0. 0. 1. 1. 0. 0. 1. 1. 1. 1. 1. 1. 0. 1.
 1. 0. 1. 1. 1. 0. 1. 0. 1. 1. 1. 1. 1. 1. 0. 1. 0. 1. 0. 0. 0. 1. 0.]</t>
  </si>
  <si>
    <t>[0. 1. 1. 0. 1. 0. 0. 0. 0. 0. 0. 0. 1. 1. 1. 0. 1. 0. 1. 1. 1. 1. 0. 1.
 1. 0. 1. 1. 1. 0. 1. 0. 1. 1. 1. 1. 1. 1. 1. 1. 0. 1. 0. 0. 0. 1. 0.]</t>
  </si>
  <si>
    <t>[0. 0. 1. 0. 1. 0. 0. 1. 1. 0. 0. 0. 1. 1. 0. 0. 1. 1. 1. 1. 1. 1. 0. 1.
 1. 0. 1. 1. 0. 0. 1. 0. 1. 1. 1. 1. 1. 1. 0. 1. 0. 1. 0. 0. 0. 0. 0.]</t>
  </si>
  <si>
    <t>[0. 0. 1. 0. 1. 0. 0. 1. 1. 0. 0. 0. 1. 1. 1. 0. 1. 1. 1. 1. 1. 1. 0. 1.
 1. 0. 1. 1. 1. 0. 1. 0. 1. 1. 1. 1. 1. 1. 0. 1. 0. 1. 0. 0. 0. 0. 0.]</t>
  </si>
  <si>
    <t>[1. 0. 0. 0. 1. 0. 0. 1. 1. 0. 0. 0. 1. 1. 0. 0. 1. 1. 1. 1. 1. 1. 0. 1.
 1. 0. 1. 1. 0. 0. 0. 0. 1. 1. 1. 1. 1. 1. 0. 1. 0. 1. 0. 0. 0. 0. 0.]</t>
  </si>
  <si>
    <t>[0. 0. 0. 0. 1. 0. 0. 1. 1. 0. 0. 0. 1. 1. 1. 0. 1. 1. 1. 1. 1. 1. 0. 0.
 1. 1. 1. 1. 0. 0. 1. 0. 1. 1. 1. 1. 1. 1. 0. 1. 0. 1. 0. 0. 0. 1. 0.]</t>
  </si>
  <si>
    <t>[0. 0. 1. 0. 1. 0. 0. 1. 1. 0. 0. 0. 1. 1. 0. 0. 1. 1. 1. 1. 1. 1. 0. 1.
 1. 0. 1. 0. 0. 0. 1. 0. 1. 1. 1. 1. 1. 1. 0. 1. 0. 1. 0. 0. 0. 1. 0.]</t>
  </si>
  <si>
    <t>[0. 0. 0. 0. 1. 0. 0. 1. 1. 0. 0. 0. 1. 1. 1. 0. 1. 1. 1. 1. 1. 1. 0. 1.
 1. 0. 1. 1. 0. 0. 0. 0. 1. 1. 1. 1. 1. 1. 0. 0. 0. 1. 0. 0. 0. 1. 0.]</t>
  </si>
  <si>
    <t>[0. 0. 1. 0. 1. 0. 0. 1. 1. 0. 0. 0. 1. 1. 1. 0. 1. 1. 1. 1. 1. 0. 0. 1.
 1. 0. 1. 1. 0. 0. 0. 0. 1. 1. 1. 1. 1. 1. 0. 1. 0. 1. 0. 0. 0. 1. 0.]</t>
  </si>
  <si>
    <t>[0. 0. 1. 0. 1. 0. 0. 1. 1. 0. 0. 0. 1. 1. 1. 0. 1. 1. 1. 1. 1. 1. 1. 1.
 1. 0. 1. 1. 0. 0. 1. 0. 1. 1. 1. 1. 1. 1. 0. 1. 0. 1. 0. 0. 0. 1. 0.]</t>
  </si>
  <si>
    <t>[0. 1. 1. 0. 1. 0. 0. 1. 1. 0. 0. 0. 1. 1. 0. 0. 1. 1. 1. 1. 1. 1. 0. 1.
 1. 0. 1. 1. 0. 0. 1. 0. 1. 1. 1. 1. 1. 1. 0. 1. 0. 1. 1. 0. 0. 1. 0.]</t>
  </si>
  <si>
    <t>[0. 1. 0. 0. 1. 0. 0. 1. 1. 0. 0. 0. 1. 1. 0. 0. 1. 1. 1. 1. 1. 1. 0. 1.
 1. 0. 1. 1. 0. 0. 1. 0. 1. 1. 1. 1. 1. 1. 0. 1. 0. 1. 1. 1. 0. 1. 0.]</t>
  </si>
  <si>
    <t>[0. 1. 0. 0. 1. 0. 0. 1. 1. 0. 0. 0. 1. 1. 0. 0. 1. 1. 1. 1. 1. 1. 0. 1.
 1. 0. 0. 1. 0. 0. 1. 0. 1. 1. 1. 1. 1. 1. 0. 1. 0. 1. 1. 0. 0. 1. 0.]</t>
  </si>
  <si>
    <t>[1. 0. 0. 1. 1. 0. 0. 1. 1. 0. 0. 0. 1. 1. 0. 0. 1. 1. 1. 1. 1. 0. 0. 1.
 1. 0. 0. 1. 0. 0. 1. 0. 1. 1. 1. 1. 1. 1. 0. 1. 0. 1. 0. 0. 0. 1. 0.]</t>
  </si>
  <si>
    <t>[0. 1. 1. 0. 1. 0. 0. 1. 1. 0. 0. 0. 1. 1. 0. 0. 1. 1. 1. 1. 1. 1. 0. 1.
 1. 0. 0. 1. 0. 0. 1. 1. 1. 1. 1. 1. 1. 1. 0. 1. 0. 1. 0. 0. 0. 1. 0.]</t>
  </si>
  <si>
    <t>[0. 1. 0. 0. 1. 0. 0. 1. 1. 0. 0. 0. 1. 1. 0. 0. 1. 1. 1. 1. 1. 1. 0. 1.
 1. 0. 1. 1. 0. 0. 1. 0. 1. 1. 1. 1. 1. 1. 0. 1. 0. 1. 0. 0. 0. 1. 0.]</t>
  </si>
  <si>
    <t>[0. 1. 1. 0. 1. 0. 0. 1. 1. 0. 0. 0. 1. 1. 0. 1. 1. 1. 1. 1. 1. 1. 0. 1.
 1. 0. 1. 1. 0. 0. 1. 1. 1. 1. 1. 1. 1. 1. 0. 1. 0. 1. 1. 0. 0. 1. 0.]</t>
  </si>
  <si>
    <t>[0. 1. 1. 0. 1. 0. 0. 1. 1. 0. 0. 1. 1. 1. 0. 0. 1. 1. 1. 1. 1. 1. 0. 1.
 1. 0. 0. 1. 0. 0. 1. 0. 1. 1. 1. 0. 1. 1. 0. 1. 0. 1. 0. 0. 0. 1. 0.]</t>
  </si>
  <si>
    <t>[0. 1. 1. 0. 1. 0. 0. 1. 1. 0. 0. 1. 1. 1. 0. 1. 1. 1. 1. 1. 1. 1. 0. 1.
 1. 0. 1. 1. 0. 0. 1. 0. 0. 1. 1. 1. 1. 1. 0. 1. 0. 1. 0. 0. 0. 1. 0.]</t>
  </si>
  <si>
    <t>[0. 1. 1. 0. 1. 0. 0. 1. 1. 0. 0. 0. 1. 1. 0. 1. 1. 1. 1. 1. 1. 0. 0. 1.
 1. 0. 1. 1. 0. 0. 1. 0. 1. 1. 1. 0. 1. 1. 0. 1. 0. 1. 0. 0. 0. 1. 0.]</t>
  </si>
  <si>
    <t>[0. 1. 1. 0. 1. 0. 0. 1. 1. 0. 0. 0. 1. 1. 0. 1. 1. 1. 1. 1. 1. 1. 0. 1.
 1. 0. 1. 1. 0. 0. 1. 0. 1. 1. 1. 0. 1. 1. 0. 0. 0. 1. 0. 0. 0. 1. 0.]</t>
  </si>
  <si>
    <t>[0. 1. 1. 0. 1. 0. 0. 1. 1. 0. 0. 1. 1. 1. 0. 1. 1. 1. 1. 1. 1. 0. 0. 1.
 1. 0. 1. 1. 0. 0. 1. 0. 1. 1. 1. 0. 1. 1. 0. 1. 0. 1. 0. 0. 0. 1. 0.]</t>
  </si>
  <si>
    <t>[0. 1. 1. 0. 1. 1. 0. 1. 1. 0. 0. 1. 1. 0. 0. 1. 1. 1. 1. 1. 1. 0. 0. 1.
 1. 0. 1. 1. 0. 0. 1. 0. 1. 1. 1. 0. 1. 1. 0. 1. 0. 1. 0. 0. 0. 1. 0.]</t>
  </si>
  <si>
    <t>[0. 1. 1. 0. 1. 0. 0. 1. 1. 0. 0. 1. 1. 1. 0. 1. 1. 1. 1. 1. 1. 0. 0. 1.
 1. 0. 1. 1. 0. 1. 1. 0. 1. 1. 1. 0. 1. 1. 0. 1. 0. 1. 0. 0. 0. 1. 0.]</t>
  </si>
  <si>
    <t>[0. 1. 1. 0. 1. 1. 0. 1. 1. 0. 0. 1. 1. 1. 0. 1. 1. 1. 1. 1. 1. 0. 0. 1.
 1. 0. 1. 1. 0. 0. 1. 0. 1. 1. 1. 0. 1. 1. 0. 1. 0. 1. 0. 0. 0. 1. 0.]</t>
  </si>
  <si>
    <t>[0. 1. 1. 0. 1. 1. 0. 1. 1. 0. 0. 1. 1. 1. 0. 1. 1. 1. 1. 1. 1. 0. 1. 1.
 1. 0. 1. 1. 0. 0. 1. 0. 1. 1. 1. 0. 1. 1. 0. 1. 0. 1. 0. 0. 0. 1. 1.]</t>
  </si>
  <si>
    <t>[0. 1. 1. 0. 1. 1. 0. 1. 1. 0. 0. 1. 1. 1. 0. 1. 1. 1. 1. 1. 1. 0. 0. 1.
 1. 0. 1. 1. 0. 0. 1. 0. 1. 1. 1. 0. 1. 1. 0. 1. 0. 1. 0. 0. 0. 0. 1.]</t>
  </si>
  <si>
    <t>[0. 1. 1. 0. 1. 1. 0. 1. 1. 0. 0. 1. 1. 1. 0. 1. 1. 1. 1. 1. 1. 0. 0. 1.
 1. 0. 1. 1. 1. 0. 1. 0. 1. 1. 1. 0. 1. 1. 0. 0. 0. 1. 0. 0. 0. 0. 1.]</t>
  </si>
  <si>
    <t>[0. 1. 1. 0. 1. 1. 0. 1. 1. 0. 0. 1. 1. 1. 0. 1. 1. 1. 1. 1. 1. 0. 0. 1.
 1. 0. 1. 1. 0. 0. 1. 0. 1. 0. 1. 0. 1. 1. 0. 1. 0. 1. 0. 0. 0. 1. 0.]</t>
  </si>
  <si>
    <t>[0. 1. 1. 0. 1. 1. 0. 1. 1. 0. 0. 1. 1. 1. 0. 1. 1. 1. 1. 1. 1. 0. 1. 1.
 1. 0. 1. 1. 0. 0. 1. 0. 1. 1. 1. 0. 1. 1. 0. 1. 0. 1. 0. 0. 0. 1. 0.]</t>
  </si>
  <si>
    <t>[0. 1. 1. 0. 1. 1. 0. 1. 1. 1. 0. 1. 1. 1. 0. 1. 1. 1. 1. 1. 1. 0. 1. 1.
 1. 0. 1. 1. 1. 0. 1. 0. 1. 0. 1. 0. 1. 1. 0. 1. 0. 1. 0. 1. 0. 0. 0.]</t>
  </si>
  <si>
    <t>[0. 1. 1. 0. 1. 1. 0. 1. 1. 0. 0. 1. 1. 1. 0. 1. 1. 1. 1. 1. 1. 0. 1. 1.
 1. 0. 1. 1. 1. 0. 1. 0. 1. 0. 1. 0. 1. 1. 0. 1. 0. 1. 1. 1. 0. 0. 0.]</t>
  </si>
  <si>
    <t>[0. 1. 1. 0. 1. 1. 0. 1. 1. 0. 0. 1. 1. 1. 0. 0. 1. 1. 1. 1. 1. 1. 1. 1.
 1. 0. 1. 1. 1. 0. 1. 0. 1. 0. 1. 0. 1. 1. 0. 1. 0. 1. 0. 1. 1. 0. 0.]</t>
  </si>
  <si>
    <t>[0. 1. 1. 0. 1. 1. 0. 1. 1. 0. 0. 1. 1. 1. 1. 1. 1. 1. 1. 1. 1. 1. 1. 1.
 1. 0. 1. 1. 1. 0. 1. 1. 1. 0. 1. 0. 1. 1. 0. 1. 0. 1. 0. 1. 0. 0. 0.]</t>
  </si>
  <si>
    <t>[0. 1. 1. 0. 1. 1. 0. 1. 1. 0. 0. 1. 1. 0. 0. 1. 1. 1. 1. 1. 1. 1. 1. 1.
 0. 0. 1. 1. 1. 0. 1. 1. 1. 0. 1. 1. 1. 1. 0. 1. 0. 1. 0. 1. 0. 0. 0.]</t>
  </si>
  <si>
    <t>[0. 1. 1. 0. 0. 1. 0. 1. 1. 0. 0. 1. 1. 1. 0. 1. 1. 1. 1. 1. 1. 1. 1. 1.
 1. 0. 1. 1. 1. 0. 1. 1. 1. 0. 1. 0. 1. 1. 0. 1. 0. 1. 0. 1. 0. 0. 0.]</t>
  </si>
  <si>
    <t>[0. 1. 1. 0. 1. 1. 0. 0. 1. 0. 0. 1. 1. 1. 0. 1. 1. 1. 1. 1. 1. 1. 1. 1.
 1. 0. 1. 1. 1. 0. 1. 1. 1. 0. 0. 0. 1. 1. 0. 1. 0. 1. 0. 1. 0. 0. 0.]</t>
  </si>
  <si>
    <t>[0. 1. 1. 0. 1. 1. 0. 0. 1. 0. 0. 1. 1. 1. 0. 1. 1. 1. 1. 1. 1. 1. 1. 1.
 1. 0. 1. 1. 1. 0. 1. 1. 1. 0. 1. 0. 1. 1. 0. 1. 0. 1. 1. 1. 0. 0. 0.]</t>
  </si>
  <si>
    <t>[0. 1. 1. 0. 1. 1. 0. 0. 1. 0. 0. 1. 1. 1. 0. 1. 1. 1. 1. 1. 1. 1. 1. 1.
 1. 0. 1. 1. 1. 0. 1. 1. 1. 0. 1. 0. 1. 1. 0. 1. 0. 1. 0. 1. 0. 0. 0.]</t>
  </si>
  <si>
    <t>[0. 1. 1. 0. 1. 1. 0. 0. 1. 0. 0. 0. 1. 1. 0. 1. 1. 1. 1. 1. 1. 1. 1. 1.
 1. 0. 1. 1. 1. 0. 1. 1. 1. 0. 1. 0. 1. 1. 0. 1. 0. 1. 0. 1. 0. 0. 0.]</t>
  </si>
  <si>
    <t>[0. 1. 1. 0. 0. 1. 0. 0. 1. 0. 1. 1. 1. 1. 0. 1. 1. 1. 1. 1. 1. 1. 1. 1.
 1. 0. 1. 1. 1. 0. 1. 1. 1. 0. 1. 0. 1. 1. 0. 1. 0. 1. 0. 1. 0. 0. 0.]</t>
  </si>
  <si>
    <t>[0. 1. 1. 0. 0. 1. 0. 0. 1. 0. 0. 0. 0. 1. 0. 1. 1. 1. 1. 1. 1. 1. 1. 0.
 1. 0. 1. 1. 1. 0. 1. 1. 1. 0. 1. 0. 1. 1. 0. 1. 0. 1. 0. 1. 0. 0. 0.]</t>
  </si>
  <si>
    <t>[0. 1. 1. 0. 0. 1. 1. 1. 1. 0. 0. 0. 0. 1. 0. 1. 1. 1. 1. 1. 1. 1. 1. 1.
 1. 0. 1. 1. 1. 0. 1. 1. 1. 0. 1. 0. 1. 1. 0. 1. 0. 1. 0. 1. 0. 0. 0.]</t>
  </si>
  <si>
    <t>[0. 1. 1. 0. 0. 1. 0. 0. 1. 0. 0. 1. 0. 1. 0. 1. 1. 1. 1. 1. 1. 1. 1. 1.
 1. 0. 1. 1. 1. 0. 1. 1. 1. 0. 1. 0. 1. 1. 0. 1. 0. 0. 0. 1. 0. 0. 0.]</t>
  </si>
  <si>
    <t>[0. 1. 1. 0. 0. 1. 0. 0. 1. 0. 0. 1. 0. 1. 0. 1. 1. 1. 1. 1. 1. 1. 1. 1.
 1. 0. 1. 1. 1. 0. 1. 1. 1. 0. 1. 0. 1. 1. 0. 1. 0. 1. 0. 1. 0. 1. 0.]</t>
  </si>
  <si>
    <t>[0. 1. 1. 0. 0. 1. 1. 1. 1. 0. 0. 0. 0. 1. 1. 1. 1. 1. 1. 1. 1. 1. 1. 1.
 1. 0. 1. 1. 1. 0. 1. 1. 1. 0. 1. 0. 1. 1. 0. 1. 0. 1. 0. 1. 0. 1. 0.]</t>
  </si>
  <si>
    <t>[0. 1. 1. 0. 0. 1. 1. 1. 1. 0. 0. 0. 0. 1. 0. 1. 1. 1. 1. 1. 1. 1. 1. 1.
 1. 0. 1. 1. 1. 0. 1. 1. 1. 0. 1. 0. 1. 1. 0. 1. 0. 1. 0. 1. 0. 1. 0.]</t>
  </si>
  <si>
    <t>[0. 1. 1. 0. 0. 1. 0. 1. 1. 0. 0. 0. 0. 1. 0. 1. 1. 1. 1. 1. 1. 1. 1. 1.
 1. 0. 1. 1. 1. 0. 1. 1. 1. 0. 1. 0. 1. 1. 0. 1. 0. 1. 0. 1. 0. 1. 0.]</t>
  </si>
  <si>
    <t>[0. 1. 1. 0. 0. 1. 1. 0. 1. 0. 0. 1. 0. 1. 0. 1. 1. 1. 1. 1. 1. 1. 1. 1.
 1. 0. 1. 1. 1. 0. 1. 1. 1. 0. 1. 0. 1. 1. 0. 1. 0. 1. 0. 1. 0. 1. 0.]</t>
  </si>
  <si>
    <t>[0. 1. 1. 0. 0. 1. 1. 0. 1. 0. 0. 1. 0. 0. 0. 1. 1. 1. 1. 1. 1. 1. 1. 0.
 1. 0. 1. 1. 1. 0. 1. 1. 1. 0. 1. 0. 1. 1. 0. 1. 0. 1. 0. 1. 0. 1. 0.]</t>
  </si>
  <si>
    <t>[0. 1. 1. 0. 0. 1. 1. 0. 1. 0. 0. 1. 0. 1. 0. 1. 1. 1. 1. 1. 1. 1. 1. 1.
 1. 0. 1. 1. 1. 0. 1. 1. 1. 0. 1. 0. 0. 1. 0. 1. 0. 1. 0. 1. 0. 1. 0.]</t>
  </si>
  <si>
    <t>[0. 1. 1. 0. 0. 1. 1. 1. 1. 0. 0. 1. 0. 1. 0. 1. 1. 1. 1. 0. 1. 1. 1. 1.
 1. 0. 1. 1. 1. 0. 1. 1. 1. 0. 1. 0. 1. 1. 0. 1. 0. 1. 0. 1. 0. 1. 0.]</t>
  </si>
  <si>
    <t>[0. 1. 1. 0. 0. 1. 1. 1. 1. 0. 0. 0. 0. 1. 0. 1. 1. 1. 1. 1. 1. 1. 0. 1.
 1. 0. 1. 1. 1. 0. 1. 1. 1. 0. 1. 0. 1. 1. 0. 1. 0. 1. 1. 1. 0. 1. 0.]</t>
  </si>
  <si>
    <t>[0. 1. 1. 0. 0. 1. 1. 0. 1. 0. 0. 0. 0. 1. 0. 1. 1. 1. 1. 1. 0. 1. 1. 1.
 1. 0. 1. 1. 1. 0. 1. 1. 1. 0. 1. 0. 1. 1. 0. 1. 0. 1. 0. 1. 0. 1. 0.]</t>
  </si>
  <si>
    <t>[0. 1. 1. 0. 0. 1. 0. 0. 1. 0. 0. 0. 0. 1. 0. 1. 1. 1. 1. 1. 1. 1. 1. 1.
 1. 0. 1. 1. 1. 0. 1. 1. 1. 0. 1. 0. 1. 1. 0. 1. 0. 1. 0. 1. 0. 1. 0.]</t>
  </si>
  <si>
    <t>[0. 1. 1. 0. 0. 1. 0. 0. 0. 0. 0. 1. 0. 1. 0. 1. 1. 1. 1. 1. 1. 1. 1. 1.
 1. 0. 1. 1. 1. 0. 1. 1. 1. 0. 1. 0. 1. 1. 0. 1. 0. 1. 0. 1. 0. 1. 0.]</t>
  </si>
  <si>
    <t>[0. 1. 1. 0. 0. 1. 0. 0. 1. 0. 0. 0. 0. 1. 0. 1. 1. 1. 1. 1. 1. 1. 1. 1.
 1. 1. 1. 1. 1. 0. 1. 1. 1. 0. 1. 0. 1. 1. 1. 1. 0. 0. 0. 1. 0. 1. 0.]</t>
  </si>
  <si>
    <t>[0. 1. 1. 0. 0. 1. 0. 0. 1. 0. 0. 0. 0. 1. 0. 1. 1. 1. 1. 1. 1. 0. 1. 1.
 1. 0. 1. 1. 1. 0. 1. 1. 1. 0. 1. 0. 1. 1. 1. 1. 0. 1. 0. 1. 0. 1. 1.]</t>
  </si>
  <si>
    <t>[0. 1. 1. 0. 0. 1. 0. 0. 1. 0. 0. 1. 0. 1. 0. 1. 1. 1. 1. 1. 1. 1. 1. 1.
 1. 0. 1. 1. 1. 0. 1. 1. 1. 0. 1. 0. 0. 1. 1. 1. 0. 1. 0. 1. 0. 1. 0.]</t>
  </si>
  <si>
    <t>[0. 1. 1. 0. 0. 1. 0. 1. 1. 0. 1. 0. 0. 1. 0. 1. 1. 1. 1. 1. 1. 1. 1. 1.
 1. 0. 1. 1. 1. 1. 1. 1. 1. 0. 0. 0. 0. 1. 1. 1. 0. 1. 0. 1. 0. 1. 0.]</t>
  </si>
  <si>
    <t>[0. 1. 1. 0. 0. 1. 0. 1. 1. 0. 1. 0. 0. 1. 0. 1. 1. 1. 1. 1. 1. 1. 1. 1.
 1. 0. 1. 1. 1. 0. 1. 1. 1. 0. 1. 0. 1. 1. 1. 1. 0. 1. 0. 1. 0. 1. 0.]</t>
  </si>
  <si>
    <t>[0. 1. 1. 0. 0. 1. 0. 1. 1. 0. 0. 0. 0. 1. 0. 1. 1. 1. 1. 1. 1. 1. 1. 1.
 1. 0. 1. 1. 1. 1. 1. 1. 1. 0. 0. 0. 0. 1. 1. 1. 0. 1. 0. 0. 0. 1. 0.]</t>
  </si>
  <si>
    <t>[0. 1. 1. 0. 0. 1. 0. 1. 0. 0. 0. 0. 0. 1. 0. 1. 1. 1. 1. 1. 1. 1. 1. 1.
 1. 0. 1. 1. 1. 1. 1. 1. 1. 0. 1. 0. 0. 1. 1. 1. 0. 1. 0. 1. 0. 1. 0.]</t>
  </si>
  <si>
    <t>[0. 1. 1. 0. 0. 1. 0. 1. 1. 0. 1. 0. 0. 1. 0. 1. 1. 1. 1. 1. 1. 1. 1. 1.
 1. 0. 1. 1. 1. 1. 1. 1. 1. 0. 0. 0. 1. 1. 1. 1. 0. 1. 0. 0. 0. 1. 0.]</t>
  </si>
  <si>
    <t>[0. 1. 1. 0. 0. 1. 0. 1. 1. 0. 1. 0. 0. 1. 0. 1. 1. 1. 1. 1. 1. 0. 1. 1.
 1. 0. 1. 1. 1. 1. 1. 1. 1. 0. 0. 0. 1. 1. 1. 1. 0. 1. 0. 1. 0. 1. 0.]</t>
  </si>
  <si>
    <t>[0. 1. 1. 0. 0. 1. 0. 1. 1. 0. 1. 0. 0. 1. 0. 1. 1. 1. 1. 1. 1. 1. 1. 1.
 1. 0. 1. 1. 1. 1. 1. 1. 0. 0. 0. 0. 1. 1. 1. 1. 0. 1. 0. 1. 0. 1. 0.]</t>
  </si>
  <si>
    <t>[0. 1. 1. 0. 0. 1. 0. 1. 1. 0. 1. 1. 0. 1. 0. 1. 1. 1. 1. 1. 1. 1. 1. 1.
 1. 0. 1. 1. 1. 1. 1. 1. 1. 0. 0. 0. 1. 1. 1. 1. 0. 1. 0. 1. 0. 1. 0.]</t>
  </si>
  <si>
    <t>[0. 1. 1. 0. 0. 1. 0. 1. 1. 0. 1. 0. 0. 1. 0. 1. 1. 1. 1. 1. 1. 1. 1. 1.
 1. 0. 1. 1. 1. 1. 1. 1. 1. 0. 0. 0. 1. 1. 1. 1. 0. 1. 0. 1. 0. 1. 0.]</t>
  </si>
  <si>
    <t>[0. 1. 1. 0. 0. 1. 0. 1. 1. 0. 1. 1. 0. 1. 0. 1. 1. 1. 1. 1. 1. 1. 0. 1.
 1. 0. 1. 1. 1. 1. 1. 1. 1. 0. 0. 0. 1. 1. 1. 1. 0. 1. 0. 1. 0. 1. 0.]</t>
  </si>
  <si>
    <t>[0. 1. 1. 0. 0. 1. 0. 1. 1. 1. 1. 1. 0. 1. 1. 1. 1. 0. 1. 1. 1. 1. 0. 1.
 1. 0. 1. 1. 1. 1. 1. 1. 1. 0. 0. 0. 1. 1. 1. 1. 0. 1. 0. 1. 0. 1. 0.]</t>
  </si>
  <si>
    <t>[0. 1. 1. 0. 0. 1. 0. 1. 1. 0. 1. 1. 0. 1. 0. 1. 1. 1. 1. 1. 1. 1. 0. 1.
 1. 0. 1. 1. 0. 1. 1. 1. 1. 1. 0. 0. 1. 1. 1. 1. 0. 1. 0. 0. 0. 1. 0.]</t>
  </si>
  <si>
    <t>[0. 1. 1. 0. 0. 1. 0. 1. 1. 0. 1. 1. 0. 1. 0. 1. 1. 1. 1. 1. 1. 0. 0. 1.
 1. 0. 1. 1. 0. 1. 1. 1. 1. 0. 1. 0. 1. 1. 1. 1. 0. 1. 0. 0. 0. 1. 0.]</t>
  </si>
  <si>
    <t>[1. 1. 1. 0. 1. 1. 0. 1. 1. 0. 1. 1. 0. 1. 0. 1. 1. 1. 1. 1. 1. 1. 0. 1.
 1. 0. 1. 1. 0. 1. 1. 0. 1. 1. 1. 0. 1. 1. 1. 1. 0. 1. 0. 0. 0. 1. 0.]</t>
  </si>
  <si>
    <t>[1. 1. 1. 0. 1. 1. 0. 1. 1. 0. 1. 1. 0. 1. 0. 1. 1. 1. 1. 1. 1. 1. 1. 1.
 1. 0. 1. 1. 0. 1. 1. 1. 1. 1. 1. 0. 1. 1. 1. 1. 0. 1. 0. 0. 0. 1. 0.]</t>
  </si>
  <si>
    <t>[1. 1. 1. 0. 0. 1. 0. 1. 1. 0. 1. 1. 0. 1. 0. 1. 1. 1. 1. 1. 1. 1. 0. 1.
 1. 0. 1. 1. 0. 1. 1. 1. 1. 1. 0. 0. 0. 1. 1. 1. 0. 1. 0. 0. 0. 1. 0.]</t>
  </si>
  <si>
    <t>[1. 1. 1. 0. 0. 1. 1. 1. 1. 0. 1. 1. 0. 1. 0. 1. 1. 1. 1. 1. 1. 1. 0. 0.
 1. 0. 1. 1. 0. 1. 1. 1. 1. 1. 0. 0. 0. 1. 0. 1. 0. 1. 0. 1. 0. 0. 0.]</t>
  </si>
  <si>
    <t>[0. 1. 1. 0. 0. 1. 0. 1. 1. 0. 1. 1. 0. 1. 0. 1. 1. 1. 1. 1. 1. 1. 0. 1.
 1. 0. 1. 1. 0. 1. 1. 1. 1. 1. 0. 0. 0. 1. 1. 1. 0. 1. 0. 1. 0. 0. 0.]</t>
  </si>
  <si>
    <t>[0. 1. 1. 0. 0. 1. 0. 1. 1. 0. 1. 1. 0. 1. 0. 1. 1. 1. 1. 1. 1. 1. 0. 1.
 1. 0. 1. 1. 0. 1. 1. 1. 1. 1. 0. 0. 0. 1. 1. 1. 0. 1. 0. 1. 1. 0. 0.]</t>
  </si>
  <si>
    <t>[0. 1. 1. 0. 0. 1. 0. 1. 1. 0. 1. 1. 0. 1. 0. 1. 0. 1. 1. 1. 1. 1. 0. 1.
 1. 0. 0. 1. 0. 1. 1. 1. 1. 1. 0. 0. 0. 1. 1. 1. 0. 1. 1. 0. 0. 0. 0.]</t>
  </si>
  <si>
    <t>[0. 1. 1. 0. 0. 1. 0. 1. 1. 0. 1. 1. 0. 1. 0. 1. 0. 1. 1. 1. 1. 0. 0. 1.
 1. 0. 0. 1. 0. 1. 1. 1. 1. 1. 0. 0. 0. 1. 1. 1. 0. 1. 1. 0. 0. 0. 0.]</t>
  </si>
  <si>
    <t>[1 1 1 1 0 0 1 0 0 1 1 0 1 1 0 1 0 0 0 0 0 1 0 0 1 1 1 0 1 1 0 0 1 0 1 1 0
 0 0 0 1 0 0 1 1 0 1]</t>
  </si>
  <si>
    <t>[0. 1. 1. 1. 1. 1. 1. 0. 1. 1. 1. 0. 1. 0. 1. 0. 1. 0. 1. 0. 1. 0. 0. 0.
 1. 0. 0. 0. 0. 0. 1. 0. 1. 1. 0. 1. 0. 1. 0. 1. 1. 1. 1. 0. 1. 0. 0.]</t>
  </si>
  <si>
    <t>[1. 1. 1. 1. 1. 1. 1. 1. 1. 0. 1. 0. 0. 1. 1. 1. 1. 0. 0. 1. 1. 0. 0. 0.
 1. 0. 0. 0. 0. 0. 1. 0. 1. 1. 1. 1. 0. 0. 0. 1. 1. 1. 1. 0. 0. 0. 0.]</t>
  </si>
  <si>
    <t>[1. 1. 1. 1. 1. 1. 1. 0. 1. 1. 1. 0. 1. 0. 1. 1. 1. 0. 0. 1. 1. 1. 1. 1.
 1. 0. 0. 0. 0. 0. 1. 0. 1. 1. 0. 0. 0. 0. 1. 1. 0. 1. 1. 0. 0. 0. 0.]</t>
  </si>
  <si>
    <t>[0. 1. 1. 1. 0. 1. 1. 0. 1. 1. 1. 0. 0. 0. 1. 0. 1. 0. 0. 0. 0. 0. 1. 1.
 1. 0. 1. 0. 0. 1. 1. 0. 1. 1. 0. 1. 0. 1. 0. 1. 1. 1. 1. 0. 0. 0. 1.]</t>
  </si>
  <si>
    <t>[1. 1. 1. 1. 0. 0. 1. 1. 1. 1. 1. 1. 0. 1. 1. 0. 1. 0. 0. 0. 0. 0. 0. 1.
 1. 0. 1. 0. 0. 1. 0. 0. 1. 1. 0. 1. 0. 0. 1. 1. 1. 1. 1. 0. 0. 0. 1.]</t>
  </si>
  <si>
    <t>[0. 1. 1. 1. 1. 1. 1. 0. 1. 1. 1. 1. 0. 0. 1. 0. 1. 0. 1. 0. 0. 1. 1. 1.
 1. 0. 0. 0. 0. 0. 1. 1. 1. 1. 0. 1. 0. 0. 0. 0. 1. 1. 1. 0. 0. 0. 1.]</t>
  </si>
  <si>
    <t>[0. 1. 1. 1. 1. 1. 1. 1. 1. 1. 1. 0. 0. 0. 1. 1. 0. 0. 1. 0. 0. 1. 1. 1.
 1. 0. 0. 0. 0. 0. 1. 0. 1. 1. 1. 1. 0. 0. 0. 0. 1. 0. 1. 0. 0. 0. 1.]</t>
  </si>
  <si>
    <t>[0. 1. 1. 1. 1. 1. 1. 1. 1. 1. 1. 0. 0. 0. 1. 1. 0. 0. 1. 0. 0. 1. 1. 1.
 1. 0. 0. 0. 0. 0. 1. 0. 1. 1. 1. 1. 0. 0. 0. 1. 1. 0. 1. 0. 0. 0. 1.]</t>
  </si>
  <si>
    <t>[0. 1. 1. 1. 1. 1. 1. 1. 1. 1. 1. 0. 0. 0. 1. 1. 0. 0. 0. 0. 0. 1. 1. 1.
 1. 0. 0. 0. 0. 0. 0. 0. 1. 1. 1. 1. 0. 0. 0. 0. 1. 0. 1. 0. 0. 0. 1.]</t>
  </si>
  <si>
    <t>[0. 1. 1. 1. 1. 1. 1. 1. 1. 1. 1. 0. 0. 0. 1. 1. 0. 0. 1. 1. 0. 1. 1. 1.
 1. 0. 0. 0. 0. 0. 0. 1. 1. 1. 1. 1. 0. 0. 0. 0. 1. 0. 1. 0. 0. 0. 0.]</t>
  </si>
  <si>
    <t>[0. 1. 1. 1. 1. 0. 1. 1. 1. 1. 1. 0. 0. 0. 1. 1. 0. 0. 0. 0. 0. 1. 1. 1.
 1. 0. 0. 0. 0. 0. 1. 1. 1. 1. 1. 1. 0. 0. 0. 0. 1. 0. 1. 0. 0. 0. 1.]</t>
  </si>
  <si>
    <t>[0. 1. 1. 1. 1. 0. 1. 1. 1. 1. 1. 1. 0. 0. 1. 0. 0. 0. 1. 1. 0. 1. 0. 1.
 1. 0. 0. 0. 0. 0. 0. 1. 1. 1. 0. 1. 0. 0. 0. 0. 1. 0. 1. 0. 0. 0. 0.]</t>
  </si>
  <si>
    <t>[0. 1. 1. 1. 1. 1. 1. 1. 1. 1. 1. 0. 0. 0. 1. 1. 0. 0. 1. 0. 0. 1. 0. 1.
 1. 1. 1. 0. 0. 0. 1. 1. 0. 1. 1. 1. 0. 0. 0. 0. 1. 0. 1. 0. 0. 0. 0.]</t>
  </si>
  <si>
    <t>[1. 0. 1. 1. 1. 0. 1. 0. 0. 0. 1. 0. 0. 1. 1. 1. 0. 0. 1. 0. 0. 0. 0. 0.
 1. 1. 0. 1. 0. 1. 1. 1. 1. 1. 1. 1. 0. 0. 1. 1. 0. 1. 1. 0. 0. 1. 0.]</t>
  </si>
  <si>
    <t>[1. 0. 1. 1. 1. 1. 1. 0. 0. 0. 0. 0. 0. 1. 1. 1. 0. 0. 1. 0. 0. 0. 0. 0.
 1. 1. 0. 0. 1. 1. 0. 1. 1. 1. 1. 1. 0. 0. 1. 1. 0. 1. 1. 0. 0. 0. 0.]</t>
  </si>
  <si>
    <t>[1. 0. 1. 1. 1. 0. 1. 0. 0. 0. 0. 0. 0. 1. 1. 1. 0. 0. 1. 0. 0. 0. 0. 0.
 1. 1. 0. 0. 1. 1. 0. 1. 1. 1. 1. 1. 0. 0. 1. 1. 0. 1. 1. 0. 0. 0. 0.]</t>
  </si>
  <si>
    <t>[1. 0. 1. 1. 1. 1. 1. 0. 0. 1. 0. 0. 0. 1. 1. 1. 0. 1. 1. 0. 0. 0. 0. 0.
 1. 1. 0. 1. 1. 1. 0. 1. 1. 1. 1. 1. 0. 0. 1. 1. 0. 1. 1. 0. 0. 0. 1.]</t>
  </si>
  <si>
    <t>[1. 0. 1. 1. 1. 0. 1. 0. 0. 1. 0. 0. 0. 1. 1. 1. 0. 0. 1. 0. 0. 0. 0. 0.
 1. 1. 0. 1. 1. 1. 0. 1. 1. 1. 1. 1. 0. 0. 1. 1. 0. 1. 1. 0. 0. 0. 0.]</t>
  </si>
  <si>
    <t>[1. 1. 1. 1. 1. 0. 1. 0. 0. 1. 0. 0. 0. 1. 0. 1. 0. 0. 1. 0. 1. 0. 0. 0.
 1. 1. 0. 1. 1. 1. 0. 1. 1. 1. 1. 1. 0. 0. 1. 1. 0. 1. 1. 0. 0. 0. 0.]</t>
  </si>
  <si>
    <t>[1. 0. 1. 1. 1. 1. 1. 0. 0. 1. 0. 0. 0. 1. 0. 1. 0. 0. 1. 0. 0. 0. 0. 0.
 1. 1. 0. 1. 1. 1. 0. 1. 1. 0. 1. 1. 0. 0. 1. 1. 0. 1. 1. 0. 0. 0. 0.]</t>
  </si>
  <si>
    <t>[1. 0. 1. 1. 1. 1. 1. 0. 0. 1. 0. 0. 0. 1. 1. 1. 0. 0. 1. 0. 0. 0. 0. 0.
 1. 1. 0. 1. 1. 1. 0. 1. 1. 1. 1. 1. 0. 0. 1. 1. 0. 1. 1. 0. 0. 0. 0.]</t>
  </si>
  <si>
    <t>[1. 0. 1. 1. 1. 1. 1. 1. 1. 1. 0. 0. 0. 0. 1. 1. 0. 1. 1. 0. 1. 0. 1. 0.
 1. 0. 0. 1. 1. 1. 0. 1. 1. 0. 1. 1. 1. 0. 1. 1. 0. 1. 0. 0. 0. 0. 0.]</t>
  </si>
  <si>
    <t>[1 0 1 0 0 1 1 0 0 0 0 0 1 0 0 0 0 1 0 0 0 0 0 1 1 0 1 0 0 0 0 0 0 1 1 1 0
 0 0 1 1 0 1 0 1 1 1]</t>
  </si>
  <si>
    <t>[1 0 1 0 0 1 0 0 0 1 1 0 0 0 0 1 1 0 1 1 0 1 0 1 0 1 1 1 0 0 0 0 1 1 0 1 1
 1 0 0 1 1 1 1 1 0 1]</t>
  </si>
  <si>
    <t>[0 0 1 1 0 1 1 1 1 0 1 0 0 0 0 0 0 0 1 1 0 0 0 0 1 0 1 0 0 1 0 0 0 1 1 0 0
 1 1 0 0 0 0 0 1 0 0]</t>
  </si>
  <si>
    <t>[0 1 1 0 0 0 1 1 0 0 1 0 1 1 1 1 0 1 1 0 0 1 1 0 0 1 0 1 1 0 0 1 0 0 0 1 1
 1 1 0 1 1 1 1 1 1 0]</t>
  </si>
  <si>
    <t>[0 1 1 0 0 1 0 0 0 0 1 0 0 1 1 0 1 0 1 0 1 1 0 1 0 1 0 0 0 1 0 0 1 0 0 1 1
 0 1 0 1 1 1 1 1 0 1]</t>
  </si>
  <si>
    <t>[1. 0. 0. 0. 0. 0. 1. 1. 0. 0. 0. 0. 1. 1. 1. 0. 1. 0. 0. 0. 1. 0. 1. 1.
 0. 1. 0. 1. 0. 1. 1. 1. 0. 0. 0. 1. 1. 0. 1. 0. 1. 1. 1. 1. 0. 1. 0.]</t>
  </si>
  <si>
    <t>[1. 0. 1. 0. 0. 0. 1. 1. 1. 1. 1. 0. 0. 1. 1. 1. 1. 1. 0. 0. 1. 0. 1. 1.
 1. 0. 1. 0. 0. 1. 1. 0. 0. 1. 0. 1. 1. 0. 1. 0. 1. 1. 0. 0. 0. 1. 1.]</t>
  </si>
  <si>
    <t>[0. 0. 1. 0. 0. 0. 1. 1. 0. 0. 0. 0. 1. 1. 1. 1. 1. 1. 1. 0. 1. 0. 1. 1.
 0. 0. 1. 0. 0. 1. 0. 0. 0. 0. 0. 1. 0. 0. 1. 0. 1. 1. 1. 1. 0. 1. 1.]</t>
  </si>
  <si>
    <t>[0. 0. 1. 1. 0. 0. 1. 1. 1. 0. 0. 0. 1. 1. 1. 0. 1. 1. 1. 0. 1. 0. 1. 1.
 0. 0. 0. 0. 0. 1. 1. 0. 0. 0. 0. 1. 1. 0. 1. 0. 0. 1. 1. 1. 1. 1. 0.]</t>
  </si>
  <si>
    <t>[1. 0. 1. 1. 1. 0. 1. 1. 0. 0. 0. 0. 1. 1. 1. 0. 1. 0. 0. 0. 1. 0. 1. 1.
 1. 1. 1. 1. 0. 1. 0. 0. 0. 0. 0. 1. 1. 0. 1. 0. 1. 1. 0. 1. 0. 1. 0.]</t>
  </si>
  <si>
    <t>[0. 0. 1. 1. 1. 0. 1. 1. 0. 0. 0. 1. 1. 1. 1. 0. 1. 1. 1. 0. 1. 0. 1. 0.
 1. 0. 0. 1. 0. 0. 0. 0. 0. 0. 0. 1. 1. 0. 1. 0. 1. 1. 1. 1. 1. 1. 1.]</t>
  </si>
  <si>
    <t>[0. 0. 0. 0. 0. 0. 1. 1. 1. 0. 0. 1. 0. 1. 1. 0. 1. 0. 0. 0. 1. 0. 1. 0.
 1. 1. 0. 1. 1. 1. 0. 0. 0. 1. 0. 1. 1. 0. 1. 0. 0. 1. 1. 1. 1. 1. 1.]</t>
  </si>
  <si>
    <t>[0. 0. 0. 0. 0. 0. 1. 1. 0. 0. 1. 0. 0. 1. 1. 0. 1. 1. 1. 0. 1. 0. 1. 0.
 0. 0. 1. 0. 0. 1. 1. 1. 1. 0. 0. 1. 1. 0. 1. 0. 1. 1. 1. 0. 0. 1. 1.]</t>
  </si>
  <si>
    <t>[0. 0. 0. 0. 1. 0. 1. 1. 1. 0. 1. 0. 1. 1. 1. 1. 1. 0. 0. 0. 1. 0. 1. 0.
 1. 1. 1. 0. 0. 1. 1. 0. 0. 1. 0. 1. 1. 1. 1. 0. 0. 1. 0. 0. 0. 1. 0.]</t>
  </si>
  <si>
    <t>[0. 0. 0. 0. 1. 0. 1. 1. 0. 0. 1. 0. 0. 1. 1. 0. 1. 0. 1. 0. 1. 0. 1. 0.
 0. 1. 1. 0. 0. 1. 1. 1. 1. 0. 0. 1. 1. 0. 1. 0. 1. 1. 0. 0. 0. 1. 0.]</t>
  </si>
  <si>
    <t>[0. 0. 1. 0. 0. 0. 1. 1. 0. 0. 1. 0. 1. 1. 1. 0. 1. 1. 0. 0. 1. 0. 1. 1.
 0. 1. 1. 1. 0. 1. 1. 0. 0. 0. 0. 1. 1. 0. 1. 0. 1. 1. 0. 1. 0. 1. 1.]</t>
  </si>
  <si>
    <t>[0. 0. 0. 0. 1. 0. 1. 1. 0. 0. 1. 0. 1. 1. 1. 0. 1. 0. 0. 0. 1. 0. 1. 1.
 0. 0. 0. 1. 0. 1. 0. 1. 0. 0. 0. 1. 1. 0. 1. 0. 1. 1. 0. 0. 0. 1. 0.]</t>
  </si>
  <si>
    <t>[0. 0. 0. 0. 1. 0. 1. 1. 0. 0. 1. 0. 1. 1. 1. 0. 1. 0. 1. 0. 1. 0. 1. 0.
 1. 1. 1. 1. 1. 1. 1. 1. 1. 0. 0. 1. 1. 0. 1. 0. 1. 1. 1. 0. 0. 1. 1.]</t>
  </si>
  <si>
    <t>[1. 0. 0. 1. 1. 0. 1. 1. 0. 0. 0. 0. 1. 1. 1. 0. 1. 0. 1. 0. 1. 0. 1. 0.
 1. 1. 1. 0. 0. 1. 1. 0. 0. 0. 0. 1. 1. 0. 1. 0. 1. 1. 0. 1. 0. 1. 1.]</t>
  </si>
  <si>
    <t>[0. 0. 1. 1. 1. 0. 1. 1. 0. 0. 0. 0. 0. 1. 1. 0. 1. 0. 1. 0. 1. 0. 1. 1.
 1. 1. 1. 0. 0. 1. 1. 0. 1. 0. 0. 1. 1. 0. 1. 0. 1. 1. 0. 0. 0. 1. 1.]</t>
  </si>
  <si>
    <t>[0. 1. 1. 0. 1. 0. 1. 1. 0. 0. 0. 0. 1. 1. 1. 0. 1. 0. 0. 0. 1. 0. 1. 0.
 0. 1. 1. 0. 0. 1. 1. 1. 1. 0. 0. 1. 1. 0. 1. 0. 1. 1. 1. 1. 0. 1. 1.]</t>
  </si>
  <si>
    <t>[1. 0. 1. 1. 0. 0. 1. 1. 0. 0. 0. 0. 1. 1. 0. 0. 1. 1. 1. 0. 1. 0. 1. 0.
 1. 1. 1. 1. 0. 1. 0. 0. 1. 0. 0. 1. 1. 0. 1. 0. 1. 1. 1. 0. 0. 1. 1.]</t>
  </si>
  <si>
    <t>[0. 0. 1. 1. 0. 0. 1. 1. 0. 0. 1. 0. 0. 1. 1. 0. 1. 0. 0. 0. 1. 0. 1. 0.
 1. 1. 1. 1. 0. 1. 0. 0. 0. 0. 0. 1. 1. 0. 1. 0. 0. 1. 0. 1. 0. 1. 0.]</t>
  </si>
  <si>
    <t>[1. 0. 0. 1. 0. 0. 1. 1. 0. 0. 1. 0. 0. 1. 1. 0. 1. 0. 0. 0. 1. 0. 1. 0.
 1. 1. 1. 0. 0. 1. 0. 1. 0. 0. 0. 1. 1. 0. 1. 0. 1. 1. 0. 1. 0. 1. 0.]</t>
  </si>
  <si>
    <t>[1. 0. 0. 1. 1. 0. 1. 1. 0. 0. 0. 0. 0. 1. 1. 0. 1. 1. 0. 0. 1. 0. 1. 0.
 1. 0. 1. 1. 0. 1. 0. 0. 1. 0. 0. 1. 1. 0. 1. 0. 1. 1. 1. 0. 0. 1. 1.]</t>
  </si>
  <si>
    <t>[0. 0. 0. 0. 0. 0. 1. 1. 0. 0. 1. 0. 0. 1. 1. 0. 1. 0. 1. 0. 1. 0. 1. 0.
 0. 1. 1. 0. 0. 1. 1. 0. 1. 0. 0. 1. 1. 0. 0. 0. 1. 1. 0. 0. 0. 1. 1.]</t>
  </si>
  <si>
    <t>[0. 0. 1. 0. 0. 0. 1. 1. 0. 0. 1. 0. 1. 1. 1. 0. 1. 0. 1. 0. 1. 0. 1. 1.
 1. 1. 1. 0. 0. 1. 1. 1. 0. 0. 0. 1. 1. 0. 1. 0. 1. 1. 0. 1. 0. 1. 1.]</t>
  </si>
  <si>
    <t>[0. 0. 1. 1. 0. 0. 1. 1. 0. 0. 0. 0. 1. 1. 0. 0. 1. 1. 0. 0. 1. 0. 1. 1.
 0. 1. 1. 1. 0. 1. 1. 0. 1. 0. 0. 1. 1. 0. 1. 0. 1. 1. 1. 0. 0. 1. 1.]</t>
  </si>
  <si>
    <t>[1. 0. 1. 1. 0. 0. 1. 1. 0. 0. 0. 0. 0. 1. 1. 0. 0. 1. 1. 0. 1. 0. 1. 0.
 1. 0. 1. 1. 0. 1. 1. 0. 0. 0. 0. 1. 1. 0. 1. 0. 1. 1. 1. 0. 0. 1. 1.]</t>
  </si>
  <si>
    <t>[1. 0. 1. 1. 0. 0. 1. 1. 0. 0. 0. 0. 1. 1. 0. 0. 1. 1. 1. 0. 1. 0. 1. 1.
 1. 0. 1. 1. 0. 1. 0. 0. 1. 0. 0. 1. 1. 0. 1. 0. 1. 1. 1. 0. 0. 1. 1.]</t>
  </si>
  <si>
    <t>[1. 0. 1. 1. 0. 0. 1. 1. 0. 0. 0. 0. 1. 1. 0. 0. 1. 1. 0. 0. 1. 0. 1. 1.
 0. 0. 1. 1. 0. 1. 1. 0. 0. 0. 0. 1. 1. 0. 1. 0. 1. 1. 1. 0. 0. 1. 1.]</t>
  </si>
  <si>
    <t>[1. 0. 1. 1. 0. 0. 0. 1. 0. 0. 0. 1. 1. 1. 0. 0. 1. 1. 1. 0. 1. 0. 1. 0.
 0. 1. 1. 1. 0. 1. 0. 0. 0. 0. 0. 1. 1. 0. 1. 0. 1. 1. 1. 0. 0. 1. 1.]</t>
  </si>
  <si>
    <t>[0. 0. 1. 1. 0. 0. 1. 1. 0. 0. 1. 0. 0. 1. 0. 0. 1. 1. 0. 0. 1. 0. 1. 0.
 0. 1. 1. 1. 0. 1. 0. 0. 0. 0. 0. 0. 1. 0. 1. 0. 1. 1. 1. 0. 0. 1. 1.]</t>
  </si>
  <si>
    <t>[0. 0. 1. 1. 0. 0. 1. 1. 0. 0. 0. 0. 0. 1. 1. 0. 1. 1. 0. 0. 1. 0. 1. 1.
 0. 1. 1. 1. 0. 1. 0. 0. 0. 0. 0. 1. 1. 0. 1. 0. 1. 1. 1. 0. 0. 1. 1.]</t>
  </si>
  <si>
    <t>[0. 0. 1. 1. 0. 0. 1. 1. 1. 0. 0. 0. 1. 1. 0. 0. 1. 1. 0. 0. 1. 0. 1. 0.
 1. 0. 1. 1. 0. 1. 1. 0. 1. 0. 0. 1. 1. 0. 1. 0. 1. 1. 1. 0. 0. 1. 1.]</t>
  </si>
  <si>
    <t>[0. 0. 1. 1. 0. 0. 1. 1. 0. 0. 0. 0. 0. 1. 0. 0. 0. 1. 1. 0. 1. 0. 1. 0.
 0. 0. 1. 1. 0. 1. 0. 0. 0. 0. 0. 0. 1. 0. 1. 0. 1. 1. 1. 0. 0. 1. 1.]</t>
  </si>
  <si>
    <t>[0. 0. 1. 1. 0. 0. 1. 1. 0. 0. 0. 0. 0. 1. 1. 0. 1. 1. 1. 0. 1. 0. 1. 1.
 1. 0. 1. 1. 1. 1. 1. 0. 1. 0. 0. 1. 1. 0. 1. 0. 1. 1. 1. 0. 0. 1. 1.]</t>
  </si>
  <si>
    <t>[0. 0. 1. 1. 0. 0. 1. 1. 0. 0. 0. 1. 0. 1. 0. 0. 1. 1. 0. 0. 1. 0. 1. 0.
 1. 0. 1. 1. 0. 1. 0. 0. 1. 0. 0. 1. 1. 0. 1. 0. 1. 1. 1. 0. 0. 1. 1.]</t>
  </si>
  <si>
    <t>[1. 0. 1. 1. 0. 0. 1. 1. 0. 0. 0. 0. 1. 1. 0. 0. 1. 1. 1. 0. 1. 0. 1. 0.
 0. 1. 1. 1. 0. 1. 0. 0. 0. 0. 0. 1. 1. 0. 1. 0. 1. 1. 1. 0. 0. 1. 1.]</t>
  </si>
  <si>
    <t>[0. 0. 1. 1. 0. 0. 1. 1. 0. 0. 0. 0. 0. 1. 0. 0. 1. 1. 0. 0. 1. 0. 1. 1.
 1. 1. 1. 1. 1. 1. 0. 0. 0. 0. 0. 1. 1. 0. 1. 0. 1. 1. 1. 0. 0. 1. 1.]</t>
  </si>
  <si>
    <t>[0. 0. 1. 1. 0. 0. 1. 1. 0. 0. 0. 0. 1. 1. 0. 0. 1. 1. 1. 0. 1. 0. 1. 1.
 0. 0. 1. 1. 0. 1. 0. 0. 1. 0. 0. 1. 1. 0. 1. 0. 1. 1. 1. 0. 0. 1. 1.]</t>
  </si>
  <si>
    <t>[0. 0. 0. 1. 0. 0. 1. 1. 0. 0. 0. 0. 1. 1. 0. 0. 1. 1. 1. 0. 1. 0. 1. 0.
 0. 1. 1. 1. 0. 1. 1. 0. 0. 0. 0. 1. 1. 0. 1. 0. 1. 0. 1. 0. 0. 1. 1.]</t>
  </si>
  <si>
    <t>[1. 0. 1. 1. 0. 0. 1. 1. 0. 0. 0. 0. 1. 1. 0. 0. 1. 1. 0. 0. 1. 0. 1. 1.
 1. 0. 1. 1. 0. 1. 0. 0. 0. 0. 0. 1. 1. 0. 1. 0. 1. 1. 1. 0. 0. 1. 1.]</t>
  </si>
  <si>
    <t>[0. 0. 1. 1. 0. 0. 1. 1. 0. 0. 0. 0. 1. 1. 0. 0. 1. 1. 1. 0. 1. 0. 1. 1.
 1. 1. 1. 1. 0. 1. 0. 0. 1. 0. 0. 1. 1. 0. 1. 0. 1. 1. 1. 0. 0. 1. 1.]</t>
  </si>
  <si>
    <t>[0. 0. 1. 1. 0. 0. 1. 1. 0. 0. 0. 0. 1. 1. 0. 0. 1. 1. 1. 0. 1. 0. 1. 1.
 0. 0. 1. 1. 0. 1. 0. 0. 0. 0. 0. 1. 1. 0. 1. 0. 1. 1. 1. 0. 0. 1. 1.]</t>
  </si>
  <si>
    <t>[1. 0. 1. 1. 0. 0. 1. 1. 0. 0. 0. 0. 1. 1. 1. 0. 1. 1. 1. 0. 1. 0. 1. 1.
 1. 0. 1. 1. 0. 1. 0. 0. 1. 0. 0. 1. 1. 0. 1. 0. 1. 1. 1. 0. 0. 1. 1.]</t>
  </si>
  <si>
    <t>[1. 0. 1. 1. 0. 0. 1. 1. 0. 0. 0. 0. 0. 1. 0. 0. 1. 1. 1. 0. 1. 0. 1. 1.
 0. 0. 1. 1. 0. 1. 0. 0. 1. 0. 0. 1. 1. 0. 1. 0. 1. 1. 1. 0. 0. 1. 1.]</t>
  </si>
  <si>
    <t>[0. 0. 1. 1. 0. 0. 1. 1. 0. 0. 0. 0. 0. 1. 1. 0. 1. 1. 0. 0. 1. 0. 1. 1.
 0. 1. 1. 1. 0. 1. 0. 0. 1. 0. 0. 1. 1. 0. 1. 0. 1. 1. 1. 0. 0. 1. 1.]</t>
  </si>
  <si>
    <t>[0. 0. 1. 1. 0. 0. 1. 1. 0. 0. 0. 0. 1. 1. 0. 0. 1. 1. 0. 0. 1. 0. 1. 1.
 1. 1. 1. 1. 0. 1. 0. 0. 0. 0. 1. 1. 1. 0. 1. 0. 1. 1. 1. 0. 0. 1. 1.]</t>
  </si>
  <si>
    <t>[0. 0. 1. 1. 0. 0. 1. 1. 0. 0. 0. 0. 1. 1. 0. 0. 1. 1. 0. 0. 1. 0. 1. 0.
 0. 1. 1. 1. 0. 1. 0. 0. 0. 0. 0. 1. 1. 0. 1. 0. 1. 1. 1. 0. 0. 1. 1.]</t>
  </si>
  <si>
    <t>[0. 0. 1. 1. 0. 0. 1. 1. 0. 1. 0. 0. 1. 1. 1. 0. 1. 1. 1. 0. 1. 0. 1. 1.
 0. 1. 1. 1. 0. 1. 0. 0. 0. 0. 0. 0. 1. 0. 1. 0. 1. 1. 1. 0. 0. 1. 1.]</t>
  </si>
  <si>
    <t>[1. 0. 1. 1. 0. 0. 1. 1. 0. 0. 0. 0. 1. 1. 1. 0. 0. 1. 0. 0. 1. 0. 1. 1.
 0. 1. 1. 1. 0. 1. 0. 0. 1. 0. 0. 1. 1. 0. 1. 0. 1. 1. 1. 0. 0. 1. 1.]</t>
  </si>
  <si>
    <t>[1. 0. 1. 1. 1. 0. 1. 1. 0. 0. 0. 0. 0. 1. 1. 0. 1. 1. 1. 0. 1. 0. 1. 1.
 1. 0. 1. 1. 0. 1. 0. 0. 1. 0. 0. 1. 1. 0. 1. 0. 1. 1. 1. 0. 0. 1. 1.]</t>
  </si>
  <si>
    <t>[1. 0. 1. 1. 0. 0. 1. 1. 0. 0. 0. 0. 1. 1. 1. 0. 1. 1. 0. 0. 1. 1. 1. 1.
 1. 0. 1. 1. 0. 1. 0. 0. 0. 0. 0. 1. 1. 0. 1. 1. 1. 1. 1. 0. 0. 1. 1.]</t>
  </si>
  <si>
    <t>[0. 0. 1. 1. 0. 0. 1. 1. 0. 0. 0. 0. 1. 1. 0. 0. 1. 1. 0. 0. 1. 0. 1. 1.
 0. 0. 1. 1. 0. 1. 0. 0. 1. 0. 0. 1. 1. 0. 1. 0. 1. 1. 1. 0. 0. 1. 1.]</t>
  </si>
  <si>
    <t>[0. 0. 1. 1. 0. 0. 1. 1. 0. 0. 0. 0. 1. 1. 0. 0. 1. 1. 1. 0. 1. 0. 0. 1.
 1. 1. 1. 1. 0. 1. 0. 0. 1. 0. 0. 1. 1. 0. 1. 0. 1. 1. 1. 0. 0. 1. 1.]</t>
  </si>
  <si>
    <t>[0. 0. 1. 1. 0. 0. 1. 0. 0. 0. 0. 0. 1. 1. 1. 0. 1. 1. 1. 0. 1. 0. 1. 1.
 0. 0. 1. 1. 0. 1. 0. 0. 1. 0. 0. 1. 1. 0. 1. 0. 1. 1. 1. 0. 0. 1. 1.]</t>
  </si>
  <si>
    <t>[0. 0. 1. 1. 0. 0. 1. 1. 0. 0. 0. 0. 1. 1. 0. 0. 1. 1. 1. 0. 1. 0. 1. 1.
 1. 0. 1. 0. 0. 1. 0. 0. 0. 1. 0. 1. 1. 0. 1. 0. 1. 1. 1. 0. 0. 1. 1.]</t>
  </si>
  <si>
    <t>[0. 0. 1. 1. 0. 0. 1. 1. 0. 0. 0. 0. 1. 1. 1. 0. 0. 1. 1. 0. 1. 0. 1. 1.
 1. 0. 1. 1. 0. 1. 0. 0. 1. 0. 0. 1. 1. 0. 1. 0. 0. 1. 1. 0. 0. 1. 1.]</t>
  </si>
  <si>
    <t>[1. 0. 1. 1. 0. 0. 1. 1. 0. 0. 0. 0. 1. 1. 1. 0. 1. 1. 1. 0. 1. 0. 1. 1.
 1. 0. 1. 1. 0. 1. 0. 0. 0. 0. 0. 1. 1. 0. 1. 0. 1. 1. 1. 0. 1. 1. 1.]</t>
  </si>
  <si>
    <t>[0. 0. 1. 1. 0. 0. 1. 1. 0. 0. 0. 0. 1. 1. 1. 0. 1. 1. 1. 0. 1. 0. 1. 1.
 0. 0. 1. 1. 0. 1. 0. 0. 0. 0. 0. 1. 1. 0. 1. 0. 1. 1. 1. 0. 0. 1. 1.]</t>
  </si>
  <si>
    <t>[1. 0. 1. 1. 0. 0. 1. 1. 0. 0. 0. 0. 1. 1. 1. 0. 1. 1. 1. 0. 1. 0. 1. 1.
 0. 0. 1. 1. 0. 1. 0. 0. 0. 0. 0. 1. 1. 0. 1. 0. 1. 1. 1. 0. 0. 1. 1.]</t>
  </si>
  <si>
    <t>[0. 0. 1. 1. 0. 0. 1. 1. 0. 0. 0. 0. 1. 1. 0. 0. 1. 1. 1. 0. 1. 0. 1. 1.
 1. 0. 1. 1. 0. 1. 1. 0. 1. 0. 0. 1. 1. 0. 1. 0. 1. 1. 1. 0. 0. 1. 1.]</t>
  </si>
  <si>
    <t>[1. 0. 1. 1. 0. 0. 1. 1. 0. 0. 1. 0. 1. 1. 0. 0. 1. 1. 1. 0. 0. 0. 1. 1.
 0. 0. 1. 1. 0. 1. 0. 0. 0. 0. 0. 1. 1. 0. 1. 0. 1. 1. 1. 0. 0. 1. 1.]</t>
  </si>
  <si>
    <t>[0. 0. 1. 1. 0. 0. 1. 1. 0. 0. 0. 0. 0. 1. 0. 0. 1. 1. 1. 0. 1. 0. 1. 1.
 0. 0. 1. 1. 0. 1. 0. 0. 0. 0. 0. 1. 1. 0. 1. 0. 1. 1. 1. 0. 0. 1. 1.]</t>
  </si>
  <si>
    <t>[1. 0. 0. 1. 0. 0. 1. 1. 0. 0. 0. 0. 1. 1. 1. 0. 1. 0. 1. 0. 1. 0. 1. 1.
 0. 0. 1. 1. 0. 1. 0. 0. 1. 0. 0. 1. 1. 0. 1. 0. 1. 1. 1. 0. 0. 1. 1.]</t>
  </si>
  <si>
    <t>[1. 0. 1. 1. 0. 0. 1. 1. 0. 0. 0. 0. 1. 1. 1. 0. 1. 1. 1. 0. 1. 0. 1. 1.
 1. 0. 1. 1. 0. 1. 0. 0. 0. 0. 0. 1. 1. 0. 1. 0. 1. 1. 1. 0. 0. 1. 1.]</t>
  </si>
  <si>
    <t>[0. 0. 1. 1. 0. 0. 1. 1. 0. 0. 0. 0. 1. 1. 0. 0. 1. 1. 1. 0. 1. 0. 1. 1.
 1. 0. 1. 1. 0. 1. 0. 0. 1. 0. 0. 1. 1. 0. 1. 0. 1. 1. 1. 0. 0. 1. 1.]</t>
  </si>
  <si>
    <t>[0. 0. 1. 1. 0. 0. 1. 1. 0. 0. 0. 0. 1. 1. 0. 0. 1. 1. 1. 0. 1. 0. 1. 1.
 1. 0. 1. 1. 0. 1. 0. 0. 0. 0. 0. 1. 1. 0. 1. 0. 1. 1. 1. 0. 0. 1. 0.]</t>
  </si>
  <si>
    <t>[1. 0. 1. 1. 0. 0. 0. 1. 1. 0. 0. 0. 1. 1. 1. 0. 1. 1. 1. 0. 1. 0. 1. 1.
 1. 0. 1. 1. 0. 1. 0. 0. 1. 0. 0. 1. 1. 0. 1. 1. 1. 1. 1. 0. 0. 1. 1.]</t>
  </si>
  <si>
    <t>[0. 0. 1. 1. 0. 0. 1. 0. 0. 0. 0. 0. 1. 1. 0. 0. 1. 1. 1. 0. 1. 0. 1. 1.
 1. 0. 1. 0. 0. 1. 0. 0. 1. 0. 0. 1. 1. 0. 1. 0. 1. 1. 1. 0. 0. 1. 1.]</t>
  </si>
  <si>
    <t>[0. 0. 1. 1. 0. 0. 1. 1. 0. 0. 0. 0. 1. 1. 0. 0. 1. 1. 0. 0. 1. 0. 1. 1.
 0. 0. 1. 0. 0. 1. 0. 0. 0. 1. 0. 1. 1. 0. 1. 0. 1. 1. 1. 0. 0. 1. 1.]</t>
  </si>
  <si>
    <t>[0. 0. 1. 1. 0. 0. 1. 0. 0. 0. 0. 0. 1. 1. 0. 0. 1. 0. 1. 0. 1. 0. 1. 1.
 0. 0. 1. 0. 0. 1. 0. 0. 1. 0. 0. 1. 1. 0. 1. 0. 1. 1. 1. 0. 0. 1. 1.]</t>
  </si>
  <si>
    <t>[0. 0. 1. 1. 0. 0. 1. 1. 0. 0. 0. 0. 1. 1. 0. 0. 1. 1. 1. 0. 1. 0. 1. 1.
 1. 0. 1. 1. 0. 1. 0. 0. 0. 0. 0. 1. 1. 0. 1. 0. 1. 1. 1. 0. 0. 1. 1.]</t>
  </si>
  <si>
    <t>[0. 0. 1. 1. 0. 0. 1. 0. 0. 0. 0. 1. 1. 1. 0. 0. 1. 1. 1. 0. 1. 0. 1. 1.
 0. 0. 1. 1. 0. 1. 1. 0. 0. 0. 0. 1. 1. 0. 1. 0. 1. 1. 1. 0. 0. 1. 0.]</t>
  </si>
  <si>
    <t>[0. 0. 1. 1. 0. 0. 1. 1. 0. 0. 0. 0. 1. 1. 0. 0. 1. 1. 1. 0. 1. 0. 1. 1.
 1. 0. 1. 1. 0. 1. 0. 0. 0. 1. 0. 1. 1. 0. 1. 0. 1. 1. 1. 0. 0. 1. 1.]</t>
  </si>
  <si>
    <t>[0. 0. 1. 1. 0. 0. 1. 0. 0. 0. 0. 0. 1. 1. 1. 0. 1. 1. 1. 0. 1. 0. 1. 1.
 1. 0. 1. 1. 0. 1. 0. 0. 0. 0. 0. 1. 1. 0. 1. 0. 1. 1. 1. 0. 0. 1. 1.]</t>
  </si>
  <si>
    <t>[0. 0. 1. 1. 0. 0. 1. 0. 0. 0. 0. 0. 1. 1. 0. 0. 1. 1. 1. 0. 0. 0. 1. 1.
 1. 0. 1. 0. 0. 1. 0. 0. 0. 0. 0. 1. 1. 0. 1. 0. 1. 1. 1. 0. 0. 1. 1.]</t>
  </si>
  <si>
    <t>[0. 0. 1. 1. 0. 0. 1. 1. 0. 0. 0. 0. 1. 1. 0. 0. 1. 1. 1. 0. 1. 0. 1. 1.
 0. 0. 1. 1. 0. 1. 0. 0. 0. 1. 0. 1. 1. 0. 1. 0. 1. 1. 1. 0. 0. 1. 1.]</t>
  </si>
  <si>
    <t>[0. 0. 1. 1. 0. 0. 1. 0. 0. 0. 0. 0. 1. 1. 0. 0. 1. 1. 1. 0. 1. 0. 1. 1.
 0. 0. 1. 1. 0. 1. 0. 0. 0. 0. 0. 1. 1. 0. 1. 0. 1. 1. 1. 0. 0. 0. 1.]</t>
  </si>
  <si>
    <t>[0. 0. 1. 1. 0. 0. 1. 0. 0. 0. 0. 1. 1. 1. 0. 0. 1. 1. 1. 0. 1. 0. 1. 1.
 0. 0. 1. 1. 0. 1. 0. 0. 0. 0. 0. 1. 1. 0. 1. 0. 1. 1. 1. 0. 0. 1. 1.]</t>
  </si>
  <si>
    <t>[0. 0. 1. 1. 0. 0. 1. 0. 0. 0. 0. 0. 1. 1. 0. 0. 1. 1. 1. 0. 1. 0. 1. 1.
 0. 0. 1. 1. 0. 1. 0. 0. 0. 1. 0. 1. 1. 0. 1. 0. 1. 1. 1. 0. 1. 1. 1.]</t>
  </si>
  <si>
    <t>[0. 0. 1. 1. 0. 0. 1. 1. 0. 0. 0. 0. 1. 1. 1. 0. 1. 1. 1. 0. 1. 0. 1. 1.
 0. 0. 1. 0. 0. 1. 0. 0. 0. 0. 0. 1. 1. 1. 1. 0. 1. 1. 1. 0. 0. 1. 1.]</t>
  </si>
  <si>
    <t>[0. 0. 1. 1. 0. 0. 1. 0. 0. 0. 0. 0. 1. 1. 0. 0. 1. 1. 1. 0. 1. 0. 1. 1.
 0. 0. 1. 1. 0. 1. 1. 0. 0. 0. 0. 1. 1. 0. 1. 0. 1. 1. 1. 0. 1. 1. 1.]</t>
  </si>
  <si>
    <t>[0. 0. 1. 1. 0. 0. 1. 0. 0. 0. 0. 1. 1. 1. 0. 0. 1. 1. 1. 0. 1. 0. 1. 1.
 0. 0. 1. 1. 0. 1. 1. 0. 0. 0. 0. 1. 1. 0. 1. 0. 1. 1. 1. 0. 1. 1. 1.]</t>
  </si>
  <si>
    <t>[0. 0. 1. 1. 0. 0. 1. 0. 0. 0. 0. 1. 1. 1. 0. 0. 1. 1. 1. 0. 1. 0. 1. 1.
 0. 0. 1. 1. 0. 1. 0. 0. 0. 1. 0. 1. 1. 0. 1. 0. 1. 1. 1. 0. 1. 1. 0.]</t>
  </si>
  <si>
    <t>[0. 0. 1. 1. 0. 0. 1. 0. 0. 0. 0. 0. 1. 1. 0. 0. 1. 1. 1. 0. 1. 0. 1. 1.
 0. 0. 1. 1. 0. 1. 0. 0. 0. 0. 0. 1. 1. 0. 1. 0. 1. 1. 1. 0. 0. 1. 0.]</t>
  </si>
  <si>
    <t>[0. 0. 1. 1. 0. 0. 1. 0. 0. 0. 0. 1. 1. 1. 0. 0. 1. 1. 1. 0. 1. 0. 1. 1.
 0. 0. 1. 1. 0. 1. 1. 0. 0. 1. 0. 1. 1. 0. 1. 0. 1. 1. 1. 0. 0. 1. 1.]</t>
  </si>
  <si>
    <t>[0. 0. 1. 1. 0. 0. 1. 1. 0. 0. 0. 0. 1. 1. 0. 0. 1. 1. 1. 0. 1. 0. 1. 1.
 0. 0. 1. 1. 0. 1. 0. 0. 0. 1. 0. 1. 1. 0. 1. 0. 1. 1. 1. 0. 1. 1. 1.]</t>
  </si>
  <si>
    <t>[0. 0. 1. 1. 0. 0. 1. 0. 0. 0. 0. 0. 1. 1. 0. 0. 1. 1. 1. 0. 1. 0. 1. 1.
 0. 0. 1. 1. 0. 1. 1. 0. 0. 1. 0. 1. 0. 0. 1. 0. 1. 1. 1. 0. 1. 1. 1.]</t>
  </si>
  <si>
    <t>[0. 0. 1. 1. 0. 0. 1. 0. 0. 0. 0. 0. 1. 0. 0. 0. 1. 1. 1. 0. 1. 0. 1. 1.
 0. 0. 1. 1. 0. 1. 0. 1. 0. 0. 0. 1. 1. 0. 0. 0. 1. 1. 0. 0. 0. 1. 0.]</t>
  </si>
  <si>
    <t>[0. 0. 1. 1. 0. 0. 1. 0. 0. 0. 0. 1. 1. 1. 0. 0. 1. 1. 1. 0. 1. 0. 1. 1.
 0. 1. 1. 1. 0. 1. 1. 0. 0. 1. 0. 1. 1. 0. 1. 0. 1. 1. 1. 0. 0. 1. 1.]</t>
  </si>
  <si>
    <t>[0. 0. 1. 1. 0. 1. 1. 0. 0. 0. 0. 1. 1. 1. 0. 0. 0. 1. 1. 0. 1. 1. 1. 1.
 0. 0. 1. 1. 0. 1. 1. 0. 0. 0. 0. 1. 1. 0. 1. 0. 1. 1. 1. 0. 0. 1. 1.]</t>
  </si>
  <si>
    <t>[0. 0. 1. 1. 0. 0. 1. 0. 0. 0. 0. 0. 1. 1. 0. 0. 1. 1. 0. 0. 1. 0. 1. 1.
 0. 0. 1. 1. 0. 1. 0. 0. 0. 0. 0. 1. 0. 0. 1. 0. 1. 1. 1. 0. 1. 1. 1.]</t>
  </si>
  <si>
    <t>[0. 0. 1. 1. 0. 0. 1. 0. 0. 0. 0. 0. 1. 1. 0. 0. 1. 1. 1. 0. 1. 0. 1. 1.
 0. 0. 1. 1. 0. 1. 0. 0. 0. 1. 0. 1. 1. 1. 1. 1. 1. 1. 1. 0. 1. 1. 1.]</t>
  </si>
  <si>
    <t>[0. 0. 1. 1. 1. 0. 1. 0. 0. 0. 0. 1. 1. 1. 0. 0. 1. 1. 1. 0. 1. 0. 1. 1.
 0. 0. 1. 1. 0. 1. 0. 0. 0. 0. 0. 1. 1. 0. 1. 0. 1. 0. 1. 0. 1. 1. 1.]</t>
  </si>
  <si>
    <t>[0. 0. 1. 1. 0. 0. 1. 0. 0. 0. 0. 0. 1. 1. 0. 0. 1. 1. 1. 0. 1. 0. 1. 1.
 0. 0. 1. 1. 0. 1. 1. 0. 0. 1. 0. 1. 1. 0. 1. 0. 1. 1. 1. 0. 0. 1. 1.]</t>
  </si>
  <si>
    <t>[0. 0. 1. 1. 0. 0. 1. 0. 0. 0. 0. 1. 1. 1. 0. 0. 1. 1. 1. 0. 1. 0. 1. 1.
 0. 0. 1. 1. 0. 1. 1. 0. 0. 1. 0. 1. 1. 0. 1. 0. 1. 1. 1. 0. 1. 1. 1.]</t>
  </si>
  <si>
    <t>[0. 0. 1. 1. 0. 0. 1. 0. 0. 0. 0. 1. 1. 1. 0. 0. 1. 1. 1. 0. 1. 0. 1. 1.
 0. 0. 1. 1. 0. 1. 1. 0. 0. 1. 0. 1. 0. 1. 1. 0. 1. 1. 1. 0. 1. 1. 1.]</t>
  </si>
  <si>
    <t>[0. 0. 1. 1. 0. 0. 1. 0. 0. 0. 0. 1. 1. 1. 0. 0. 1. 1. 1. 0. 1. 0. 1. 1.
 0. 0. 1. 0. 0. 1. 1. 0. 0. 1. 1. 1. 1. 0. 0. 0. 1. 1. 1. 0. 1. 1. 1.]</t>
  </si>
  <si>
    <t>[0. 0. 1. 1. 0. 0. 1. 0. 0. 0. 0. 0. 0. 1. 0. 0. 1. 1. 1. 0. 1. 0. 1. 1.
 0. 0. 1. 1. 0. 1. 1. 0. 0. 0. 0. 1. 1. 0. 1. 0. 1. 1. 1. 0. 1. 1. 1.]</t>
  </si>
  <si>
    <t>[0. 0. 1. 1. 0. 0. 1. 0. 0. 0. 0. 0. 1. 1. 0. 0. 1. 1. 1. 0. 1. 0. 1. 1.
 0. 0. 1. 1. 0. 1. 1. 0. 0. 1. 0. 1. 1. 0. 1. 0. 1. 1. 1. 0. 1. 1. 0.]</t>
  </si>
  <si>
    <t>[0. 0. 1. 1. 0. 0. 1. 0. 0. 0. 0. 1. 1. 1. 0. 0. 1. 1. 1. 0. 0. 0. 1. 1.
 0. 0. 1. 1. 0. 1. 1. 0. 0. 1. 0. 1. 0. 0. 1. 0. 1. 1. 1. 0. 1. 1. 1.]</t>
  </si>
  <si>
    <t>[0. 0. 1. 1. 0. 0. 1. 0. 0. 0. 0. 1. 1. 1. 0. 0. 1. 1. 1. 0. 1. 0. 1. 0.
 0. 0. 1. 1. 0. 1. 1. 0. 0. 1. 0. 1. 1. 0. 1. 0. 0. 1. 1. 0. 1. 1. 1.]</t>
  </si>
  <si>
    <t>[0. 0. 1. 1. 0. 0. 1. 0. 0. 1. 0. 0. 1. 1. 0. 0. 1. 1. 1. 1. 1. 0. 1. 1.
 0. 0. 1. 1. 0. 1. 1. 0. 0. 1. 0. 1. 1. 0. 1. 0. 1. 1. 1. 0. 1. 1. 1.]</t>
  </si>
  <si>
    <t>[1. 0. 1. 1. 0. 0. 1. 0. 0. 0. 0. 0. 1. 1. 0. 0. 1. 1. 1. 0. 1. 0. 1. 1.
 0. 0. 1. 1. 0. 1. 0. 0. 0. 1. 0. 1. 0. 0. 1. 0. 1. 1. 1. 0. 1. 1. 1.]</t>
  </si>
  <si>
    <t>[0. 0. 1. 1. 0. 0. 0. 0. 0. 0. 0. 1. 1. 1. 0. 0. 1. 1. 1. 0. 1. 0. 1. 0.
 0. 0. 1. 1. 0. 1. 1. 0. 0. 1. 0. 1. 1. 0. 1. 0. 1. 1. 1. 0. 1. 1. 1.]</t>
  </si>
  <si>
    <t>[0. 0. 1. 1. 0. 0. 1. 0. 0. 0. 0. 0. 1. 1. 0. 0. 1. 1. 1. 0. 1. 0. 1. 1.
 0. 0. 1. 1. 0. 1. 1. 0. 0. 1. 0. 1. 1. 0. 1. 0. 0. 1. 1. 0. 1. 1. 1.]</t>
  </si>
  <si>
    <t>[0. 0. 1. 1. 0. 0. 1. 1. 0. 0. 0. 1. 1. 1. 0. 0. 1. 1. 1. 1. 1. 0. 1. 0.
 0. 0. 1. 1. 0. 0. 1. 0. 0. 1. 0. 1. 1. 0. 1. 0. 1. 1. 1. 0. 1. 1. 1.]</t>
  </si>
  <si>
    <t>[0. 0. 1. 1. 0. 0. 1. 0. 0. 0. 0. 0. 1. 1. 0. 0. 1. 1. 1. 1. 1. 0. 1. 0.
 0. 0. 1. 1. 0. 1. 1. 0. 0. 1. 0. 1. 1. 0. 1. 0. 0. 1. 1. 0. 1. 1. 1.]</t>
  </si>
  <si>
    <t>[0. 0. 1. 1. 0. 0. 1. 0. 1. 0. 0. 1. 1. 1. 0. 0. 1. 1. 1. 0. 0. 0. 1. 0.
 0. 0. 1. 1. 0. 1. 1. 0. 0. 1. 1. 1. 1. 0. 1. 1. 1. 1. 1. 0. 1. 1. 1.]</t>
  </si>
  <si>
    <t>[0. 1. 1. 1. 0. 0. 1. 0. 0. 1. 0. 0. 1. 1. 0. 1. 1. 1. 1. 1. 1. 0. 1. 1.
 0. 0. 1. 1. 0. 1. 1. 0. 0. 1. 0. 1. 1. 0. 1. 0. 1. 1. 1. 0. 1. 1. 1.]</t>
  </si>
  <si>
    <t>[0. 0. 1. 1. 0. 0. 1. 0. 0. 1. 0. 0. 1. 1. 0. 0. 1. 1. 1. 0. 1. 0. 1. 0.
 0. 0. 1. 1. 0. 1. 1. 0. 0. 1. 0. 1. 1. 0. 1. 0. 1. 1. 1. 0. 1. 1. 1.]</t>
  </si>
  <si>
    <t>[0. 0. 1. 1. 0. 0. 1. 1. 0. 0. 0. 1. 1. 1. 0. 0. 1. 0. 1. 0. 1. 0. 1. 1.
 0. 0. 1. 1. 0. 1. 1. 0. 0. 1. 0. 1. 1. 0. 1. 0. 1. 1. 1. 0. 1. 1. 1.]</t>
  </si>
  <si>
    <t>[0. 0. 1. 1. 0. 0. 1. 0. 0. 1. 0. 1. 1. 1. 0. 0. 1. 1. 1. 1. 1. 0. 1. 1.
 0. 0. 1. 1. 0. 1. 1. 0. 0. 1. 0. 1. 1. 0. 1. 1. 1. 1. 1. 0. 1. 1. 1.]</t>
  </si>
  <si>
    <t>[0. 0. 1. 1. 0. 0. 1. 0. 0. 0. 0. 0. 1. 1. 0. 0. 1. 1. 0. 1. 1. 0. 1. 1.
 0. 0. 1. 1. 0. 1. 1. 0. 0. 1. 0. 1. 1. 0. 1. 0. 1. 1. 1. 0. 1. 1. 1.]</t>
  </si>
  <si>
    <t>[0. 0. 1. 1. 0. 0. 1. 0. 0. 0. 0. 1. 1. 1. 0. 0. 1. 1. 1. 0. 1. 0. 1. 0.
 0. 0. 1. 1. 0. 1. 1. 0. 0. 1. 0. 1. 1. 0. 1. 0. 0. 1. 1. 0. 0. 1. 1.]</t>
  </si>
  <si>
    <t>[0. 0. 1. 1. 0. 0. 1. 0. 0. 0. 0. 0. 1. 1. 0. 0. 1. 1. 1. 0. 1. 0. 1. 1.
 0. 0. 1. 1. 0. 1. 1. 0. 1. 1. 0. 1. 1. 0. 1. 0. 1. 1. 1. 0. 1. 1. 1.]</t>
  </si>
  <si>
    <t>[0. 0. 1. 1. 0. 0. 1. 0. 0. 0. 0. 1. 1. 1. 0. 0. 1. 1. 1. 0. 1. 0. 1. 1.
 0. 0. 1. 1. 0. 1. 1. 0. 0. 1. 0. 1. 1. 0. 1. 0. 0. 1. 1. 0. 1. 1. 1.]</t>
  </si>
  <si>
    <t>[0. 0. 1. 1. 0. 0. 1. 0. 0. 1. 0. 1. 1. 1. 0. 0. 1. 1. 0. 0. 1. 0. 1. 1.
 0. 0. 1. 0. 0. 1. 1. 0. 0. 1. 0. 1. 1. 0. 1. 0. 0. 1. 1. 0. 1. 1. 1.]</t>
  </si>
  <si>
    <t>[0. 0. 1. 1. 0. 0. 1. 0. 0. 0. 0. 0. 1. 1. 0. 0. 1. 1. 1. 0. 1. 0. 1. 1.
 0. 0. 1. 1. 0. 1. 1. 0. 1. 1. 0. 1. 1. 0. 1. 0. 0. 1. 1. 0. 1. 1. 1.]</t>
  </si>
  <si>
    <t>[0. 0. 1. 1. 0. 0. 1. 0. 0. 0. 1. 0. 1. 1. 0. 0. 1. 1. 1. 0. 1. 0. 1. 1.
 0. 0. 1. 1. 0. 0. 1. 0. 0. 1. 0. 1. 1. 0. 1. 0. 0. 1. 1. 0. 1. 1. 1.]</t>
  </si>
  <si>
    <t>[0. 0. 1. 1. 0. 0. 1. 0. 0. 0. 0. 1. 1. 1. 0. 0. 1. 1. 1. 0. 1. 0. 1. 1.
 0. 1. 1. 1. 0. 1. 1. 0. 0. 1. 0. 1. 1. 0. 1. 0. 0. 1. 1. 0. 1. 1. 1.]</t>
  </si>
  <si>
    <t>[0. 0. 1. 1. 0. 0. 1. 0. 0. 0. 0. 1. 1. 0. 0. 0. 1. 1. 1. 0. 1. 0. 1. 1.
 0. 0. 1. 1. 0. 1. 1. 0. 0. 1. 0. 1. 1. 0. 1. 0. 0. 1. 1. 0. 1. 1. 1.]</t>
  </si>
  <si>
    <t>[0. 0. 1. 1. 0. 0. 1. 0. 0. 0. 0. 1. 1. 1. 1. 0. 1. 1. 1. 0. 1. 0. 1. 1.
 0. 0. 1. 1. 0. 1. 1. 0. 0. 1. 0. 1. 1. 0. 1. 0. 0. 1. 1. 0. 0. 1. 1.]</t>
  </si>
  <si>
    <t>[0. 0. 1. 1. 0. 0. 1. 0. 0. 0. 0. 0. 1. 1. 0. 0. 1. 1. 1. 0. 1. 0. 1. 0.
 0. 1. 1. 1. 0. 1. 1. 0. 0. 1. 0. 1. 1. 0. 1. 0. 0. 1. 1. 0. 1. 1. 1.]</t>
  </si>
  <si>
    <t>[0. 0. 1. 1. 0. 0. 1. 0. 0. 0. 0. 0. 1. 1. 0. 0. 1. 1. 1. 0. 1. 0. 1. 1.
 0. 1. 1. 1. 0. 1. 1. 0. 0. 1. 0. 1. 1. 0. 1. 0. 0. 1. 1. 0. 1. 1. 1.]</t>
  </si>
  <si>
    <t>[0. 0. 1. 1. 0. 0. 1. 0. 0. 0. 0. 1. 1. 1. 0. 0. 1. 1. 1. 0. 1. 0. 1. 1.
 0. 0. 1. 1. 0. 1. 1. 0. 0. 1. 0. 1. 1. 0. 1. 0. 0. 1. 0. 0. 1. 1. 1.]</t>
  </si>
  <si>
    <t>[0. 0. 1. 1. 0. 0. 1. 0. 0. 0. 0. 0. 1. 1. 0. 1. 1. 1. 1. 0. 1. 0. 1. 1.
 0. 0. 1. 1. 0. 1. 1. 0. 0. 1. 1. 1. 1. 0. 1. 0. 0. 1. 1. 0. 1. 1. 1.]</t>
  </si>
  <si>
    <t>[0. 0. 1. 1. 0. 0. 1. 0. 0. 0. 0. 1. 1. 1. 0. 0. 1. 1. 0. 0. 1. 0. 1. 1.
 0. 0. 1. 1. 0. 1. 1. 0. 0. 1. 0. 1. 1. 0. 1. 0. 0. 1. 1. 0. 1. 1. 1.]</t>
  </si>
  <si>
    <t>[0. 0. 1. 1. 0. 0. 1. 0. 0. 0. 0. 1. 1. 1. 0. 0. 1. 1. 1. 0. 1. 0. 1. 0.
 0. 1. 1. 1. 0. 1. 1. 0. 0. 0. 0. 1. 1. 0. 1. 0. 0. 1. 1. 0. 1. 1. 1.]</t>
  </si>
  <si>
    <t>[0. 0. 1. 1. 0. 0. 1. 0. 0. 0. 0. 1. 1. 1. 0. 0. 1. 1. 1. 0. 1. 0. 1. 1.
 1. 1. 1. 1. 0. 1. 1. 0. 0. 1. 0. 1. 1. 0. 1. 0. 0. 1. 1. 0. 1. 1. 1.]</t>
  </si>
  <si>
    <t>[0. 0. 1. 1. 0. 0. 1. 0. 0. 0. 0. 1. 1. 1. 0. 0. 1. 1. 1. 0. 1. 0. 1. 0.
 0. 1. 1. 1. 0. 1. 1. 0. 0. 1. 0. 1. 1. 0. 1. 0. 0. 1. 1. 0. 1. 1. 1.]</t>
  </si>
  <si>
    <t>[0. 0. 1. 1. 0. 0. 1. 0. 0. 0. 0. 0. 1. 0. 0. 0. 1. 1. 1. 0. 1. 0. 1. 0.
 0. 1. 1. 1. 0. 1. 1. 0. 0. 1. 0. 1. 1. 0. 1. 0. 0. 1. 1. 0. 1. 1. 1.]</t>
  </si>
  <si>
    <t>[0. 0. 1. 1. 0. 0. 1. 0. 0. 0. 0. 0. 1. 1. 0. 0. 1. 1. 1. 0. 1. 0. 1. 0.
 0. 1. 1. 0. 0. 1. 1. 0. 0. 1. 0. 1. 1. 0. 1. 0. 0. 1. 1. 0. 1. 1. 0.]</t>
  </si>
  <si>
    <t>[0. 0. 1. 1. 0. 0. 1. 0. 0. 0. 0. 0. 1. 1. 0. 0. 1. 1. 1. 0. 1. 0. 1. 1.
 0. 1. 1. 1. 0. 1. 1. 0. 0. 1. 1. 1. 1. 0. 1. 0. 0. 1. 1. 0. 1. 1. 1.]</t>
  </si>
  <si>
    <t>[0. 0. 1. 1. 0. 0. 1. 0. 0. 0. 0. 1. 1. 1. 0. 0. 1. 1. 1. 0. 1. 1. 1. 1.
 0. 1. 1. 1. 0. 1. 1. 0. 0. 0. 0. 1. 1. 0. 1. 0. 0. 1. 1. 0. 1. 1. 1.]</t>
  </si>
  <si>
    <t>[0. 0. 1. 1. 0. 0. 1. 0. 0. 0. 0. 1. 0. 1. 0. 0. 1. 1. 1. 0. 1. 0. 1. 1.
 0. 1. 1. 1. 0. 1. 1. 0. 0. 1. 0. 1. 1. 0. 1. 0. 0. 1. 1. 0. 1. 1. 1.]</t>
  </si>
  <si>
    <t>[0. 0. 1. 1. 0. 0. 1. 0. 0. 0. 0. 0. 1. 1. 0. 0. 1. 1. 1. 0. 1. 0. 1. 0.
 0. 1. 1. 0. 1. 1. 1. 0. 0. 1. 0. 1. 0. 0. 1. 0. 0. 1. 1. 0. 1. 1. 1.]</t>
  </si>
  <si>
    <t>[0. 0. 1. 1. 0. 0. 1. 0. 0. 0. 0. 1. 1. 1. 0. 0. 1. 1. 1. 1. 1. 0. 1. 1.
 1. 1. 1. 1. 0. 1. 1. 0. 0. 1. 0. 1. 1. 0. 1. 0. 0. 1. 1. 0. 1. 1. 1.]</t>
  </si>
  <si>
    <t>[0. 0. 1. 1. 0. 0. 1. 0. 0. 0. 0. 1. 1. 1. 0. 0. 1. 1. 1. 0. 1. 0. 1. 1.
 1. 1. 1. 1. 0. 1. 1. 0. 0. 1. 1. 1. 1. 0. 1. 0. 0. 1. 1. 0. 1. 1. 1.]</t>
  </si>
  <si>
    <t>[0. 0. 1. 1. 0. 0. 1. 0. 0. 0. 0. 1. 1. 1. 0. 0. 1. 1. 1. 0. 1. 0. 1. 1.
 0. 1. 1. 1. 0. 1. 1. 0. 0. 1. 1. 1. 1. 0. 1. 0. 0. 1. 1. 0. 1. 1. 1.]</t>
  </si>
  <si>
    <t>[1. 0. 1. 1. 1. 0. 1. 0. 0. 0. 0. 1. 1. 1. 0. 0. 1. 1. 1. 0. 1. 0. 1. 1.
 1. 1. 1. 1. 0. 1. 1. 0. 0. 1. 0. 1. 1. 0. 1. 0. 0. 1. 1. 0. 1. 1. 1.]</t>
  </si>
  <si>
    <t>[0. 0. 1. 1. 0. 0. 1. 0. 0. 0. 0. 1. 1. 1. 0. 0. 1. 1. 1. 0. 1. 0. 1. 1.
 1. 1. 1. 1. 0. 1. 1. 0. 0. 1. 1. 1. 0. 0. 1. 0. 0. 1. 1. 0. 1. 1. 1.]</t>
  </si>
  <si>
    <t>[0. 0. 1. 1. 0. 0. 1. 0. 0. 0. 1. 1. 1. 1. 0. 1. 1. 1. 1. 0. 1. 1. 1. 1.
 0. 1. 1. 1. 0. 1. 1. 0. 0. 1. 0. 1. 1. 0. 1. 0. 0. 1. 1. 0. 1. 1. 1.]</t>
  </si>
  <si>
    <t>[0. 0. 1. 0. 0. 0. 1. 0. 0. 0. 0. 1. 1. 1. 0. 0. 1. 1. 1. 0. 1. 0. 1. 1.
 1. 1. 1. 1. 0. 1. 1. 0. 0. 1. 0. 1. 1. 0. 1. 0. 0. 1. 1. 0. 1. 1. 1.]</t>
  </si>
  <si>
    <t>[1. 0. 1. 1. 0. 0. 1. 0. 0. 0. 0. 1. 1. 1. 0. 0. 1. 1. 1. 0. 1. 0. 1. 1.
 0. 1. 1. 1. 0. 1. 1. 0. 0. 1. 0. 1. 1. 0. 1. 0. 0. 1. 1. 0. 1. 1. 1.]</t>
  </si>
  <si>
    <t>[0. 0. 0. 1. 0. 0. 1. 0. 0. 0. 0. 1. 1. 1. 0. 0. 1. 1. 1. 0. 1. 0. 1. 1.
 1. 1. 1. 1. 0. 1. 1. 0. 0. 1. 0. 1. 1. 0. 1. 0. 1. 1. 1. 0. 1. 1. 1.]</t>
  </si>
  <si>
    <t>[0. 0. 1. 1. 0. 0. 1. 0. 0. 0. 1. 0. 1. 1. 0. 0. 1. 1. 1. 0. 1. 0. 1. 1.
 1. 1. 1. 1. 0. 1. 1. 0. 0. 1. 0. 1. 1. 0. 1. 0. 1. 1. 1. 0. 1. 1. 1.]</t>
  </si>
  <si>
    <t>[0. 0. 1. 1. 0. 0. 1. 0. 0. 0. 0. 1. 1. 1. 0. 0. 1. 1. 1. 0. 1. 0. 1. 1.
 0. 1. 1. 1. 0. 1. 1. 0. 0. 1. 0. 1. 1. 0. 1. 1. 0. 1. 1. 0. 1. 1. 1.]</t>
  </si>
  <si>
    <t>[0. 0. 1. 1. 0. 0. 1. 0. 0. 0. 0. 0. 0. 1. 0. 0. 1. 1. 1. 1. 1. 0. 1. 1.
 0. 1. 1. 1. 0. 1. 1. 0. 0. 1. 0. 1. 1. 0. 1. 0. 0. 1. 1. 0. 1. 1. 1.]</t>
  </si>
  <si>
    <t>[0. 0. 1. 1. 0. 0. 1. 0. 1. 0. 0. 0. 1. 1. 0. 0. 1. 1. 1. 0. 1. 0. 1. 1.
 1. 0. 1. 1. 0. 1. 1. 0. 0. 1. 0. 1. 1. 0. 1. 0. 0. 1. 1. 0. 1. 1. 1.]</t>
  </si>
  <si>
    <t>[0. 0. 1. 1. 0. 0. 1. 0. 0. 0. 0. 1. 1. 1. 0. 0. 1. 1. 1. 0. 1. 0. 1. 1.
 1. 1. 1. 1. 1. 1. 0. 0. 0. 1. 0. 1. 1. 0. 1. 0. 0. 1. 1. 0. 1. 1. 1.]</t>
  </si>
  <si>
    <t>[0. 0. 1. 1. 0. 0. 1. 0. 0. 1. 0. 0. 1. 1. 0. 0. 1. 1. 1. 0. 1. 0. 1. 1.
 0. 1. 1. 1. 0. 1. 1. 0. 0. 1. 0. 1. 1. 0. 1. 0. 0. 1. 1. 0. 1. 1. 1.]</t>
  </si>
  <si>
    <t>[0. 0. 1. 0. 0. 1. 1. 0. 0. 0. 0. 1. 1. 1. 0. 0. 1. 1. 1. 0. 1. 0. 1. 1.
 1. 1. 1. 1. 0. 1. 1. 0. 0. 1. 0. 1. 1. 0. 1. 0. 0. 1. 1. 0. 1. 1. 1.]</t>
  </si>
  <si>
    <t>[0. 0. 1. 1. 0. 0. 1. 0. 0. 0. 1. 1. 1. 1. 0. 0. 1. 1. 1. 0. 1. 0. 1. 1.
 0. 1. 0. 1. 0. 1. 1. 0. 0. 1. 0. 1. 1. 1. 1. 0. 0. 1. 1. 1. 1. 1. 1.]</t>
  </si>
  <si>
    <t>[0. 0. 1. 1. 0. 0. 1. 0. 0. 0. 0. 0. 1. 1. 0. 0. 1. 1. 1. 0. 1. 0. 1. 1.
 1. 1. 1. 1. 0. 1. 1. 0. 0. 1. 0. 1. 1. 0. 1. 0. 0. 1. 1. 0. 1. 1. 1.]</t>
  </si>
  <si>
    <t>[0. 0. 1. 0. 0. 0. 1. 0. 0. 0. 0. 0. 1. 1. 0. 0. 1. 1. 1. 0. 1. 0. 1. 1.
 1. 1. 1. 1. 0. 1. 1. 0. 0. 1. 0. 1. 1. 0. 1. 0. 0. 1. 1. 0. 1. 1. 1.]</t>
  </si>
  <si>
    <t>[0. 0. 1. 0. 0. 0. 1. 0. 0. 0. 0. 0. 1. 1. 0. 0. 1. 1. 1. 0. 1. 0. 1. 1.
 0. 1. 1. 1. 0. 1. 1. 0. 0. 1. 0. 1. 1. 0. 1. 0. 0. 1. 1. 0. 1. 1. 1.]</t>
  </si>
  <si>
    <t>[0. 0. 1. 1. 0. 0. 1. 0. 0. 0. 0. 1. 1. 1. 0. 1. 0. 1. 1. 1. 1. 0. 1. 1.
 1. 1. 1. 1. 0. 1. 0. 0. 0. 1. 0. 1. 1. 0. 1. 0. 0. 1. 1. 0. 1. 1. 1.]</t>
  </si>
  <si>
    <t>[0. 0. 1. 1. 0. 0. 1. 0. 0. 0. 0. 1. 1. 1. 0. 0. 1. 1. 0. 1. 1. 0. 1. 1.
 1. 1. 1. 1. 0. 1. 1. 0. 0. 0. 0. 1. 1. 0. 1. 0. 0. 1. 1. 0. 1. 1. 1.]</t>
  </si>
  <si>
    <t>[0. 0. 1. 0. 0. 0. 1. 0. 0. 0. 0. 1. 1. 1. 0. 0. 0. 1. 1. 0. 1. 0. 1. 1.
 1. 1. 1. 1. 0. 1. 1. 0. 0. 1. 0. 1. 1. 0. 1. 0. 0. 1. 1. 0. 1. 1. 1.]</t>
  </si>
  <si>
    <t>[0. 0. 1. 0. 0. 0. 1. 0. 0. 0. 0. 1. 1. 1. 0. 0. 0. 1. 1. 1. 1. 0. 1. 1.
 1. 1. 1. 1. 0. 1. 1. 0. 0. 0. 0. 1. 1. 0. 1. 0. 0. 1. 1. 0. 1. 1. 1.]</t>
  </si>
  <si>
    <t>[0. 0. 1. 0. 0. 0. 1. 0. 0. 0. 0. 1. 1. 1. 0. 0. 0. 1. 1. 1. 1. 1. 1. 1.
 1. 1. 1. 1. 0. 1. 1. 0. 0. 1. 0. 1. 1. 1. 1. 0. 0. 1. 1. 0. 1. 1. 1.]</t>
  </si>
  <si>
    <t>[0. 0. 1. 0. 0. 0. 1. 0. 0. 0. 0. 1. 1. 1. 0. 0. 1. 1. 1. 0. 1. 0. 1. 1.
 1. 1. 1. 1. 0. 1. 1. 0. 0. 0. 0. 1. 1. 0. 1. 0. 0. 1. 1. 0. 1. 1. 1.]</t>
  </si>
  <si>
    <t>[0. 0. 1. 0. 0. 0. 1. 0. 0. 0. 0. 1. 1. 1. 0. 0. 0. 1. 1. 1. 1. 0. 1. 1.
 1. 1. 1. 1. 0. 1. 0. 0. 0. 1. 0. 1. 1. 0. 1. 0. 0. 1. 1. 0. 1. 1. 1.]</t>
  </si>
  <si>
    <t>[0. 0. 1. 1. 0. 0. 1. 0. 0. 0. 0. 0. 1. 1. 0. 0. 1. 1. 1. 1. 1. 0. 1. 1.
 1. 1. 1. 1. 0. 1. 1. 1. 0. 1. 0. 1. 1. 0. 1. 0. 0. 1. 1. 0. 1. 1. 1.]</t>
  </si>
  <si>
    <t>[0. 0. 1. 1. 0. 0. 1. 0. 0. 0. 0. 1. 1. 1. 0. 0. 0. 1. 1. 0. 0. 0. 1. 1.
 1. 1. 1. 1. 0. 1. 1. 0. 0. 1. 0. 1. 1. 0. 1. 0. 0. 1. 1. 0. 1. 1. 1.]</t>
  </si>
  <si>
    <t>[0. 0. 0. 1. 0. 0. 1. 0. 0. 0. 0. 1. 1. 1. 0. 0. 1. 1. 1. 1. 1. 0. 1. 1.
 1. 1. 1. 1. 0. 1. 1. 0. 0. 1. 0. 1. 1. 0. 1. 0. 0. 1. 1. 0. 1. 1. 1.]</t>
  </si>
  <si>
    <t>[0. 0. 1. 1. 0. 0. 1. 0. 0. 0. 0. 1. 1. 1. 0. 0. 0. 1. 1. 0. 1. 0. 1. 1.
 1. 1. 1. 1. 0. 1. 1. 0. 0. 1. 0. 1. 1. 0. 1. 0. 0. 1. 1. 0. 1. 1. 1.]</t>
  </si>
  <si>
    <t>[0. 0. 1. 0. 0. 0. 1. 0. 0. 0. 0. 1. 1. 1. 0. 0. 1. 1. 1. 1. 1. 0. 1. 1.
 1. 1. 1. 1. 0. 1. 1. 0. 0. 1. 0. 1. 1. 0. 1. 0. 0. 1. 1. 0. 1. 1. 1.]</t>
  </si>
  <si>
    <t>[0. 0. 1. 1. 0. 0. 1. 0. 0. 0. 0. 1. 1. 1. 0. 0. 1. 1. 1. 1. 1. 0. 1. 1.
 1. 1. 1. 1. 0. 1. 0. 0. 0. 1. 0. 1. 1. 0. 1. 0. 0. 1. 1. 0. 1. 1. 1.]</t>
  </si>
  <si>
    <t>[0. 0. 1. 1. 1. 0. 1. 0. 0. 0. 0. 1. 1. 1. 0. 0. 1. 1. 1. 1. 1. 0. 1. 1.
 1. 1. 1. 1. 0. 1. 1. 0. 0. 1. 0. 1. 1. 0. 1. 0. 0. 1. 1. 0. 1. 1. 1.]</t>
  </si>
  <si>
    <t>[0. 0. 1. 1. 0. 0. 1. 0. 0. 0. 0. 1. 1. 1. 0. 0. 1. 1. 1. 1. 1. 0. 1. 1.
 1. 1. 1. 1. 0. 1. 1. 0. 0. 1. 0. 1. 0. 0. 1. 0. 0. 1. 1. 0. 1. 1. 1.]</t>
  </si>
  <si>
    <t>[0. 0. 1. 1. 0. 0. 1. 0. 1. 0. 0. 1. 1. 1. 0. 0. 1. 1. 1. 1. 1. 0. 1. 1.
 0. 1. 1. 1. 0. 1. 1. 0. 0. 1. 0. 1. 1. 0. 1. 0. 0. 1. 1. 0. 1. 1. 1.]</t>
  </si>
  <si>
    <t>[0. 0. 1. 1. 0. 0. 1. 0. 0. 0. 0. 1. 1. 1. 0. 0. 1. 1. 1. 1. 1. 0. 1. 1.
 1. 1. 1. 1. 0. 1. 1. 0. 0. 1. 0. 1. 1. 0. 0. 0. 0. 1. 0. 0. 1. 1. 1.]</t>
  </si>
  <si>
    <t>[0. 0. 1. 1. 0. 0. 1. 0. 0. 0. 0. 1. 1. 1. 0. 0. 1. 1. 1. 1. 1. 0. 1. 1.
 1. 1. 1. 1. 0. 1. 1. 0. 0. 1. 0. 1. 1. 0. 1. 0. 0. 1. 0. 0. 1. 1. 1.]</t>
  </si>
  <si>
    <t>[0. 0. 1. 1. 0. 0. 1. 0. 0. 0. 0. 1. 1. 1. 0. 0. 1. 1. 1. 1. 1. 0. 1. 1.
 1. 1. 1. 1. 0. 1. 1. 0. 0. 1. 0. 1. 1. 0. 1. 0. 0. 1. 1. 0. 0. 1. 1.]</t>
  </si>
  <si>
    <t>[1. 0. 1. 1. 0. 0. 1. 0. 0. 0. 1. 1. 1. 1. 0. 0. 1. 1. 1. 1. 1. 0. 1. 1.
 1. 1. 1. 1. 0. 1. 1. 0. 0. 1. 0. 1. 1. 0. 1. 0. 0. 1. 1. 0. 1. 1. 1.]</t>
  </si>
  <si>
    <t>[0. 0. 1. 1. 0. 0. 1. 0. 0. 0. 0. 1. 1. 1. 0. 0. 1. 1. 1. 1. 1. 0. 1. 1.
 1. 1. 1. 1. 0. 1. 1. 0. 0. 1. 0. 1. 1. 0. 0. 0. 0. 1. 1. 0. 1. 1. 1.]</t>
  </si>
  <si>
    <t>[0. 0. 1. 1. 0. 1. 1. 0. 0. 0. 0. 1. 1. 1. 0. 0. 1. 1. 1. 1. 1. 0. 1. 1.
 1. 1. 1. 1. 0. 1. 1. 0. 0. 1. 0. 1. 1. 0. 1. 0. 0. 1. 1. 0. 1. 1. 0.]</t>
  </si>
  <si>
    <t>[1. 0. 1. 1. 0. 0. 1. 0. 0. 0. 0. 1. 1. 1. 0. 0. 1. 1. 1. 1. 1. 0. 1. 1.
 1. 1. 1. 1. 0. 1. 1. 0. 0. 1. 0. 1. 1. 0. 1. 0. 0. 1. 1. 0. 1. 1. 1.]</t>
  </si>
  <si>
    <t>[0. 1. 1. 1. 0. 0. 1. 0. 0. 0. 0. 1. 1. 1. 0. 0. 1. 1. 1. 1. 1. 0. 1. 1.
 1. 1. 1. 1. 0. 1. 1. 0. 0. 1. 0. 1. 1. 0. 1. 0. 0. 1. 1. 0. 0. 1. 1.]</t>
  </si>
  <si>
    <t>[0. 0. 1. 1. 0. 0. 1. 1. 0. 0. 0. 1. 1. 1. 0. 0. 1. 1. 1. 1. 1. 0. 1. 1.
 1. 1. 1. 1. 0. 1. 1. 0. 1. 1. 0. 1. 1. 0. 1. 0. 0. 1. 1. 0. 1. 1. 1.]</t>
  </si>
  <si>
    <t>[0. 0. 1. 0. 0. 0. 1. 0. 0. 0. 0. 1. 1. 0. 0. 0. 1. 1. 1. 1. 1. 0. 1. 1.
 1. 1. 1. 1. 0. 1. 1. 0. 0. 1. 0. 1. 1. 0. 1. 0. 0. 1. 1. 0. 0. 1. 1.]</t>
  </si>
  <si>
    <t>[0. 0. 1. 1. 0. 1. 1. 0. 0. 0. 0. 1. 1. 1. 0. 0. 1. 1. 1. 1. 1. 0. 1. 1.
 0. 1. 1. 1. 0. 1. 1. 1. 0. 1. 0. 1. 1. 0. 1. 0. 0. 1. 1. 0. 1. 1. 1.]</t>
  </si>
  <si>
    <t>[0. 0. 1. 1. 0. 1. 1. 0. 0. 0. 0. 1. 1. 1. 0. 0. 1. 1. 1. 1. 1. 0. 1. 1.
 1. 1. 1. 1. 0. 1. 1. 0. 0. 1. 0. 1. 1. 0. 1. 0. 0. 1. 1. 0. 0. 1. 0.]</t>
  </si>
  <si>
    <t>[0. 0. 1. 1. 0. 0. 1. 0. 1. 0. 0. 1. 1. 1. 0. 0. 1. 1. 1. 1. 1. 1. 1. 1.
 1. 1. 1. 1. 0. 1. 1. 0. 0. 1. 0. 1. 1. 0. 1. 0. 0. 1. 1. 0. 1. 1. 0.]</t>
  </si>
  <si>
    <t>[0. 0. 1. 1. 0. 0. 1. 0. 0. 0. 0. 1. 1. 1. 0. 0. 1. 1. 1. 1. 1. 0. 1. 1.
 1. 1. 1. 1. 0. 1. 1. 0. 0. 1. 0. 1. 1. 0. 1. 0. 0. 1. 1. 0. 0. 1. 0.]</t>
  </si>
  <si>
    <t>[0. 0. 1. 1. 0. 0. 1. 0. 0. 0. 0. 1. 1. 1. 0. 0. 1. 1. 1. 1. 1. 0. 1. 1.
 1. 1. 1. 1. 0. 1. 1. 0. 0. 1. 0. 1. 1. 0. 1. 0. 0. 1. 1. 0. 1. 1. 0.]</t>
  </si>
  <si>
    <t>[0. 0. 1. 1. 0. 1. 1. 0. 0. 0. 0. 1. 1. 1. 0. 0. 1. 1. 1. 1. 1. 0. 1. 1.
 1. 1. 1. 1. 1. 1. 1. 0. 0. 1. 0. 1. 1. 0. 1. 0. 0. 1. 1. 0. 1. 1. 0.]</t>
  </si>
  <si>
    <t>[0. 0. 1. 1. 0. 1. 1. 0. 0. 0. 0. 1. 0. 1. 0. 0. 1. 1. 1. 1. 1. 0. 1. 1.
 1. 1. 1. 1. 0. 1. 1. 0. 0. 1. 0. 1. 1. 0. 1. 0. 0. 1. 1. 0. 0. 1. 1.]</t>
  </si>
  <si>
    <t>[0. 0. 0. 1. 0. 1. 1. 0. 0. 0. 0. 1. 1. 1. 0. 0. 1. 1. 1. 1. 1. 0. 1. 1.
 1. 1. 1. 1. 0. 1. 1. 0. 0. 1. 0. 1. 1. 0. 1. 0. 0. 1. 1. 0. 1. 1. 1.]</t>
  </si>
  <si>
    <t>[0. 0. 1. 1. 0. 1. 1. 0. 0. 0. 0. 1. 1. 1. 0. 0. 1. 1. 1. 1. 1. 0. 1. 1.
 1. 1. 1. 1. 0. 1. 1. 0. 0. 1. 0. 1. 1. 0. 1. 0. 0. 1. 1. 0. 1. 1. 1.]</t>
  </si>
  <si>
    <t>[0. 0. 1. 1. 0. 1. 1. 0. 0. 0. 0. 1. 1. 1. 0. 0. 1. 1. 0. 1. 1. 0. 1. 1.
 1. 1. 1. 1. 0. 1. 0. 0. 0. 1. 0. 1. 1. 0. 1. 0. 0. 1. 1. 0. 1. 1. 1.]</t>
  </si>
  <si>
    <t>[0. 0. 1. 0. 0. 1. 1. 0. 0. 0. 0. 1. 1. 1. 1. 0. 1. 1. 1. 1. 1. 0. 1. 1.
 1. 1. 1. 1. 0. 1. 1. 0. 0. 1. 0. 1. 1. 0. 1. 0. 0. 1. 1. 0. 1. 1. 0.]</t>
  </si>
  <si>
    <t>[0. 0. 1. 1. 0. 1. 1. 0. 0. 0. 0. 1. 1. 1. 0. 0. 1. 1. 1. 1. 1. 0. 1. 1.
 1. 1. 1. 1. 0. 1. 0. 0. 0. 1. 0. 1. 1. 0. 1. 0. 0. 1. 1. 0. 1. 1. 1.]</t>
  </si>
  <si>
    <t>[1. 0. 1. 1. 0. 1. 1. 0. 0. 0. 0. 1. 1. 1. 0. 0. 1. 1. 1. 1. 1. 0. 1. 1.
 1. 1. 1. 1. 0. 1. 1. 0. 0. 1. 0. 1. 1. 0. 1. 0. 0. 1. 1. 0. 1. 1. 0.]</t>
  </si>
  <si>
    <t>[0. 0. 1. 1. 0. 1. 1. 0. 0. 0. 0. 1. 1. 1. 0. 0. 1. 1. 0. 1. 1. 0. 1. 1.
 1. 1. 1. 1. 0. 1. 1. 0. 0. 1. 0. 1. 1. 0. 1. 0. 0. 1. 1. 0. 1. 1. 1.]</t>
  </si>
  <si>
    <t>[0. 0. 1. 1. 0. 1. 1. 0. 0. 0. 0. 1. 1. 1. 0. 0. 1. 1. 0. 1. 1. 0. 1. 1.
 1. 1. 1. 1. 0. 1. 0. 0. 0. 1. 0. 1. 1. 0. 1. 0. 0. 0. 1. 0. 1. 1. 1.]</t>
  </si>
  <si>
    <t>[0. 0. 1. 1. 0. 1. 1. 0. 0. 0. 0. 1. 1. 1. 0. 0. 1. 1. 1. 1. 1. 0. 1. 1.
 1. 1. 1. 1. 0. 1. 0. 0. 0. 1. 0. 1. 1. 0. 1. 0. 0. 1. 1. 0. 1. 1. 0.]</t>
  </si>
  <si>
    <t>[0. 0. 1. 1. 0. 1. 1. 0. 0. 0. 0. 1. 1. 1. 0. 0. 1. 1. 0. 1. 1. 0. 1. 1.
 1. 1. 1. 1. 0. 1. 1. 0. 1. 1. 0. 1. 1. 0. 1. 0. 0. 1. 1. 0. 1. 1. 0.]</t>
  </si>
  <si>
    <t>[0. 0. 1. 1. 0. 1. 1. 0. 0. 0. 0. 1. 1. 1. 0. 0. 1. 1. 0. 1. 1. 0. 1. 1.
 1. 1. 1. 1. 0. 1. 1. 0. 0. 1. 0. 1. 1. 0. 1. 0. 0. 1. 1. 0. 1. 1. 0.]</t>
  </si>
  <si>
    <t>[0. 0. 1. 1. 0. 1. 1. 0. 0. 0. 0. 1. 1. 1. 0. 0. 1. 1. 1. 1. 1. 0. 1. 1.
 1. 1. 0. 1. 0. 1. 1. 0. 0. 1. 0. 1. 1. 0. 1. 0. 0. 1. 1. 0. 1. 1. 1.]</t>
  </si>
  <si>
    <t>[0. 0. 1. 1. 0. 1. 0. 0. 0. 0. 0. 1. 1. 1. 0. 0. 1. 1. 1. 1. 1. 0. 1. 0.
 1. 1. 1. 1. 0. 1. 1. 0. 0. 1. 0. 1. 1. 0. 1. 0. 0. 1. 1. 0. 1. 1. 1.]</t>
  </si>
  <si>
    <t>[0. 0. 1. 1. 0. 1. 1. 0. 0. 0. 0. 1. 1. 1. 0. 0. 1. 1. 0. 0. 1. 0. 1. 1.
 1. 1. 1. 1. 0. 1. 1. 0. 1. 1. 0. 1. 1. 0. 0. 0. 0. 1. 1. 0. 1. 1. 0.]</t>
  </si>
  <si>
    <t>[0. 0. 1. 1. 0. 1. 1. 0. 0. 0. 0. 1. 1. 1. 0. 0. 1. 1. 0. 1. 1. 0. 1. 1.
 1. 1. 1. 1. 0. 1. 1. 0. 1. 0. 0. 0. 1. 0. 1. 0. 0. 1. 1. 0. 1. 1. 0.]</t>
  </si>
  <si>
    <t>[0. 0. 1. 1. 0. 1. 1. 0. 0. 0. 0. 1. 0. 1. 0. 0. 1. 1. 0. 1. 1. 0. 1. 1.
 1. 1. 1. 1. 0. 1. 1. 0. 1. 1. 0. 1. 1. 0. 1. 0. 0. 1. 1. 0. 1. 1. 0.]</t>
  </si>
  <si>
    <t>[0. 0. 1. 1. 0. 1. 1. 0. 0. 0. 0. 1. 1. 1. 0. 0. 1. 1. 0. 1. 1. 0. 1. 1.
 1. 1. 1. 1. 0. 1. 1. 0. 1. 1. 0. 1. 1. 0. 1. 0. 0. 1. 1. 1. 1. 1. 0.]</t>
  </si>
  <si>
    <t>[0. 0. 1. 1. 0. 1. 1. 0. 0. 0. 0. 1. 1. 1. 0. 0. 1. 1. 1. 1. 1. 0. 1. 1.
 1. 1. 1. 1. 0. 1. 1. 0. 1. 1. 1. 1. 1. 0. 1. 0. 0. 1. 1. 0. 1. 1. 0.]</t>
  </si>
  <si>
    <t>[0. 0. 1. 1. 0. 1. 0. 0. 0. 0. 0. 1. 1. 1. 0. 0. 1. 1. 0. 1. 1. 0. 1. 1.
 1. 1. 1. 1. 0. 1. 1. 0. 1. 1. 0. 1. 1. 0. 1. 0. 0. 1. 1. 0. 1. 1. 1.]</t>
  </si>
  <si>
    <t>[0. 0. 1. 1. 0. 1. 1. 0. 0. 0. 0. 1. 1. 1. 0. 0. 1. 1. 0. 0. 1. 0. 1. 1.
 1. 1. 1. 1. 0. 1. 1. 0. 1. 1. 0. 1. 1. 0. 1. 0. 0. 1. 1. 0. 0. 1. 0.]</t>
  </si>
  <si>
    <t>[0. 0. 1. 1. 0. 1. 1. 0. 0. 0. 0. 1. 0. 1. 0. 0. 1. 1. 0. 1. 1. 0. 1. 1.
 1. 1. 1. 1. 0. 1. 1. 1. 1. 1. 0. 1. 1. 0. 1. 0. 0. 1. 1. 1. 1. 1. 0.]</t>
  </si>
  <si>
    <t>[0. 0. 1. 1. 0. 1. 1. 0. 0. 0. 0. 1. 0. 1. 0. 0. 1. 1. 0. 1. 1. 0. 1. 1.
 1. 1. 1. 0. 0. 1. 1. 0. 1. 1. 0. 1. 1. 0. 1. 0. 0. 1. 1. 1. 1. 1. 0.]</t>
  </si>
  <si>
    <t>[0. 0. 1. 1. 0. 1. 1. 0. 0. 0. 0. 1. 0. 1. 0. 0. 1. 1. 0. 1. 1. 0. 1. 1.
 1. 1. 1. 1. 0. 1. 1. 0. 0. 1. 0. 1. 1. 0. 1. 0. 0. 1. 1. 0. 1. 1. 0.]</t>
  </si>
  <si>
    <t>[0. 0. 1. 1. 0. 1. 0. 0. 0. 0. 0. 1. 0. 1. 0. 0. 1. 1. 0. 1. 1. 0. 1. 1.
 1. 1. 1. 1. 0. 1. 1. 0. 1. 1. 0. 1. 1. 0. 1. 0. 0. 1. 1. 0. 1. 1. 0.]</t>
  </si>
  <si>
    <t>[0. 0. 1. 1. 0. 0. 1. 0. 0. 0. 0. 1. 1. 1. 0. 0. 1. 1. 0. 1. 1. 0. 1. 1.
 1. 1. 1. 1. 0. 0. 1. 0. 1. 1. 0. 1. 1. 0. 1. 0. 0. 1. 1. 1. 1. 1. 0.]</t>
  </si>
  <si>
    <t>[0. 0. 1. 1. 0. 1. 1. 0. 0. 0. 0. 1. 0. 1. 0. 0. 1. 1. 0. 1. 1. 0. 1. 1.
 0. 1. 1. 1. 0. 1. 1. 0. 1. 1. 0. 1. 1. 0. 1. 0. 0. 1. 1. 0. 1. 1. 0.]</t>
  </si>
  <si>
    <t>[0. 0. 1. 1. 0. 1. 1. 0. 0. 0. 0. 1. 0. 1. 0. 0. 1. 1. 0. 1. 1. 0. 1. 1.
 1. 1. 1. 1. 0. 1. 1. 0. 1. 1. 0. 1. 1. 0. 1. 0. 0. 1. 1. 1. 1. 1. 0.]</t>
  </si>
  <si>
    <t>[0. 0. 0. 1. 0. 1. 1. 0. 0. 0. 0. 1. 0. 1. 0. 0. 1. 1. 0. 0. 1. 0. 1. 1.
 1. 1. 1. 1. 0. 1. 1. 0. 1. 1. 0. 1. 1. 0. 1. 0. 0. 1. 1. 0. 1. 1. 0.]</t>
  </si>
  <si>
    <t>[0. 0. 1. 1. 0. 1. 1. 0. 0. 0. 0. 1. 1. 1. 0. 0. 1. 1. 0. 1. 1. 0. 1. 1.
 1. 1. 1. 0. 0. 1. 1. 0. 1. 1. 0. 1. 1. 0. 1. 0. 0. 1. 1. 0. 1. 1. 0.]</t>
  </si>
  <si>
    <t>[0. 0. 1. 0. 0. 1. 1. 0. 0. 0. 0. 1. 0. 1. 0. 0. 1. 1. 0. 1. 1. 0. 1. 1.
 1. 1. 1. 1. 0. 1. 0. 0. 1. 1. 0. 1. 1. 1. 1. 0. 0. 1. 1. 1. 1. 1. 0.]</t>
  </si>
  <si>
    <t>[0. 0. 1. 1. 0. 1. 1. 0. 0. 0. 0. 1. 1. 1. 0. 0. 1. 1. 0. 1. 1. 0. 1. 1.
 1. 1. 1. 1. 0. 1. 1. 0. 1. 1. 0. 1. 1. 0. 1. 0. 0. 1. 0. 1. 1. 1. 0.]</t>
  </si>
  <si>
    <t>[0. 0. 1. 1. 0. 1. 0. 0. 0. 0. 0. 1. 1. 1. 0. 0. 1. 1. 1. 1. 1. 0. 1. 1.
 1. 1. 1. 1. 0. 1. 1. 0. 1. 1. 0. 1. 1. 0. 1. 0. 0. 1. 0. 1. 1. 1. 0.]</t>
  </si>
  <si>
    <t>[0. 0. 1. 1. 0. 1. 0. 0. 0. 0. 0. 1. 1. 1. 0. 0. 1. 1. 0. 1. 1. 0. 1. 1.
 1. 0. 1. 1. 0. 1. 1. 0. 1. 1. 0. 1. 1. 0. 1. 0. 0. 1. 1. 1. 1. 1. 0.]</t>
  </si>
  <si>
    <t>[0. 0. 1. 1. 0. 1. 1. 0. 0. 0. 0. 1. 0. 1. 0. 0. 1. 1. 0. 1. 1. 0. 1. 1.
 1. 1. 1. 1. 0. 1. 1. 0. 1. 1. 0. 1. 1. 0. 1. 0. 0. 1. 0. 0. 1. 0. 0.]</t>
  </si>
  <si>
    <t>[0. 0. 1. 1. 0. 1. 0. 0. 0. 0. 0. 1. 1. 1. 0. 0. 1. 1. 0. 1. 1. 0. 1. 1.
 1. 1. 1. 0. 0. 1. 1. 0. 1. 1. 0. 1. 1. 0. 1. 0. 0. 1. 1. 1. 1. 1. 0.]</t>
  </si>
  <si>
    <t>[0. 0. 1. 1. 0. 1. 0. 0. 0. 0. 0. 1. 1. 1. 0. 1. 1. 1. 0. 1. 1. 0. 1. 1.
 1. 1. 1. 1. 0. 1. 1. 0. 1. 1. 0. 1. 1. 0. 1. 0. 0. 1. 0. 0. 1. 1. 0.]</t>
  </si>
  <si>
    <t>[0. 0. 1. 1. 0. 1. 0. 0. 0. 0. 0. 1. 0. 1. 0. 0. 1. 1. 0. 1. 1. 0. 1. 1.
 1. 1. 1. 1. 0. 1. 1. 0. 1. 1. 0. 1. 1. 0. 1. 0. 0. 0. 0. 0. 1. 1. 0.]</t>
  </si>
  <si>
    <t>[0. 0. 1. 1. 0. 1. 0. 0. 0. 0. 0. 1. 1. 1. 0. 0. 1. 1. 0. 1. 1. 0. 1. 1.
 1. 1. 1. 1. 0. 1. 1. 0. 1. 1. 0. 1. 1. 0. 1. 0. 0. 1. 0. 0. 1. 1. 0.]</t>
  </si>
  <si>
    <t>[0. 0. 1. 1. 0. 1. 0. 0. 0. 0. 0. 1. 0. 1. 0. 0. 1. 1. 0. 1. 1. 0. 1. 1.
 1. 1. 1. 1. 0. 1. 1. 0. 1. 1. 0. 1. 1. 0. 1. 0. 0. 1. 1. 1. 1. 1. 0.]</t>
  </si>
  <si>
    <t>[0. 0. 1. 1. 0. 1. 1. 0. 0. 0. 1. 1. 0. 1. 0. 0. 1. 1. 0. 1. 1. 0. 1. 1.
 1. 1. 1. 1. 0. 1. 1. 0. 1. 1. 0. 1. 1. 0. 0. 0. 0. 1. 0. 1. 1. 1. 0.]</t>
  </si>
  <si>
    <t>[0. 0. 1. 1. 0. 1. 1. 0. 0. 0. 0. 1. 0. 1. 0. 0. 1. 1. 0. 1. 1. 0. 1. 1.
 1. 1. 1. 1. 0. 1. 1. 0. 1. 1. 0. 1. 1. 0. 1. 0. 0. 1. 0. 1. 1. 1. 0.]</t>
  </si>
  <si>
    <t>[0. 0. 1. 1. 1. 1. 0. 0. 0. 0. 0. 1. 0. 1. 0. 0. 0. 1. 0. 1. 1. 0. 1. 1.
 1. 1. 1. 1. 0. 1. 1. 0. 1. 1. 0. 1. 1. 0. 1. 0. 0. 1. 1. 1. 1. 1. 0.]</t>
  </si>
  <si>
    <t>[0. 0. 1. 1. 0. 1. 0. 0. 0. 0. 0. 1. 1. 1. 0. 0. 1. 1. 0. 1. 1. 0. 1. 1.
 1. 1. 1. 0. 0. 1. 1. 0. 1. 1. 0. 1. 1. 0. 1. 0. 0. 1. 1. 0. 1. 1. 0.]</t>
  </si>
  <si>
    <t>[0. 0. 1. 1. 0. 1. 0. 0. 0. 0. 0. 1. 1. 1. 0. 0. 1. 1. 0. 1. 1. 0. 1. 1.
 1. 1. 1. 0. 1. 1. 1. 0. 1. 1. 0. 1. 1. 0. 1. 0. 0. 1. 0. 1. 1. 1. 0.]</t>
  </si>
  <si>
    <t>[0. 0. 1. 1. 0. 1. 0. 0. 0. 0. 0. 1. 1. 1. 0. 1. 1. 1. 0. 1. 1. 0. 1. 1.
 1. 1. 1. 0. 0. 1. 1. 0. 1. 1. 0. 1. 1. 0. 1. 0. 0. 1. 1. 0. 1. 1. 0.]</t>
  </si>
  <si>
    <t>[0. 0. 1. 1. 0. 1. 0. 0. 0. 0. 0. 1. 1. 1. 0. 0. 1. 1. 0. 1. 1. 0. 1. 1.
 1. 1. 1. 0. 0. 1. 1. 0. 1. 1. 0. 1. 1. 0. 1. 0. 0. 1. 0. 0. 1. 1. 0.]</t>
  </si>
  <si>
    <t>[0. 0. 1. 1. 0. 1. 0. 0. 0. 1. 0. 1. 1. 1. 0. 0. 1. 1. 0. 1. 1. 0. 1. 1.
 1. 1. 1. 0. 0. 1. 1. 0. 1. 1. 0. 1. 1. 0. 1. 0. 0. 1. 1. 0. 1. 1. 0.]</t>
  </si>
  <si>
    <t>[0. 0. 1. 1. 0. 1. 0. 0. 0. 0. 0. 1. 1. 1. 0. 1. 1. 1. 0. 1. 1. 0. 1. 1.
 1. 1. 1. 0. 0. 1. 1. 0. 1. 0. 0. 1. 1. 0. 1. 0. 0. 1. 0. 0. 1. 1. 0.]</t>
  </si>
  <si>
    <t>[0. 0. 1. 1. 0. 1. 0. 0. 0. 0. 0. 1. 1. 1. 0. 0. 1. 1. 0. 1. 1. 0. 1. 1.
 1. 1. 1. 1. 0. 1. 1. 0. 1. 1. 0. 1. 1. 0. 1. 0. 0. 1. 1. 0. 1. 1. 0.]</t>
  </si>
  <si>
    <t>[0. 0. 1. 1. 0. 1. 0. 0. 0. 0. 0. 1. 1. 1. 0. 1. 1. 1. 0. 1. 1. 0. 1. 1.
 1. 1. 1. 0. 0. 1. 1. 0. 1. 1. 0. 1. 1. 0. 0. 0. 0. 1. 1. 1. 1. 1. 0.]</t>
  </si>
  <si>
    <t>[0. 0. 1. 1. 0. 1. 0. 0. 0. 0. 0. 1. 1. 1. 0. 0. 1. 1. 0. 1. 1. 0. 1. 1.
 1. 1. 1. 0. 0. 1. 1. 0. 1. 1. 0. 1. 1. 1. 1. 0. 0. 1. 0. 1. 1. 1. 0.]</t>
  </si>
  <si>
    <t>[0. 0. 1. 1. 0. 1. 0. 0. 0. 1. 0. 1. 1. 0. 0. 1. 1. 1. 0. 1. 1. 0. 1. 1.
 1. 1. 1. 0. 0. 1. 1. 0. 1. 1. 0. 1. 1. 0. 1. 0. 0. 1. 0. 1. 1. 1. 0.]</t>
  </si>
  <si>
    <t>[0. 0. 1. 1. 0. 1. 0. 0. 0. 0. 0. 1. 1. 1. 0. 1. 1. 1. 0. 1. 1. 0. 1. 1.
 1. 0. 1. 0. 0. 1. 1. 0. 1. 1. 0. 1. 1. 0. 1. 0. 0. 1. 0. 0. 1. 1. 0.]</t>
  </si>
  <si>
    <t>[0. 0. 1. 1. 0. 1. 0. 0. 0. 1. 0. 1. 1. 1. 0. 0. 1. 1. 0. 1. 1. 0. 1. 1.
 1. 1. 1. 0. 0. 1. 1. 0. 1. 1. 0. 0. 1. 0. 1. 0. 0. 1. 0. 0. 1. 1. 0.]</t>
  </si>
  <si>
    <t>[0. 0. 1. 1. 0. 0. 1. 0. 0. 0. 0. 1. 1. 1. 0. 0. 1. 1. 1. 1. 1. 0. 1. 1.
 1. 1. 1. 0. 0. 1. 1. 0. 1. 0. 0. 1. 1. 0. 1. 0. 0. 1. 0. 1. 1. 1. 0.]</t>
  </si>
  <si>
    <t>[0. 0. 1. 1. 0. 1. 0. 0. 0. 0. 0. 1. 1. 1. 0. 0. 1. 1. 1. 1. 1. 0. 1. 1.
 1. 1. 1. 0. 0. 1. 0. 0. 1. 0. 0. 1. 0. 0. 1. 0. 0. 1. 0. 0. 1. 1. 0.]</t>
  </si>
  <si>
    <t>[0. 0. 1. 1. 0. 1. 0. 0. 0. 0. 0. 1. 1. 1. 0. 0. 1. 1. 0. 1. 1. 0. 1. 1.
 1. 1. 1. 0. 0. 1. 1. 0. 1. 0. 0. 0. 1. 0. 1. 0. 0. 1. 0. 0. 1. 1. 0.]</t>
  </si>
  <si>
    <t>[0. 0. 1. 1. 0. 1. 0. 0. 0. 1. 0. 1. 1. 1. 0. 0. 1. 1. 0. 1. 1. 0. 1. 1.
 1. 1. 1. 0. 0. 1. 1. 0. 1. 0. 0. 1. 1. 0. 1. 0. 0. 1. 0. 0. 1. 1. 1.]</t>
  </si>
  <si>
    <t>[0. 0. 1. 1. 0. 1. 0. 0. 0. 1. 0. 1. 1. 1. 0. 0. 1. 1. 0. 1. 1. 0. 0. 1.
 1. 1. 1. 0. 0. 1. 1. 0. 1. 0. 0. 1. 1. 0. 1. 0. 0. 1. 0. 0. 1. 1. 1.]</t>
  </si>
  <si>
    <t>[0. 0. 1. 1. 0. 1. 0. 0. 0. 1. 0. 1. 1. 1. 0. 1. 1. 1. 0. 1. 1. 1. 1. 1.
 1. 1. 1. 0. 0. 1. 1. 0. 1. 0. 0. 1. 1. 0. 1. 0. 0. 1. 0. 0. 1. 1. 0.]</t>
  </si>
  <si>
    <t>[0. 0. 1. 1. 0. 1. 0. 0. 0. 0. 0. 1. 1. 1. 0. 1. 1. 1. 0. 1. 1. 0. 1. 1.
 1. 1. 1. 0. 0. 1. 1. 0. 1. 0. 0. 1. 1. 1. 1. 0. 0. 1. 0. 0. 1. 1. 1.]</t>
  </si>
  <si>
    <t>[0. 0. 1. 1. 0. 1. 0. 0. 0. 0. 0. 1. 1. 1. 0. 1. 1. 1. 0. 1. 1. 0. 1. 1.
 1. 1. 1. 0. 0. 1. 1. 0. 1. 0. 0. 1. 1. 0. 1. 0. 0. 1. 0. 1. 1. 1. 0.]</t>
  </si>
  <si>
    <t>[0. 0. 1. 1. 0. 1. 0. 0. 0. 0. 0. 1. 1. 1. 0. 0. 1. 1. 1. 1. 1. 0. 1. 1.
 1. 1. 1. 0. 0. 1. 1. 0. 1. 0. 0. 1. 1. 0. 1. 0. 0. 1. 0. 0. 1. 1. 1.]</t>
  </si>
  <si>
    <t>[0. 0. 1. 1. 1. 1. 0. 0. 0. 0. 0. 1. 1. 1. 0. 1. 1. 1. 0. 1. 1. 0. 1. 1.
 1. 1. 1. 0. 0. 1. 1. 0. 1. 0. 0. 1. 1. 0. 1. 0. 0. 1. 0. 0. 1. 1. 0.]</t>
  </si>
  <si>
    <t>[0. 0. 1. 1. 0. 1. 0. 0. 0. 0. 0. 1. 1. 1. 0. 0. 1. 1. 0. 1. 1. 1. 1. 1.
 1. 1. 1. 0. 0. 1. 1. 0. 1. 0. 0. 1. 1. 0. 1. 1. 0. 1. 0. 0. 1. 1. 1.]</t>
  </si>
  <si>
    <t>[0. 0. 1. 1. 0. 1. 0. 0. 0. 0. 0. 1. 1. 1. 0. 0. 1. 1. 0. 1. 1. 0. 1. 1.
 1. 1. 1. 0. 0. 1. 1. 0. 1. 0. 0. 1. 1. 0. 1. 0. 0. 1. 0. 0. 1. 1. 0.]</t>
  </si>
  <si>
    <t>[0. 0. 1. 1. 0. 1. 0. 0. 0. 0. 0. 0. 1. 1. 0. 1. 1. 1. 0. 1. 1. 0. 1. 1.
 1. 1. 1. 0. 0. 1. 1. 0. 1. 0. 0. 1. 1. 0. 1. 0. 0. 1. 0. 0. 1. 1. 0.]</t>
  </si>
  <si>
    <t>[0. 0. 1. 1. 0. 1. 0. 0. 0. 1. 1. 1. 1. 1. 0. 0. 1. 1. 0. 1. 1. 0. 1. 1.
 1. 1. 1. 0. 1. 0. 1. 0. 1. 0. 0. 1. 1. 0. 1. 0. 0. 1. 0. 0. 1. 1. 1.]</t>
  </si>
  <si>
    <t>[0. 0. 1. 1. 0. 1. 0. 0. 0. 0. 0. 1. 1. 1. 0. 1. 1. 1. 0. 1. 1. 0. 1. 0.
 1. 1. 1. 0. 0. 1. 1. 0. 1. 0. 0. 1. 1. 0. 1. 0. 0. 1. 0. 0. 1. 1. 1.]</t>
  </si>
  <si>
    <t>[0. 0. 1. 1. 0. 1. 0. 0. 0. 1. 0. 1. 1. 1. 0. 1. 1. 1. 0. 1. 0. 0. 1. 1.
 0. 1. 1. 0. 0. 1. 1. 0. 1. 0. 0. 1. 1. 0. 0. 0. 0. 1. 0. 0. 1. 1. 0.]</t>
  </si>
  <si>
    <t>[0. 0. 1. 1. 0. 1. 0. 0. 0. 1. 0. 1. 1. 1. 0. 1. 1. 1. 0. 1. 1. 0. 1. 1.
 1. 1. 1. 0. 0. 1. 1. 0. 1. 0. 0. 1. 1. 0. 1. 0. 0. 1. 0. 0. 1. 1. 1.]</t>
  </si>
  <si>
    <t>[0. 0. 1. 1. 0. 1. 0. 0. 0. 1. 0. 1. 1. 1. 0. 1. 1. 1. 0. 0. 1. 0. 1. 1.
 1. 1. 1. 0. 0. 1. 1. 0. 1. 0. 0. 1. 1. 0. 1. 0. 0. 1. 0. 0. 1. 1. 0.]</t>
  </si>
  <si>
    <t>[0. 0. 1. 1. 0. 1. 0. 0. 0. 1. 0. 1. 1. 1. 0. 1. 1. 1. 0. 1. 1. 0. 0. 1.
 1. 1. 1. 0. 0. 0. 1. 0. 1. 0. 0. 1. 1. 0. 1. 0. 0. 1. 0. 0. 1. 1. 1.]</t>
  </si>
  <si>
    <t>[0. 0. 1. 1. 0. 1. 0. 0. 0. 1. 0. 1. 1. 1. 0. 1. 0. 1. 0. 1. 1. 0. 1. 1.
 1. 1. 1. 0. 0. 1. 1. 0. 1. 0. 0. 1. 1. 0. 1. 0. 0. 1. 0. 0. 1. 1. 1.]</t>
  </si>
  <si>
    <t>[0. 0. 1. 1. 0. 1. 0. 0. 0. 1. 1. 1. 1. 1. 0. 1. 1. 1. 0. 1. 1. 0. 1. 1.
 1. 1. 1. 0. 0. 1. 1. 0. 1. 0. 0. 1. 1. 0. 1. 0. 0. 1. 0. 0. 1. 1. 1.]</t>
  </si>
  <si>
    <t>[0. 0. 1. 1. 0. 1. 0. 0. 0. 1. 0. 1. 1. 1. 0. 1. 1. 1. 0. 1. 1. 1. 1. 1.
 1. 1. 1. 0. 0. 1. 1. 0. 1. 0. 0. 1. 1. 0. 1. 0. 0. 1. 0. 0. 1. 1. 1.]</t>
  </si>
  <si>
    <t>[0. 0. 1. 1. 0. 1. 0. 0. 0. 1. 0. 1. 1. 1. 1. 1. 1. 1. 0. 1. 1. 0. 1. 1.
 1. 1. 1. 0. 0. 1. 1. 0. 1. 0. 0. 1. 1. 0. 1. 0. 0. 1. 0. 0. 1. 1. 0.]</t>
  </si>
  <si>
    <t>[0. 0. 1. 1. 0. 1. 0. 0. 0. 1. 0. 1. 0. 1. 0. 1. 1. 1. 0. 1. 1. 0. 1. 1.
 1. 1. 1. 0. 0. 1. 1. 0. 1. 0. 0. 1. 1. 0. 1. 0. 0. 1. 0. 0. 1. 1. 1.]</t>
  </si>
  <si>
    <t>[0. 0. 1. 1. 0. 1. 0. 1. 0. 1. 0. 1. 1. 1. 0. 1. 1. 1. 0. 1. 1. 0. 1. 1.
 1. 1. 1. 0. 0. 1. 1. 0. 1. 0. 0. 1. 1. 0. 0. 0. 0. 1. 0. 0. 1. 1. 1.]</t>
  </si>
  <si>
    <t>[0. 0. 1. 1. 0. 1. 0. 0. 0. 0. 0. 1. 0. 1. 0. 1. 1. 1. 0. 1. 1. 0. 1. 1.
 1. 1. 1. 0. 0. 1. 1. 0. 1. 0. 0. 1. 1. 0. 1. 0. 0. 1. 0. 0. 1. 1. 1.]</t>
  </si>
  <si>
    <t>[0. 0. 1. 1. 0. 1. 0. 0. 0. 1. 0. 1. 1. 1. 0. 1. 1. 1. 0. 1. 1. 0. 1. 1.
 1. 1. 1. 0. 0. 1. 1. 0. 1. 0. 0. 1. 1. 0. 0. 0. 0. 1. 0. 0. 1. 1. 1.]</t>
  </si>
  <si>
    <t>[0. 0. 1. 1. 0. 1. 0. 0. 0. 1. 0. 1. 1. 0. 0. 1. 1. 1. 0. 1. 1. 0. 1. 1.
 0. 1. 1. 0. 0. 1. 1. 0. 1. 0. 0. 1. 1. 0. 0. 0. 0. 1. 0. 0. 1. 1. 1.]</t>
  </si>
  <si>
    <t>[0. 0. 1. 1. 1. 1. 0. 0. 0. 1. 0. 1. 1. 1. 0. 1. 1. 1. 0. 1. 1. 0. 1. 0.
 1. 1. 1. 0. 0. 1. 1. 0. 1. 0. 0. 1. 1. 0. 1. 0. 0. 1. 0. 0. 1. 1. 1.]</t>
  </si>
  <si>
    <t>[0. 0. 1. 1. 0. 1. 0. 1. 0. 1. 0. 1. 1. 1. 0. 1. 1. 1. 0. 1. 1. 0. 1. 1.
 0. 1. 1. 0. 0. 1. 1. 0. 1. 1. 0. 1. 1. 0. 0. 0. 0. 1. 0. 0. 1. 1. 1.]</t>
  </si>
  <si>
    <t>[0. 0. 1. 1. 0. 1. 0. 1. 0. 1. 0. 1. 1. 1. 0. 1. 1. 1. 0. 1. 1. 0. 1. 1.
 1. 1. 1. 0. 0. 1. 1. 0. 1. 0. 0. 1. 1. 0. 1. 0. 0. 1. 0. 0. 1. 1. 1.]</t>
  </si>
  <si>
    <t>[0. 0. 0. 1. 0. 1. 0. 0. 0. 1. 0. 1. 1. 1. 0. 1. 1. 1. 1. 1. 1. 0. 1. 1.
 1. 1. 1. 0. 0. 1. 1. 0. 1. 0. 0. 1. 1. 0. 0. 0. 0. 1. 0. 0. 1. 1. 1.]</t>
  </si>
  <si>
    <t>[0. 0. 1. 1. 0. 1. 0. 1. 0. 1. 0. 1. 1. 1. 0. 1. 1. 1. 0. 1. 1. 0. 1. 1.
 0. 1. 1. 0. 0. 1. 1. 0. 1. 0. 0. 1. 1. 0. 0. 0. 0. 1. 0. 0. 1. 1. 1.]</t>
  </si>
  <si>
    <t>[0. 0. 1. 0. 0. 1. 0. 0. 0. 1. 0. 1. 1. 1. 0. 1. 1. 1. 0. 1. 1. 0. 1. 1.
 0. 1. 1. 0. 0. 1. 1. 0. 1. 0. 0. 1. 1. 0. 0. 0. 0. 1. 0. 0. 1. 1. 1.]</t>
  </si>
  <si>
    <t>[0. 0. 1. 0. 0. 1. 0. 1. 0. 1. 0. 1. 1. 1. 0. 1. 1. 1. 0. 1. 1. 0. 1. 1.
 0. 1. 1. 0. 0. 1. 1. 0. 1. 0. 0. 1. 1. 0. 0. 0. 0. 1. 0. 0. 1. 1. 1.]</t>
  </si>
  <si>
    <t>[0. 0. 1. 0. 0. 1. 0. 1. 1. 1. 0. 1. 1. 1. 0. 1. 1. 1. 0. 1. 1. 0. 1. 1.
 0. 1. 1. 0. 0. 1. 1. 0. 1. 0. 0. 1. 1. 0. 0. 0. 0. 1. 0. 0. 1. 1. 1.]</t>
  </si>
  <si>
    <t>[1. 0. 1. 0. 0. 1. 0. 1. 1. 1. 0. 1. 1. 0. 0. 1. 1. 1. 0. 1. 1. 0. 1. 1.
 1. 1. 1. 0. 0. 1. 1. 0. 1. 0. 0. 1. 1. 0. 0. 0. 0. 1. 0. 0. 1. 1. 1.]</t>
  </si>
  <si>
    <t>[0. 0. 1. 0. 0. 1. 0. 1. 0. 0. 0. 1. 1. 1. 0. 1. 1. 1. 0. 1. 1. 0. 1. 1.
 1. 1. 1. 0. 0. 1. 1. 0. 1. 0. 0. 1. 1. 0. 0. 0. 0. 1. 0. 0. 1. 1. 1.]</t>
  </si>
  <si>
    <t>[0. 0. 1. 1. 0. 1. 0. 1. 0. 1. 0. 1. 1. 1. 0. 1. 1. 1. 0. 1. 1. 0. 1. 1.
 0. 1. 1. 0. 0. 1. 1. 0. 1. 0. 0. 1. 1. 0. 0. 0. 0. 1. 0. 0. 0. 1. 1.]</t>
  </si>
  <si>
    <t>[0. 0. 1. 1. 0. 1. 0. 0. 0. 1. 0. 1. 1. 1. 0. 1. 1. 1. 0. 1. 1. 0. 1. 1.
 0. 1. 1. 0. 0. 1. 1. 0. 1. 0. 0. 1. 1. 0. 0. 0. 0. 1. 0. 0. 1. 1. 1.]</t>
  </si>
  <si>
    <t>[0. 0. 1. 0. 0. 1. 0. 1. 0. 1. 0. 1. 1. 1. 0. 1. 1. 1. 0. 1. 1. 0. 1. 1.
 0. 1. 0. 0. 0. 1. 1. 0. 1. 0. 0. 1. 1. 0. 0. 0. 0. 1. 0. 0. 1. 1. 1.]</t>
  </si>
  <si>
    <t>[0. 0. 1. 1. 0. 1. 0. 1. 0. 1. 0. 1. 1. 1. 0. 1. 1. 1. 0. 1. 1. 0. 1. 1.
 1. 1. 1. 0. 0. 1. 1. 0. 0. 0. 0. 1. 1. 0. 0. 0. 0. 1. 0. 0. 1. 1. 1.]</t>
  </si>
  <si>
    <t>[0. 0. 1. 1. 0. 1. 0. 1. 0. 0. 0. 1. 1. 1. 0. 1. 1. 1. 0. 1. 1. 0. 1. 1.
 0. 1. 1. 0. 0. 1. 1. 0. 1. 0. 0. 1. 1. 0. 0. 0. 0. 1. 0. 0. 1. 1. 1.]</t>
  </si>
  <si>
    <t>[0. 0. 1. 0. 0. 1. 0. 1. 0. 1. 0. 1. 1. 1. 0. 1. 1. 1. 0. 1. 1. 1. 1. 1.
 0. 1. 1. 0. 0. 1. 1. 0. 1. 0. 0. 1. 1. 0. 0. 0. 0. 1. 0. 0. 1. 1. 1.]</t>
  </si>
  <si>
    <t>[0. 0. 1. 1. 0. 1. 0. 1. 0. 1. 0. 1. 1. 1. 0. 1. 1. 1. 0. 1. 1. 0. 1. 0.
 0. 1. 1. 0. 0. 1. 1. 0. 1. 0. 0. 1. 1. 0. 0. 0. 0. 1. 0. 0. 1. 1. 1.]</t>
  </si>
  <si>
    <t>[0. 0. 0. 1. 0. 1. 0. 1. 0. 1. 0. 1. 1. 0. 0. 1. 1. 1. 0. 1. 1. 0. 1. 1.
 0. 1. 1. 0. 0. 1. 1. 0. 1. 0. 0. 1. 1. 0. 0. 0. 0. 1. 0. 0. 1. 1. 1.]</t>
  </si>
  <si>
    <t>[0. 0. 1. 1. 0. 1. 0. 1. 0. 1. 0. 1. 1. 1. 0. 1. 1. 1. 0. 1. 1. 0. 1. 1.
 0. 1. 0. 0. 0. 1. 1. 0. 1. 0. 0. 1. 1. 0. 0. 0. 0. 1. 0. 0. 1. 1. 1.]</t>
  </si>
  <si>
    <t>[0. 0. 1. 1. 0. 1. 0. 1. 0. 1. 0. 1. 1. 1. 0. 1. 1. 1. 0. 1. 1. 0. 1. 1.
 0. 1. 0. 0. 0. 1. 1. 0. 1. 0. 0. 1. 1. 0. 0. 1. 0. 1. 0. 0. 1. 1. 1.]</t>
  </si>
  <si>
    <t>[0. 0. 1. 0. 0. 1. 0. 1. 1. 1. 0. 1. 1. 1. 0. 1. 1. 1. 0. 1. 1. 0. 1. 1.
 0. 1. 0. 0. 0. 1. 1. 0. 1. 0. 0. 1. 1. 0. 0. 0. 0. 1. 0. 0. 1. 1. 1.]</t>
  </si>
  <si>
    <t>[0. 0. 1. 1. 0. 1. 0. 1. 0. 1. 0. 0. 1. 1. 0. 1. 1. 1. 0. 1. 1. 0. 1. 1.
 0. 1. 1. 0. 0. 1. 1. 0. 1. 0. 0. 1. 1. 0. 0. 0. 0. 1. 0. 0. 1. 1. 1.]</t>
  </si>
  <si>
    <t>[0. 0. 1. 0. 0. 1. 0. 1. 0. 1. 0. 1. 1. 1. 0. 1. 1. 1. 0. 1. 1. 0. 1. 1.
 0. 1. 1. 0. 0. 1. 1. 0. 1. 0. 0. 1. 1. 0. 1. 0. 0. 1. 0. 0. 1. 1. 1.]</t>
  </si>
  <si>
    <t>[0. 0. 1. 0. 0. 1. 0. 1. 0. 1. 0. 1. 1. 1. 0. 1. 1. 1. 0. 0. 1. 0. 1. 1.
 0. 1. 0. 0. 0. 1. 1. 0. 1. 0. 0. 1. 1. 0. 0. 0. 0. 1. 0. 0. 1. 1. 1.]</t>
  </si>
  <si>
    <t>[0. 0. 1. 1. 0. 1. 0. 1. 0. 1. 0. 1. 1. 1. 1. 1. 1. 1. 0. 1. 1. 0. 1. 1.
 0. 1. 1. 0. 0. 1. 1. 0. 1. 0. 0. 1. 1. 0. 0. 0. 0. 1. 0. 0. 1. 1. 1.]</t>
  </si>
  <si>
    <t>[0. 0. 1. 0. 0. 1. 0. 1. 0. 1. 0. 1. 1. 1. 0. 1. 1. 1. 0. 1. 1. 0. 1. 1.
 0. 1. 1. 1. 0. 1. 1. 0. 1. 0. 0. 1. 1. 0. 0. 0. 0. 1. 0. 0. 1. 1. 1.]</t>
  </si>
  <si>
    <t>[0. 0. 1. 1. 0. 1. 0. 1. 0. 1. 0. 1. 1. 1. 0. 1. 1. 1. 0. 1. 1. 0. 1. 1.
 0. 1. 1. 0. 0. 1. 1. 0. 1. 0. 0. 1. 1. 0. 0. 1. 0. 1. 0. 0. 1. 1. 1.]</t>
  </si>
  <si>
    <t>[0. 0. 1. 1. 0. 1. 0. 1. 0. 1. 0. 1. 1. 1. 0. 1. 1. 1. 0. 1. 1. 0. 1. 1.
 0. 1. 1. 0. 0. 1. 1. 0. 1. 0. 0. 1. 1. 0. 0. 0. 0. 1. 0. 1. 1. 1. 1.]</t>
  </si>
  <si>
    <t>[0. 0. 1. 1. 0. 1. 0. 1. 0. 1. 0. 0. 1. 1. 1. 1. 1. 1. 0. 1. 1. 0. 1. 1.
 0. 1. 1. 0. 0. 1. 1. 0. 1. 0. 0. 1. 1. 0. 0. 0. 0. 1. 0. 0. 1. 1. 1.]</t>
  </si>
  <si>
    <t>[0. 0. 1. 1. 0. 1. 0. 1. 0. 1. 0. 1. 1. 1. 0. 1. 1. 1. 0. 1. 1. 1. 1. 1.
 0. 1. 1. 0. 0. 1. 1. 0. 1. 0. 0. 1. 1. 0. 0. 0. 0. 1. 0. 0. 1. 1. 1.]</t>
  </si>
  <si>
    <t>[0. 0. 1. 1. 0. 1. 0. 1. 0. 1. 0. 0. 1. 1. 1. 1. 1. 1. 0. 1. 1. 1. 1. 1.
 0. 1. 1. 0. 0. 1. 1. 0. 1. 0. 0. 1. 1. 0. 0. 0. 0. 1. 0. 0. 1. 1. 1.]</t>
  </si>
  <si>
    <t>[0. 0. 1. 0. 0. 1. 0. 1. 0. 1. 0. 0. 1. 1. 1. 0. 1. 1. 0. 1. 1. 0. 1. 1.
 0. 1. 1. 0. 0. 1. 1. 0. 1. 0. 0. 1. 1. 0. 0. 0. 0. 1. 0. 0. 1. 1. 1.]</t>
  </si>
  <si>
    <t>[0. 0. 1. 1. 0. 1. 0. 1. 0. 1. 0. 1. 1. 1. 1. 1. 1. 1. 0. 1. 1. 0. 1. 1.
 0. 1. 1. 0. 0. 1. 1. 0. 1. 0. 0. 1. 1. 0. 0. 0. 0. 1. 0. 0. 1. 1. 0.]</t>
  </si>
  <si>
    <t>[0. 0. 1. 1. 0. 1. 0. 1. 0. 1. 0. 0. 1. 1. 0. 1. 1. 1. 0. 1. 1. 0. 0. 1.
 0. 1. 1. 0. 0. 1. 1. 0. 1. 0. 0. 1. 1. 0. 0. 0. 0. 1. 0. 0. 1. 1. 1.]</t>
  </si>
  <si>
    <t>[0. 0. 1. 1. 0. 1. 0. 1. 0. 1. 0. 0. 1. 1. 1. 1. 1. 1. 0. 1. 1. 0. 0. 1.
 0. 1. 1. 0. 0. 1. 1. 0. 1. 0. 0. 1. 1. 0. 0. 0. 0. 1. 0. 0. 1. 1. 1.]</t>
  </si>
  <si>
    <t>[0. 0. 1. 1. 0. 1. 0. 0. 0. 1. 0. 0. 1. 1. 1. 1. 1. 1. 0. 1. 1. 1. 1. 1.
 0. 1. 1. 0. 0. 1. 1. 0. 1. 0. 0. 1. 1. 0. 0. 0. 0. 1. 0. 0. 1. 1. 1.]</t>
  </si>
  <si>
    <t>[0. 0. 1. 1. 0. 1. 0. 1. 0. 1. 0. 0. 1. 1. 0. 1. 1. 1. 0. 1. 1. 0. 0. 1.
 0. 1. 1. 0. 0. 1. 1. 0. 1. 0. 0. 1. 1. 0. 0. 1. 0. 1. 0. 0. 1. 1. 1.]</t>
  </si>
  <si>
    <t>[0. 0. 1. 1. 0. 1. 0. 1. 0. 1. 0. 0. 1. 1. 0. 1. 1. 1. 0. 1. 1. 1. 1. 1.
 1. 1. 1. 0. 0. 1. 1. 0. 1. 0. 0. 1. 1. 0. 0. 1. 0. 1. 0. 0. 1. 1. 1.]</t>
  </si>
  <si>
    <t>[0. 0. 1. 1. 0. 1. 0. 1. 0. 1. 0. 0. 1. 1. 0. 1. 1. 1. 0. 1. 1. 1. 1. 1.
 0. 1. 1. 0. 0. 1. 1. 0. 1. 0. 0. 1. 1. 0. 0. 1. 0. 1. 0. 0. 1. 1. 1.]</t>
  </si>
  <si>
    <t>[0. 0. 1. 0. 0. 1. 0. 1. 0. 1. 0. 1. 1. 1. 0. 1. 1. 1. 0. 1. 1. 0. 1. 1.
 0. 1. 1. 0. 0. 1. 1. 0. 1. 0. 0. 1. 1. 0. 0. 1. 0. 1. 0. 0. 1. 1. 1.]</t>
  </si>
  <si>
    <t>[0. 0. 1. 1. 0. 1. 0. 1. 0. 1. 0. 0. 1. 1. 1. 1. 1. 1. 0. 1. 1. 0. 1. 1.
 0. 1. 1. 0. 0. 0. 1. 0. 1. 0. 0. 0. 1. 0. 0. 0. 0. 0. 0. 0. 1. 1. 1.]</t>
  </si>
  <si>
    <t>[0. 0. 1. 1. 0. 1. 0. 1. 0. 1. 0. 1. 1. 1. 1. 1. 1. 1. 0. 1. 1. 1. 1. 1.
 0. 1. 1. 0. 0. 1. 1. 0. 1. 0. 0. 1. 1. 0. 0. 1. 0. 1. 0. 0. 1. 1. 1.]</t>
  </si>
  <si>
    <t>[0. 0. 1. 1. 0. 1. 0. 1. 0. 1. 0. 0. 1. 1. 1. 1. 1. 1. 0. 1. 1. 1. 1. 1.
 0. 1. 1. 0. 0. 1. 1. 0. 1. 0. 0. 1. 1. 0. 0. 1. 0. 1. 0. 0. 1. 1. 1.]</t>
  </si>
  <si>
    <t>[0. 0. 1. 1. 0. 1. 0. 1. 0. 1. 0. 1. 1. 1. 1. 1. 1. 1. 0. 1. 1. 0. 1. 1.
 0. 1. 1. 0. 0. 1. 1. 0. 1. 0. 0. 1. 1. 0. 0. 1. 0. 1. 0. 0. 1. 1. 1.]</t>
  </si>
  <si>
    <t>[0. 0. 1. 1. 0. 1. 0. 1. 0. 1. 0. 1. 1. 1. 1. 1. 1. 1. 0. 1. 1. 1. 1. 1.
 1. 1. 1. 0. 0. 0. 1. 0. 1. 0. 0. 1. 1. 0. 0. 0. 0. 1. 0. 0. 1. 1. 1.]</t>
  </si>
  <si>
    <t>[0. 0. 1. 1. 0. 1. 0. 1. 0. 1. 0. 0. 1. 1. 1. 1. 1. 1. 0. 1. 1. 0. 1. 1.
 0. 1. 1. 0. 0. 1. 1. 0. 1. 0. 0. 1. 1. 0. 0. 1. 0. 1. 0. 0. 1. 1. 1.]</t>
  </si>
  <si>
    <t>[0. 0. 1. 1. 0. 1. 0. 1. 0. 1. 0. 1. 1. 1. 1. 1. 1. 1. 0. 1. 1. 0. 1. 1.
 0. 1. 1. 0. 0. 1. 1. 0. 1. 0. 0. 1. 1. 0. 0. 1. 1. 1. 0. 0. 1. 1. 1.]</t>
  </si>
  <si>
    <t>[0. 0. 1. 1. 0. 1. 1. 1. 0. 1. 0. 1. 1. 1. 0. 1. 1. 1. 0. 1. 1. 1. 1. 1.
 0. 0. 1. 0. 0. 1. 1. 0. 1. 0. 0. 1. 1. 0. 0. 0. 0. 1. 0. 0. 1. 1. 1.]</t>
  </si>
  <si>
    <t>[0. 0. 1. 1. 0. 1. 1. 1. 0. 1. 0. 0. 1. 1. 0. 1. 0. 1. 0. 1. 1. 1. 1. 1.
 0. 1. 1. 0. 0. 1. 1. 0. 1. 0. 0. 1. 1. 0. 0. 0. 0. 1. 0. 0. 1. 1. 1.]</t>
  </si>
  <si>
    <t>[1. 0. 1. 1. 0. 1. 1. 1. 0. 1. 0. 1. 1. 1. 0. 1. 1. 1. 0. 1. 1. 1. 1. 1.
 0. 1. 1. 0. 0. 1. 1. 0. 1. 0. 0. 1. 1. 0. 0. 0. 0. 1. 0. 0. 1. 0. 1.]</t>
  </si>
  <si>
    <t>[0. 0. 1. 1. 0. 1. 1. 1. 0. 1. 0. 1. 1. 1. 0. 1. 1. 1. 0. 1. 1. 1. 1. 1.
 0. 1. 1. 0. 0. 1. 1. 0. 1. 0. 0. 1. 1. 0. 0. 0. 0. 1. 0. 0. 1. 1. 1.]</t>
  </si>
  <si>
    <t>[0. 0. 1. 1. 0. 1. 1. 1. 0. 1. 0. 1. 1. 1. 0. 1. 1. 1. 0. 1. 0. 1. 1. 1.
 0. 1. 1. 0. 0. 1. 1. 0. 1. 0. 0. 1. 1. 0. 0. 0. 0. 1. 0. 0. 1. 1. 1.]</t>
  </si>
  <si>
    <t>[0. 0. 1. 1. 0. 1. 1. 1. 0. 1. 0. 1. 1. 1. 0. 1. 1. 1. 0. 1. 1. 1. 1. 1.
 0. 1. 1. 0. 0. 1. 1. 0. 1. 0. 1. 1. 1. 0. 0. 0. 0. 1. 0. 0. 1. 1. 1.]</t>
  </si>
  <si>
    <t>[0. 0. 1. 0. 0. 1. 1. 1. 0. 1. 0. 1. 1. 1. 0. 1. 1. 1. 0. 1. 1. 1. 1. 1.
 0. 1. 1. 0. 0. 1. 1. 0. 1. 0. 0. 1. 1. 0. 0. 0. 0. 1. 0. 0. 1. 1. 1.]</t>
  </si>
  <si>
    <t>[0. 1. 1. 0. 0. 1. 1. 1. 0. 1. 0. 1. 1. 1. 0. 1. 1. 1. 0. 1. 1. 1. 1. 1.
 0. 1. 1. 0. 0. 1. 1. 0. 1. 0. 0. 1. 1. 0. 0. 0. 0. 1. 0. 0. 1. 1. 1.]</t>
  </si>
  <si>
    <t>[0. 0. 1. 0. 0. 1. 1. 1. 0. 1. 0. 1. 1. 1. 0. 1. 1. 1. 0. 1. 1. 1. 1. 1.
 0. 1. 1. 0. 0. 1. 1. 0. 1. 0. 0. 1. 1. 0. 1. 0. 0. 1. 0. 0. 1. 1. 1.]</t>
  </si>
  <si>
    <t>[0. 0. 1. 1. 0. 1. 1. 1. 0. 1. 0. 1. 1. 0. 0. 1. 1. 1. 0. 1. 1. 1. 1. 1.
 0. 1. 1. 0. 0. 1. 1. 0. 1. 0. 0. 1. 1. 0. 0. 0. 0. 1. 0. 0. 1. 1. 1.]</t>
  </si>
  <si>
    <t>[0. 0. 1. 1. 0. 1. 1. 1. 0. 1. 0. 1. 1. 0. 0. 1. 1. 1. 1. 1. 0. 1. 1. 1.
 0. 1. 1. 0. 0. 1. 1. 0. 1. 0. 0. 1. 1. 0. 0. 0. 0. 1. 0. 0. 0. 1. 1.]</t>
  </si>
  <si>
    <t>[0. 0. 1. 1. 0. 1. 1. 1. 0. 1. 0. 1. 1. 1. 0. 1. 1. 1. 0. 1. 1. 1. 1. 1.
 1. 1. 1. 0. 0. 1. 1. 0. 1. 0. 0. 1. 1. 0. 0. 0. 0. 1. 0. 0. 1. 1. 1.]</t>
  </si>
  <si>
    <t>[0. 0. 1. 1. 1. 1. 1. 1. 0. 1. 0. 1. 1. 0. 0. 1. 1. 1. 0. 1. 0. 1. 1. 1.
 0. 1. 1. 0. 0. 1. 1. 0. 1. 0. 0. 1. 1. 0. 0. 0. 0. 1. 0. 0. 1. 1. 1.]</t>
  </si>
  <si>
    <t>[1. 0. 1. 1. 0. 1. 1. 1. 0. 1. 0. 0. 1. 1. 0. 1. 1. 1. 0. 1. 0. 1. 1. 1.
 0. 1. 1. 0. 0. 1. 1. 0. 1. 0. 0. 1. 1. 0. 0. 0. 0. 1. 0. 0. 1. 1. 1.]</t>
  </si>
  <si>
    <t>[0. 0. 1. 1. 0. 1. 1. 1. 1. 1. 0. 1. 1. 0. 0. 1. 1. 1. 0. 1. 0. 1. 1. 1.
 0. 0. 1. 0. 0. 1. 1. 0. 1. 0. 0. 1. 1. 0. 0. 0. 0. 1. 0. 0. 1. 1. 1.]</t>
  </si>
  <si>
    <t>[0. 0. 1. 1. 0. 1. 1. 1. 0. 1. 0. 1. 1. 0. 0. 1. 1. 1. 0. 1. 0. 1. 1. 1.
 0. 1. 1. 0. 0. 1. 1. 0. 1. 0. 0. 1. 1. 0. 0. 0. 0. 1. 0. 0. 1. 1. 1.]</t>
  </si>
  <si>
    <t>[1. 0. 1. 1. 0. 1. 1. 1. 0. 1. 0. 1. 1. 0. 0. 1. 1. 1. 0. 1. 0. 1. 1. 1.
 0. 1. 1. 0. 0. 0. 1. 0. 1. 0. 0. 1. 1. 0. 0. 0. 0. 1. 1. 0. 1. 1. 1.]</t>
  </si>
  <si>
    <t>[0. 0. 1. 1. 0. 1. 1. 1. 0. 1. 0. 1. 1. 0. 0. 1. 1. 1. 0. 1. 1. 1. 1. 1.
 0. 1. 1. 0. 0. 1. 1. 1. 1. 0. 1. 1. 1. 0. 1. 0. 0. 1. 0. 0. 1. 1. 1.]</t>
  </si>
  <si>
    <t>[0. 0. 1. 1. 0. 1. 1. 1. 0. 1. 0. 1. 1. 0. 0. 1. 1. 1. 0. 1. 1. 1. 1. 1.
 0. 1. 1. 0. 0. 1. 1. 1. 1. 0. 0. 1. 1. 0. 0. 0. 0. 1. 0. 0. 1. 1. 1.]</t>
  </si>
  <si>
    <t>[0. 0. 1. 1. 0. 1. 1. 1. 0. 1. 0. 1. 1. 0. 0. 1. 1. 1. 0. 0. 1. 1. 1. 1.
 0. 1. 1. 0. 0. 1. 1. 1. 1. 0. 0. 1. 1. 0. 0. 0. 0. 1. 0. 0. 1. 1. 1.]</t>
  </si>
  <si>
    <t>[0. 0. 1. 1. 0. 1. 1. 1. 0. 1. 0. 1. 1. 0. 0. 1. 1. 1. 0. 1. 0. 1. 1. 1.
 0. 1. 1. 0. 0. 1. 1. 1. 1. 0. 0. 1. 1. 0. 0. 0. 0. 1. 0. 0. 1. 1. 1.]</t>
  </si>
  <si>
    <t>[0. 0. 1. 1. 0. 1. 1. 1. 0. 1. 0. 0. 1. 0. 0. 1. 1. 1. 0. 0. 1. 1. 1. 1.
 0. 1. 1. 0. 0. 0. 1. 0. 1. 0. 0. 1. 1. 0. 0. 0. 0. 1. 0. 0. 1. 1. 1.]</t>
  </si>
  <si>
    <t>[0. 0. 1. 1. 0. 1. 1. 1. 0. 1. 0. 1. 1. 0. 0. 1. 1. 1. 0. 1. 1. 1. 1. 0.
 0. 1. 1. 0. 0. 1. 1. 0. 1. 0. 0. 1. 1. 0. 0. 0. 0. 1. 0. 0. 1. 1. 1.]</t>
  </si>
  <si>
    <t>[0. 0. 1. 1. 0. 1. 1. 1. 0. 1. 0. 1. 1. 0. 0. 1. 1. 1. 0. 1. 1. 1. 1. 1.
 0. 1. 1. 0. 0. 1. 1. 0. 1. 1. 0. 1. 1. 0. 0. 0. 0. 1. 0. 0. 1. 1. 1.]</t>
  </si>
  <si>
    <t>[0. 0. 1. 1. 0. 1. 1. 1. 1. 1. 0. 1. 1. 0. 0. 1. 1. 1. 0. 1. 0. 1. 1. 1.
 0. 1. 1. 0. 0. 1. 1. 0. 1. 0. 0. 1. 1. 0. 0. 0. 0. 1. 0. 0. 1. 1. 1.]</t>
  </si>
  <si>
    <t>[0. 0. 1. 1. 0. 1. 1. 1. 0. 1. 0. 1. 1. 0. 0. 1. 1. 1. 1. 1. 0. 1. 1. 1.
 0. 1. 1. 0. 0. 1. 1. 0. 1. 0. 0. 1. 1. 0. 0. 0. 0. 1. 0. 0. 1. 1. 1.]</t>
  </si>
  <si>
    <t>[0. 0. 1. 1. 0. 1. 1. 0. 0. 1. 0. 1. 1. 0. 0. 1. 1. 1. 0. 1. 0. 1. 1. 1.
 0. 1. 1. 0. 0. 1. 1. 0. 1. 0. 0. 1. 1. 0. 0. 0. 0. 1. 0. 0. 1. 1. 1.]</t>
  </si>
  <si>
    <t>[0. 0. 1. 1. 0. 1. 1. 1. 0. 1. 0. 1. 1. 0. 0. 1. 0. 1. 0. 1. 1. 1. 1. 1.
 0. 1. 1. 0. 0. 1. 1. 0. 1. 0. 0. 1. 1. 0. 0. 0. 0. 1. 0. 0. 1. 1. 1.]</t>
  </si>
  <si>
    <t>[0. 0. 1. 1. 0. 0. 1. 1. 0. 1. 1. 1. 1. 0. 0. 1. 1. 1. 0. 1. 1. 1. 1. 1.
 0. 1. 1. 0. 0. 1. 1. 0. 1. 0. 0. 1. 1. 0. 0. 0. 0. 1. 0. 0. 1. 1. 1.]</t>
  </si>
  <si>
    <t>[0. 0. 1. 1. 0. 1. 0. 1. 0. 1. 0. 1. 1. 0. 0. 1. 1. 1. 0. 1. 0. 1. 1. 1.
 0. 1. 1. 0. 0. 1. 1. 0. 1. 0. 0. 1. 1. 0. 0. 0. 0. 1. 0. 0. 1. 1. 1.]</t>
  </si>
  <si>
    <t>[0. 0. 1. 0. 0. 1. 1. 1. 1. 1. 0. 1. 1. 0. 0. 1. 1. 1. 0. 1. 0. 1. 1. 1.
 0. 1. 1. 0. 0. 1. 1. 0. 1. 0. 0. 1. 1. 0. 0. 0. 0. 1. 0. 0. 1. 1. 1.]</t>
  </si>
  <si>
    <t>[0. 0. 1. 1. 0. 1. 1. 1. 0. 1. 0. 1. 1. 0. 0. 1. 1. 1. 0. 1. 0. 1. 1. 1.
 0. 1. 1. 0. 0. 1. 1. 0. 1. 0. 0. 1. 1. 0. 1. 0. 0. 1. 0. 0. 1. 1. 1.]</t>
  </si>
  <si>
    <t>[0. 0. 1. 1. 0. 1. 1. 1. 0. 1. 0. 1. 1. 0. 0. 1. 1. 1. 0. 1. 0. 1. 1. 1.
 0. 1. 1. 0. 0. 1. 1. 0. 1. 0. 0. 1. 1. 0. 0. 0. 0. 0. 0. 0. 1. 1. 1.]</t>
  </si>
  <si>
    <t>[0. 0. 0. 1. 0. 1. 0. 1. 0. 1. 0. 1. 1. 0. 0. 1. 1. 1. 0. 0. 0. 1. 1. 1.
 0. 1. 1. 0. 0. 1. 1. 0. 1. 0. 0. 1. 1. 0. 0. 0. 0. 1. 0. 0. 1. 1. 1.]</t>
  </si>
  <si>
    <t>[0. 0. 1. 1. 1. 1. 1. 1. 0. 1. 0. 1. 0. 0. 0. 1. 1. 1. 0. 1. 0. 1. 1. 1.
 0. 0. 1. 0. 0. 1. 0. 0. 1. 0. 0. 1. 1. 0. 1. 0. 0. 1. 0. 0. 1. 1. 1.]</t>
  </si>
  <si>
    <t>[0. 0. 1. 1. 0. 1. 0. 1. 0. 0. 0. 1. 1. 0. 1. 1. 1. 1. 0. 1. 0. 1. 1. 1.
 0. 1. 1. 0. 0. 1. 1. 0. 1. 0. 0. 1. 1. 0. 0. 0. 0. 1. 0. 0. 1. 1. 1.]</t>
  </si>
  <si>
    <t>[0. 0. 1. 1. 0. 0. 1. 1. 0. 1. 1. 1. 1. 0. 0. 1. 1. 1. 0. 1. 0. 1. 1. 1.
 0. 1. 1. 0. 0. 1. 1. 0. 1. 0. 0. 1. 1. 0. 0. 0. 0. 1. 0. 0. 1. 1. 1.]</t>
  </si>
  <si>
    <t>[0. 0. 1. 1. 0. 1. 0. 1. 0. 1. 0. 1. 1. 0. 0. 1. 1. 1. 0. 1. 0. 1. 1. 1.
 0. 1. 1. 0. 0. 1. 1. 0. 1. 0. 0. 1. 1. 0. 1. 0. 0. 1. 0. 0. 1. 1. 1.]</t>
  </si>
  <si>
    <t>[0. 0. 1. 1. 0. 1. 1. 1. 0. 1. 0. 0. 1. 0. 0. 1. 1. 1. 0. 1. 0. 0. 1. 1.
 0. 1. 1. 0. 0. 1. 1. 0. 1. 0. 0. 1. 1. 0. 0. 0. 0. 1. 0. 0. 1. 1. 1.]</t>
  </si>
  <si>
    <t>[0. 0. 1. 1. 0. 1. 1. 1. 0. 1. 0. 1. 1. 0. 0. 1. 1. 1. 0. 1. 0. 1. 1. 1.
 0. 1. 0. 0. 0. 1. 1. 0. 1. 0. 0. 1. 1. 0. 0. 1. 0. 1. 0. 0. 1. 1. 1.]</t>
  </si>
  <si>
    <t>[1. 0. 1. 1. 0. 1. 0. 1. 0. 1. 0. 1. 1. 0. 0. 1. 1. 1. 0. 1. 0. 1. 1. 1.
 0. 1. 1. 0. 0. 1. 1. 0. 1. 0. 0. 1. 1. 0. 1. 0. 0. 1. 0. 0. 1. 1. 1.]</t>
  </si>
  <si>
    <t>[0. 0. 1. 1. 0. 1. 0. 1. 0. 0. 0. 1. 1. 0. 0. 1. 1. 1. 0. 1. 0. 1. 1. 1.
 0. 1. 1. 0. 0. 1. 1. 0. 1. 0. 0. 1. 1. 0. 0. 0. 0. 1. 0. 0. 1. 1. 1.]</t>
  </si>
  <si>
    <t>[0. 0. 1. 1. 0. 1. 1. 1. 0. 1. 0. 1. 1. 0. 0. 1. 1. 1. 0. 1. 0. 1. 1. 0.
 0. 1. 1. 0. 0. 1. 1. 0. 1. 0. 0. 1. 1. 0. 0. 0. 0. 1. 0. 0. 1. 1. 1.]</t>
  </si>
  <si>
    <t>[0. 0. 1. 1. 0. 1. 1. 1. 0. 1. 0. 1. 1. 0. 0. 1. 1. 0. 0. 1. 1. 1. 1. 1.
 0. 1. 1. 0. 0. 1. 1. 0. 1. 0. 0. 1. 1. 0. 0. 0. 0. 1. 0. 0. 0. 1. 0.]</t>
  </si>
  <si>
    <t>[1. 0. 1. 1. 0. 1. 0. 1. 0. 1. 0. 1. 1. 0. 0. 1. 1. 1. 0. 1. 0. 1. 0. 1.
 0. 1. 1. 0. 0. 1. 1. 0. 1. 0. 0. 1. 1. 0. 1. 1. 0. 1. 0. 0. 1. 1. 1.]</t>
  </si>
  <si>
    <t>[1. 0. 1. 1. 0. 1. 0. 1. 0. 1. 0. 1. 1. 0. 0. 1. 1. 1. 0. 1. 0. 1. 1. 1.
 0. 1. 0. 0. 0. 1. 1. 0. 1. 0. 0. 1. 1. 0. 1. 0. 0. 0. 0. 0. 1. 1. 1.]</t>
  </si>
  <si>
    <t>[1. 0. 1. 1. 0. 1. 0. 1. 0. 1. 0. 1. 1. 0. 0. 1. 1. 1. 0. 1. 0. 1. 1. 1.
 0. 1. 0. 0. 0. 1. 1. 0. 1. 0. 0. 1. 1. 0. 0. 0. 0. 1. 0. 0. 1. 1. 1.]</t>
  </si>
  <si>
    <t>[1. 0. 1. 1. 0. 1. 0. 1. 0. 1. 0. 1. 1. 0. 0. 1. 1. 0. 0. 1. 0. 1. 1. 1.
 0. 1. 1. 0. 0. 1. 1. 0. 1. 0. 0. 1. 1. 0. 1. 1. 0. 1. 0. 0. 1. 1. 1.]</t>
  </si>
  <si>
    <t>[1. 0. 1. 1. 0. 1. 0. 1. 0. 0. 0. 1. 1. 0. 0. 1. 1. 1. 0. 1. 0. 1. 1. 1.
 0. 1. 0. 0. 0. 1. 1. 0. 1. 0. 0. 1. 1. 0. 0. 0. 0. 1. 0. 0. 1. 1. 1.]</t>
  </si>
  <si>
    <t>[0. 0. 1. 1. 0. 1. 0. 1. 0. 1. 0. 1. 1. 0. 0. 1. 1. 1. 0. 1. 0. 1. 1. 1.
 0. 1. 0. 0. 0. 1. 1. 0. 1. 0. 0. 1. 1. 0. 0. 1. 0. 1. 0. 0. 1. 1. 1.]</t>
  </si>
  <si>
    <t>[0. 0. 1. 1. 0. 1. 1. 1. 0. 1. 0. 1. 1. 0. 0. 1. 1. 1. 0. 1. 0. 1. 1. 1.
 0. 1. 0. 0. 0. 1. 1. 0. 1. 0. 0. 1. 1. 0. 1. 1. 0. 1. 0. 0. 1. 1. 1.]</t>
  </si>
  <si>
    <t>[1. 0. 1. 1. 0. 1. 1. 1. 0. 1. 0. 0. 1. 0. 0. 1. 1. 1. 0. 1. 0. 1. 1. 0.
 0. 1. 0. 0. 0. 1. 1. 0. 1. 0. 0. 0. 1. 0. 0. 1. 0. 1. 0. 0. 1. 1. 1.]</t>
  </si>
  <si>
    <t>[0. 0. 1. 1. 0. 1. 0. 1. 0. 1. 0. 1. 1. 0. 0. 1. 1. 1. 1. 1. 0. 1. 1. 1.
 0. 1. 0. 0. 0. 1. 1. 0. 1. 0. 0. 1. 1. 0. 1. 1. 0. 1. 0. 0. 1. 1. 1.]</t>
  </si>
  <si>
    <t>[0. 0. 1. 1. 0. 1. 1. 1. 0. 1. 0. 1. 1. 0. 0. 1. 1. 1. 0. 1. 0. 1. 1. 0.
 0. 1. 0. 0. 0. 1. 1. 0. 1. 0. 0. 1. 1. 0. 0. 0. 0. 1. 0. 0. 1. 1. 1.]</t>
  </si>
  <si>
    <t>[0. 0. 1. 1. 0. 1. 0. 1. 0. 1. 0. 1. 1. 0. 0. 1. 1. 1. 0. 1. 0. 1. 1. 1.
 0. 1. 1. 1. 0. 1. 1. 0. 1. 0. 0. 1. 1. 0. 1. 0. 0. 1. 0. 0. 1. 1. 1.]</t>
  </si>
  <si>
    <t>[0. 1. 1. 1. 0. 1. 0. 1. 0. 1. 0. 1. 1. 0. 0. 1. 0. 1. 0. 1. 0. 1. 1. 1.
 0. 1. 1. 0. 0. 1. 1. 0. 1. 0. 0. 1. 1. 0. 1. 1. 0. 1. 0. 0. 1. 1. 1.]</t>
  </si>
  <si>
    <t>[0. 1. 1. 1. 1. 1. 0. 1. 0. 1. 0. 1. 1. 0. 0. 1. 1. 1. 0. 1. 0. 1. 1. 1.
 0. 1. 0. 0. 0. 1. 1. 0. 1. 0. 0. 1. 1. 1. 0. 1. 1. 1. 0. 0. 1. 1. 1.]</t>
  </si>
  <si>
    <t>[0. 0. 1. 1. 0. 1. 0. 1. 0. 1. 0. 1. 1. 0. 0. 1. 1. 1. 0. 1. 0. 1. 1. 1.
 0. 1. 0. 0. 0. 1. 1. 0. 1. 0. 0. 1. 1. 1. 0. 1. 0. 1. 0. 0. 1. 1. 1.]</t>
  </si>
  <si>
    <t>[0. 0. 1. 1. 0. 1. 1. 1. 0. 1. 0. 1. 1. 0. 0. 1. 1. 1. 0. 1. 0. 1. 1. 1.
 0. 1. 0. 0. 0. 1. 1. 0. 0. 0. 0. 1. 1. 0. 0. 1. 0. 1. 0. 0. 1. 1. 1.]</t>
  </si>
  <si>
    <t>[0. 0. 1. 1. 0. 1. 0. 1. 0. 1. 0. 1. 1. 0. 0. 1. 1. 1. 0. 1. 0. 1. 1. 1.
 0. 1. 0. 0. 0. 1. 1. 0. 1. 0. 0. 1. 1. 0. 0. 1. 1. 1. 0. 0. 1. 1. 0.]</t>
  </si>
  <si>
    <t>[0. 0. 1. 1. 0. 1. 0. 1. 0. 1. 0. 1. 1. 0. 0. 1. 1. 1. 0. 1. 0. 1. 1. 1.
 0. 1. 1. 0. 0. 1. 1. 0. 1. 0. 0. 1. 1. 0. 0. 1. 0. 1. 0. 0. 1. 1. 1.]</t>
  </si>
  <si>
    <t>[0. 0. 1. 0. 0. 1. 1. 1. 0. 1. 0. 1. 1. 0. 0. 1. 1. 1. 0. 1. 0. 1. 1. 1.
 0. 1. 0. 0. 0. 1. 1. 0. 1. 0. 0. 1. 1. 0. 0. 1. 0. 1. 0. 0. 1. 1. 1.]</t>
  </si>
  <si>
    <t>[0. 0. 1. 1. 0. 1. 0. 1. 0. 1. 0. 1. 1. 0. 0. 1. 1. 1. 0. 1. 0. 1. 1. 1.
 0. 1. 0. 0. 1. 1. 1. 0. 1. 0. 0. 1. 1. 0. 0. 1. 0. 1. 0. 0. 1. 1. 1.]</t>
  </si>
  <si>
    <t>[0. 0. 1. 1. 0. 1. 0. 1. 0. 1. 1. 1. 1. 0. 0. 1. 1. 1. 0. 1. 0. 1. 1. 1.
 0. 1. 0. 0. 0. 1. 1. 0. 1. 0. 0. 1. 1. 0. 0. 1. 0. 1. 0. 0. 1. 1. 1.]</t>
  </si>
  <si>
    <t>[0. 0. 1. 1. 0. 1. 1. 1. 0. 1. 0. 1. 1. 0. 0. 1. 1. 1. 0. 1. 0. 1. 1. 1.
 0. 1. 0. 0. 0. 1. 1. 0. 1. 0. 0. 1. 1. 0. 0. 0. 0. 1. 0. 0. 1. 1. 1.]</t>
  </si>
  <si>
    <t>[0. 0. 1. 1. 0. 1. 0. 1. 0. 1. 0. 1. 1. 0. 0. 1. 1. 1. 0. 1. 1. 1. 1. 1.
 0. 1. 0. 0. 0. 1. 1. 0. 1. 0. 0. 1. 1. 0. 0. 1. 0. 1. 0. 0. 1. 1. 1.]</t>
  </si>
  <si>
    <t>[0. 0. 1. 1. 0. 1. 0. 1. 0. 1. 0. 1. 1. 0. 0. 1. 1. 1. 0. 1. 0. 1. 1. 1.
 0. 1. 0. 0. 0. 1. 1. 0. 0. 0. 0. 1. 1. 0. 0. 1. 0. 1. 0. 0. 1. 1. 1.]</t>
  </si>
  <si>
    <t>[0. 0. 1. 1. 0. 1. 1. 1. 0. 1. 0. 1. 1. 0. 0. 1. 1. 1. 0. 1. 1. 1. 1. 1.
 0. 1. 0. 0. 0. 1. 1. 0. 0. 0. 0. 1. 1. 0. 0. 1. 0. 1. 0. 0. 1. 1. 1.]</t>
  </si>
  <si>
    <t>[0. 0. 1. 1. 1. 1. 0. 1. 0. 1. 0. 1. 1. 0. 0. 1. 1. 1. 0. 1. 0. 1. 1. 1.
 0. 1. 0. 0. 0. 1. 1. 0. 0. 0. 0. 1. 1. 0. 0. 1. 0. 1. 0. 0. 1. 1. 1.]</t>
  </si>
  <si>
    <t>[0. 0. 1. 1. 0. 1. 0. 1. 0. 1. 0. 1. 1. 0. 0. 1. 0. 1. 0. 1. 0. 1. 1. 1.
 0. 1. 0. 0. 0. 1. 1. 0. 0. 0. 0. 1. 1. 0. 0. 1. 0. 1. 0. 0. 1. 1. 1.]</t>
  </si>
  <si>
    <t>[0. 0. 1. 1. 0. 1. 0. 1. 0. 1. 0. 1. 1. 0. 0. 1. 1. 1. 0. 1. 0. 0. 1. 0.
 0. 1. 0. 0. 0. 1. 1. 0. 1. 0. 0. 1. 1. 0. 0. 1. 0. 1. 0. 0. 1. 1. 1.]</t>
  </si>
  <si>
    <t>[0. 0. 1. 1. 0. 1. 1. 1. 0. 1. 0. 1. 1. 0. 0. 1. 1. 0. 0. 1. 0. 1. 1. 1.
 0. 1. 0. 0. 0. 1. 1. 0. 0. 0. 0. 1. 1. 0. 0. 1. 0. 1. 0. 0. 1. 1. 1.]</t>
  </si>
  <si>
    <t>[0. 0. 1. 1. 0. 1. 0. 1. 0. 1. 0. 1. 1. 0. 0. 1. 1. 1. 0. 1. 0. 1. 1. 1.
 0. 1. 0. 0. 0. 1. 1. 0. 0. 0. 0. 1. 1. 0. 0. 1. 0. 1. 0. 1. 1. 1. 1.]</t>
  </si>
  <si>
    <t>[0. 0. 1. 1. 0. 1. 0. 1. 0. 1. 0. 1. 1. 0. 0. 1. 1. 1. 0. 1. 0. 1. 1. 1.
 0. 1. 0. 0. 0. 1. 1. 0. 0. 0. 0. 1. 1. 0. 0. 0. 0. 1. 0. 0. 1. 1. 1.]</t>
  </si>
  <si>
    <t>[0. 0. 1. 1. 0. 1. 0. 1. 0. 1. 0. 1. 1. 0. 1. 1. 1. 1. 0. 1. 0. 1. 1. 1.
 0. 1. 0. 0. 0. 1. 1. 0. 0. 0. 0. 1. 1. 0. 0. 1. 0. 1. 0. 0. 1. 1. 1.]</t>
  </si>
  <si>
    <t>[0. 1. 1. 1. 0. 1. 0. 1. 0. 1. 0. 1. 1. 0. 0. 1. 1. 1. 0. 1. 0. 1. 1. 1.
 0. 1. 0. 0. 0. 1. 1. 0. 0. 0. 0. 1. 1. 0. 0. 1. 0. 1. 0. 0. 1. 1. 0.]</t>
  </si>
  <si>
    <t>[0. 0. 1. 1. 0. 1. 0. 1. 0. 1. 0. 1. 1. 0. 0. 1. 1. 1. 0. 1. 0. 1. 1. 1.
 0. 1. 0. 0. 0. 1. 1. 0. 0. 0. 0. 1. 1. 0. 0. 1. 0. 1. 1. 0. 1. 1. 0.]</t>
  </si>
  <si>
    <t>[0. 0. 1. 1. 0. 1. 0. 1. 0. 1. 0. 1. 1. 0. 0. 1. 1. 1. 0. 1. 0. 1. 1. 1.
 0. 1. 0. 0. 0. 1. 1. 0. 0. 0. 0. 1. 1. 0. 0. 1. 0. 1. 0. 0. 1. 1. 0.]</t>
  </si>
  <si>
    <t>[0. 0. 1. 1. 1. 1. 0. 1. 0. 1. 0. 1. 1. 0. 0. 1. 1. 0. 0. 1. 0. 1. 1. 1.
 0. 1. 1. 0. 0. 1. 1. 0. 0. 0. 0. 1. 1. 0. 0. 1. 0. 1. 0. 0. 1. 1. 1.]</t>
  </si>
  <si>
    <t>[0. 0. 1. 1. 0. 1. 0. 1. 0. 1. 0. 1. 1. 0. 0. 1. 1. 1. 0. 1. 0. 1. 1. 1.
 0. 1. 0. 0. 0. 1. 1. 0. 1. 0. 0. 1. 1. 0. 0. 1. 0. 1. 0. 0. 1. 1. 0.]</t>
  </si>
  <si>
    <t>[0. 0. 1. 1. 1. 1. 0. 1. 0. 1. 0. 1. 1. 0. 0. 1. 1. 1. 0. 1. 0. 1. 1. 1.
 0. 0. 0. 0. 0. 1. 1. 0. 1. 0. 0. 1. 1. 0. 0. 1. 1. 1. 0. 0. 1. 1. 0.]</t>
  </si>
  <si>
    <t>[0. 1. 1. 0. 0. 1. 0. 1. 0. 1. 0. 1. 1. 0. 0. 1. 1. 1. 0. 1. 0. 1. 1. 1.
 0. 1. 0. 0. 0. 1. 1. 0. 0. 1. 0. 1. 1. 0. 0. 1. 0. 1. 0. 0. 1. 1. 0.]</t>
  </si>
  <si>
    <t>[0. 1. 1. 1. 0. 1. 0. 1. 0. 1. 0. 1. 1. 0. 0. 1. 1. 1. 0. 1. 0. 1. 1. 1.
 0. 1. 0. 0. 0. 1. 1. 0. 0. 1. 0. 1. 1. 0. 0. 1. 0. 1. 0. 0. 1. 1. 0.]</t>
  </si>
  <si>
    <t>[0. 0. 1. 1. 1. 1. 0. 1. 0. 0. 0. 1. 1. 0. 0. 1. 1. 1. 0. 1. 0. 1. 1. 1.
 0. 1. 0. 0. 0. 1. 1. 0. 0. 0. 0. 1. 1. 0. 0. 1. 0. 1. 0. 0. 1. 1. 0.]</t>
  </si>
  <si>
    <t>[0. 0. 1. 1. 0. 1. 0. 1. 0. 1. 0. 1. 1. 0. 0. 0. 1. 1. 0. 1. 0. 1. 1. 1.
 0. 1. 0. 0. 0. 1. 1. 0. 1. 0. 0. 1. 1. 0. 0. 1. 0. 1. 0. 0. 1. 1. 0.]</t>
  </si>
  <si>
    <t>[0. 0. 1. 1. 0. 1. 0. 1. 0. 1. 0. 1. 0. 0. 0. 1. 1. 1. 0. 1. 0. 1. 1. 1.
 0. 1. 0. 0. 0. 1. 1. 0. 0. 0. 0. 1. 1. 0. 0. 1. 0. 1. 0. 0. 1. 0. 0.]</t>
  </si>
  <si>
    <t>[0. 0. 1. 1. 0. 1. 0. 1. 0. 1. 0. 1. 1. 0. 0. 1. 1. 1. 0. 1. 0. 1. 1. 1.
 0. 1. 0. 0. 0. 1. 1. 0. 1. 0. 0. 1. 1. 0. 0. 1. 0. 0. 0. 0. 1. 1. 0.]</t>
  </si>
  <si>
    <t>[0. 1. 1. 1. 0. 1. 0. 1. 0. 0. 0. 1. 1. 0. 0. 1. 1. 1. 0. 1. 1. 1. 1. 1.
 0. 1. 0. 0. 0. 1. 1. 0. 0. 1. 0. 1. 1. 0. 0. 1. 0. 0. 0. 0. 1. 1. 0.]</t>
  </si>
  <si>
    <t>[0. 0. 1. 1. 0. 1. 0. 1. 0. 1. 0. 1. 1. 0. 0. 1. 1. 1. 0. 1. 1. 1. 1. 1.
 0. 1. 0. 0. 0. 1. 1. 0. 1. 0. 0. 1. 1. 0. 0. 1. 0. 0. 0. 0. 1. 1. 0.]</t>
  </si>
  <si>
    <t>[0. 0. 1. 1. 0. 1. 1. 1. 0. 0. 0. 1. 1. 0. 0. 1. 1. 1. 0. 1. 0. 1. 1. 1.
 0. 1. 0. 0. 0. 1. 1. 0. 1. 1. 0. 1. 1. 0. 0. 1. 0. 0. 0. 0. 1. 1. 0.]</t>
  </si>
  <si>
    <t>[0. 1. 1. 1. 0. 1. 0. 1. 0. 1. 0. 1. 1. 0. 0. 1. 1. 1. 0. 1. 0. 1. 1. 1.
 0. 1. 0. 0. 0. 1. 1. 0. 1. 0. 0. 1. 1. 0. 0. 1. 0. 0. 0. 0. 1. 1. 0.]</t>
  </si>
  <si>
    <t>[0. 0. 1. 1. 0. 1. 0. 1. 0. 0. 0. 1. 1. 0. 0. 1. 1. 1. 0. 1. 1. 1. 1. 1.
 0. 1. 0. 0. 0. 1. 1. 0. 1. 0. 0. 1. 1. 0. 0. 1. 0. 0. 0. 0. 1. 1. 0.]</t>
  </si>
  <si>
    <t>[0. 0. 1. 1. 0. 1. 1. 1. 0. 1. 0. 1. 1. 0. 0. 1. 1. 1. 0. 1. 0. 1. 1. 1.
 0. 1. 0. 0. 0. 1. 1. 0. 1. 0. 0. 1. 1. 0. 0. 1. 0. 1. 0. 0. 1. 1. 0.]</t>
  </si>
  <si>
    <t>[0. 0. 1. 1. 0. 1. 0. 1. 0. 1. 0. 1. 1. 0. 0. 1. 1. 1. 0. 1. 1. 1. 1. 1.
 0. 1. 0. 0. 0. 1. 1. 0. 1. 0. 0. 1. 1. 0. 0. 1. 0. 1. 0. 0. 1. 1. 0.]</t>
  </si>
  <si>
    <t>[0. 0. 1. 1. 0. 1. 1. 1. 0. 1. 0. 1. 1. 0. 0. 1. 1. 1. 0. 1. 0. 1. 1. 1.
 0. 1. 0. 0. 0. 0. 1. 0. 1. 0. 0. 1. 1. 0. 0. 1. 0. 1. 0. 0. 1. 1. 0.]</t>
  </si>
  <si>
    <t>[0. 0. 1. 1. 0. 0. 1. 1. 0. 0. 0. 1. 1. 0. 0. 1. 1. 1. 0. 1. 0. 1. 1. 1.
 0. 1. 0. 0. 0. 0. 1. 0. 1. 0. 0. 1. 1. 0. 0. 1. 0. 0. 0. 0. 1. 1. 0.]</t>
  </si>
  <si>
    <t>[0. 0. 1. 1. 1. 1. 0. 1. 0. 1. 0. 1. 1. 0. 0. 1. 1. 1. 0. 1. 0. 1. 1. 1.
 0. 1. 0. 0. 0. 0. 1. 0. 1. 0. 0. 1. 1. 0. 0. 1. 0. 1. 1. 0. 1. 1. 0.]</t>
  </si>
  <si>
    <t>[0. 0. 1. 1. 0. 1. 0. 1. 0. 0. 0. 1. 1. 0. 0. 1. 1. 1. 0. 1. 0. 1. 1. 1.
 0. 1. 0. 0. 0. 1. 1. 0. 1. 0. 0. 1. 1. 0. 0. 1. 0. 1. 1. 0. 1. 1. 0.]</t>
  </si>
  <si>
    <t>[0. 0. 1. 1. 1. 1. 1. 1. 1. 0. 0. 1. 1. 0. 0. 1. 1. 1. 0. 1. 0. 1. 1. 1.
 1. 1. 0. 0. 0. 1. 1. 0. 1. 1. 0. 1. 1. 0. 0. 1. 0. 1. 0. 0. 1. 1. 0.]</t>
  </si>
  <si>
    <t>[0. 0. 1. 1. 1. 1. 0. 1. 0. 0. 0. 1. 1. 0. 0. 1. 1. 1. 0. 1. 0. 1. 1. 1.
 0. 1. 0. 0. 0. 0. 1. 0. 1. 0. 0. 1. 1. 0. 0. 1. 0. 1. 1. 0. 1. 1. 0.]</t>
  </si>
  <si>
    <t>[0. 0. 1. 1. 0. 1. 1. 1. 0. 0. 0. 1. 1. 0. 0. 1. 1. 1. 0. 1. 0. 1. 1. 1.
 0. 1. 0. 0. 0. 1. 1. 0. 1. 0. 0. 1. 1. 0. 0. 1. 0. 0. 1. 0. 1. 1. 0.]</t>
  </si>
  <si>
    <t>[0. 0. 1. 1. 0. 1. 1. 1. 0. 1. 0. 1. 1. 0. 0. 0. 1. 1. 0. 1. 0. 1. 1. 1.
 0. 1. 0. 0. 0. 0. 1. 0. 1. 0. 0. 1. 1. 0. 0. 1. 0. 0. 0. 0. 1. 1. 0.]</t>
  </si>
  <si>
    <t>[0. 0. 1. 1. 0. 1. 0. 1. 1. 1. 1. 1. 1. 0. 0. 1. 1. 1. 0. 1. 0. 1. 1. 1.
 0. 1. 0. 0. 0. 0. 1. 0. 1. 0. 0. 1. 1. 0. 0. 1. 0. 1. 1. 0. 1. 1. 0.]</t>
  </si>
  <si>
    <t>[0. 0. 1. 1. 1. 0. 1. 1. 0. 1. 0. 1. 1. 0. 0. 1. 1. 1. 0. 1. 0. 1. 1. 1.
 0. 1. 0. 0. 0. 0. 1. 0. 1. 0. 1. 1. 1. 0. 0. 1. 0. 0. 1. 0. 1. 1. 0.]</t>
  </si>
  <si>
    <t>[1. 0. 1. 1. 1. 1. 0. 1. 0. 0. 0. 1. 1. 0. 0. 1. 1. 1. 0. 1. 0. 1. 1. 1.
 0. 1. 0. 0. 0. 1. 1. 0. 1. 0. 0. 1. 1. 0. 0. 1. 0. 1. 1. 0. 1. 1. 0.]</t>
  </si>
  <si>
    <t>[0. 0. 1. 1. 1. 1. 0. 1. 0. 1. 0. 1. 1. 0. 0. 1. 1. 1. 0. 1. 0. 1. 1. 1.
 0. 1. 0. 0. 0. 1. 1. 0. 1. 0. 0. 1. 1. 0. 0. 1. 0. 1. 1. 0. 1. 1. 0.]</t>
  </si>
  <si>
    <t>[0. 0. 1. 1. 1. 1. 1. 1. 0. 0. 0. 1. 1. 0. 0. 1. 1. 1. 0. 1. 0. 1. 1. 1.
 0. 1. 0. 0. 0. 0. 1. 0. 1. 0. 0. 1. 1. 0. 1. 1. 0. 1. 1. 0. 1. 1. 0.]</t>
  </si>
  <si>
    <t>[0. 1. 1. 0. 0. 1. 1. 1. 0. 0. 0. 1. 1. 0. 0. 1. 1. 1. 0. 1. 0. 1. 1. 1.
 0. 1. 0. 0. 0. 1. 1. 0. 1. 0. 0. 1. 1. 0. 0. 0. 0. 0. 1. 0. 1. 1. 0.]</t>
  </si>
  <si>
    <t>[1. 0. 1. 1. 1. 1. 1. 1. 0. 0. 0. 1. 1. 0. 0. 1. 1. 1. 0. 1. 0. 1. 1. 1.
 0. 1. 0. 0. 0. 0. 1. 0. 1. 0. 0. 1. 1. 0. 0. 1. 0. 1. 1. 0. 1. 1. 0.]</t>
  </si>
  <si>
    <t>[1. 1. 1. 1. 1. 1. 1. 1. 0. 0. 0. 1. 1. 0. 0. 1. 1. 1. 0. 1. 0. 1. 1. 1.
 0. 1. 0. 0. 0. 1. 1. 0. 1. 0. 0. 1. 1. 0. 0. 1. 0. 1. 1. 0. 1. 1. 0.]</t>
  </si>
  <si>
    <t>[1. 0. 1. 1. 1. 1. 1. 1. 0. 1. 0. 1. 1. 0. 0. 1. 1. 1. 0. 0. 0. 1. 1. 1.
 0. 1. 0. 0. 0. 1. 1. 0. 1. 0. 0. 1. 1. 0. 0. 1. 0. 1. 1. 0. 1. 1. 0.]</t>
  </si>
  <si>
    <t>[0. 0. 1. 1. 1. 1. 1. 1. 0. 0. 0. 1. 1. 0. 0. 1. 1. 1. 0. 1. 0. 1. 1. 1.
 0. 1. 0. 0. 0. 0. 1. 0. 1. 0. 0. 1. 1. 0. 0. 1. 0. 1. 1. 0. 1. 1. 0.]</t>
  </si>
  <si>
    <t>[1. 0. 1. 1. 1. 1. 1. 0. 0. 0. 0. 1. 1. 0. 0. 1. 1. 1. 0. 1. 0. 1. 1. 1.
 0. 1. 0. 0. 0. 1. 1. 0. 1. 0. 0. 1. 1. 0. 0. 1. 0. 0. 1. 0. 1. 1. 0.]</t>
  </si>
  <si>
    <t>[0. 0. 1. 1. 1. 1. 0. 1. 0. 0. 0. 1. 1. 0. 0. 1. 1. 1. 0. 1. 0. 1. 1. 1.
 1. 1. 0. 0. 0. 0. 1. 0. 1. 0. 0. 1. 1. 0. 0. 0. 0. 1. 1. 0. 1. 1. 0.]</t>
  </si>
  <si>
    <t>[0. 0. 1. 1. 1. 1. 0. 1. 0. 0. 0. 1. 0. 0. 0. 1. 1. 1. 0. 1. 0. 1. 1. 1.
 0. 1. 0. 0. 0. 0. 1. 0. 1. 0. 0. 1. 1. 0. 0. 1. 0. 1. 1. 0. 1. 0. 0.]</t>
  </si>
  <si>
    <t>[0. 0. 1. 1. 1. 1. 0. 1. 0. 0. 0. 1. 1. 0. 0. 1. 1. 1. 0. 1. 0. 1. 1. 1.
 1. 1. 0. 0. 0. 0. 1. 0. 1. 0. 0. 1. 1. 0. 0. 1. 0. 1. 1. 0. 1. 1. 0.]</t>
  </si>
  <si>
    <t>[0. 0. 1. 1. 1. 1. 0. 1. 0. 1. 0. 1. 1. 0. 0. 1. 1. 1. 0. 1. 0. 1. 1. 1.
 0. 1. 0. 0. 0. 0. 1. 0. 1. 0. 0. 1. 1. 0. 0. 1. 0. 1. 0. 0. 1. 1. 0.]</t>
  </si>
  <si>
    <t>[0. 0. 1. 1. 1. 1. 0. 1. 0. 1. 0. 1. 1. 0. 0. 1. 1. 1. 0. 1. 0. 1. 1. 1.
 0. 1. 0. 0. 0. 0. 1. 0. 1. 1. 0. 1. 1. 0. 0. 1. 0. 1. 1. 0. 1. 1. 0.]</t>
  </si>
  <si>
    <t>[0. 0. 1. 1. 1. 1. 0. 1. 0. 0. 0. 1. 1. 0. 0. 1. 1. 1. 0. 1. 0. 1. 1. 0.
 0. 1. 0. 0. 0. 0. 1. 0. 1. 0. 0. 0. 1. 0. 0. 1. 0. 1. 1. 0. 1. 1. 0.]</t>
  </si>
  <si>
    <t>[0. 0. 1. 1. 1. 1. 0. 1. 0. 0. 0. 1. 1. 0. 0. 1. 1. 1. 0. 1. 0. 1. 1. 1.
 0. 1. 0. 0. 1. 0. 1. 0. 1. 0. 0. 1. 1. 0. 0. 1. 0. 0. 1. 0. 1. 1. 0.]</t>
  </si>
  <si>
    <t>[0. 0. 1. 1. 1. 0. 0. 1. 0. 1. 0. 1. 1. 0. 0. 1. 1. 1. 0. 1. 0. 1. 1. 1.
 0. 1. 0. 0. 0. 0. 1. 0. 1. 0. 0. 1. 1. 0. 0. 1. 0. 1. 1. 0. 1. 1. 0.]</t>
  </si>
  <si>
    <t>[0. 0. 1. 1. 1. 1. 0. 1. 1. 1. 0. 1. 1. 0. 0. 1. 1. 1. 0. 1. 0. 1. 1. 1.
 0. 1. 0. 0. 0. 0. 1. 0. 1. 0. 0. 1. 1. 0. 0. 1. 0. 1. 1. 0. 1. 1. 0.]</t>
  </si>
  <si>
    <t>[0. 0. 1. 1. 0. 1. 0. 1. 1. 1. 0. 1. 1. 0. 0. 1. 1. 1. 0. 1. 0. 1. 0. 1.
 0. 1. 0. 0. 0. 0. 1. 0. 1. 0. 0. 0. 1. 0. 0. 1. 0. 1. 1. 0. 0. 1. 0.]</t>
  </si>
  <si>
    <t>[0. 0. 1. 1. 1. 1. 0. 1. 0. 0. 0. 1. 1. 0. 0. 1. 1. 1. 0. 1. 0. 1. 1. 1.
 0. 1. 0. 0. 0. 0. 1. 1. 1. 0. 0. 1. 1. 0. 1. 1. 0. 1. 1. 0. 1. 1. 1.]</t>
  </si>
  <si>
    <t>[0. 0. 1. 1. 1. 1. 0. 1. 1. 0. 0. 1. 1. 0. 0. 1. 1. 1. 0. 1. 0. 1. 1. 1.
 0. 1. 0. 0. 0. 0. 1. 1. 1. 0. 0. 1. 1. 0. 0. 1. 0. 1. 1. 0. 1. 1. 0.]</t>
  </si>
  <si>
    <t>[0. 0. 1. 1. 1. 1. 0. 1. 0. 0. 0. 1. 1. 0. 0. 1. 1. 1. 0. 1. 0. 1. 1. 1.
 0. 1. 0. 0. 0. 0. 1. 0. 1. 0. 0. 1. 1. 0. 0. 1. 0. 1. 0. 0. 1. 1. 0.]</t>
  </si>
  <si>
    <t>[0. 0. 1. 1. 1. 1. 0. 1. 0. 1. 0. 1. 1. 0. 0. 1. 1. 1. 0. 1. 0. 1. 1. 1.
 0. 1. 0. 0. 1. 0. 1. 1. 1. 0. 0. 1. 1. 0. 0. 1. 0. 1. 1. 0. 1. 1. 0.]</t>
  </si>
  <si>
    <t>[1 1 1 1 1 0 0 0 0 0 0 0 1 1 0 1 0 1 1 0 1 1 1 0 1 0 1 1 0 1 1 0 1 0 1 1 0
 1 1 1 0 1 0 1 1 1 1]</t>
  </si>
  <si>
    <t>[1. 0. 0. 0. 1. 0. 1. 1. 1. 0. 1. 1. 1. 1. 1. 0. 1. 1. 1. 0. 1. 1. 1. 1.
 0. 0. 0. 1. 1. 0. 1. 1. 0. 1. 0. 1. 0. 1. 1. 0. 0. 1. 0. 0. 1. 1. 1.]</t>
  </si>
  <si>
    <t>[1. 1. 1. 0. 0. 0. 1. 1. 1. 0. 1. 1. 1. 0. 1. 1. 1. 1. 1. 0. 1. 0. 1. 1.
 1. 1. 1. 1. 1. 0. 1. 1. 0. 0. 1. 0. 1. 1. 1. 0. 0. 1. 0. 1. 1. 1. 1.]</t>
  </si>
  <si>
    <t>[1. 1. 1. 0. 0. 0. 1. 1. 1. 0. 1. 1. 1. 1. 1. 1. 1. 1. 1. 0. 1. 0. 1. 1.
 0. 0. 1. 1. 0. 0. 1. 1. 0. 0. 1. 0. 1. 1. 1. 0. 0. 1. 0. 0. 1. 1. 1.]</t>
  </si>
  <si>
    <t>[0. 1. 1. 0. 0. 0. 1. 1. 1. 1. 1. 1. 1. 1. 1. 1. 1. 1. 1. 0. 1. 0. 1. 1.
 1. 1. 1. 1. 1. 0. 1. 1. 0. 0. 1. 0. 1. 1. 1. 1. 1. 1. 0. 1. 1. 1. 1.]</t>
  </si>
  <si>
    <t>[0. 0. 1. 0. 0. 0. 1. 1. 1. 1. 1. 1. 0. 1. 1. 1. 1. 1. 1. 1. 1. 0. 1. 1.
 1. 1. 0. 1. 1. 0. 1. 1. 0. 0. 1. 0. 0. 1. 1. 1. 1. 0. 0. 1. 1. 1. 1.]</t>
  </si>
  <si>
    <t>[1. 1. 1. 0. 0. 0. 1. 0. 1. 1. 1. 1. 1. 1. 1. 1. 1. 1. 0. 1. 1. 0. 0. 1.
 1. 1. 1. 1. 1. 0. 1. 0. 0. 0. 1. 0. 1. 0. 1. 1. 0. 1. 1. 0. 1. 1. 1.]</t>
  </si>
  <si>
    <t>[0. 1. 1. 0. 1. 0. 1. 0. 1. 1. 1. 1. 1. 1. 1. 0. 1. 1. 0. 1. 1. 0. 1. 1.
 0. 1. 1. 1. 1. 0. 1. 0. 1. 0. 1. 0. 0. 1. 1. 1. 1. 1. 1. 1. 1. 0. 0.]</t>
  </si>
  <si>
    <t>[0. 1. 1. 0. 1. 0. 1. 0. 1. 1. 1. 1. 1. 1. 1. 0. 1. 1. 0. 1. 1. 0. 1. 1.
 0. 1. 1. 1. 1. 0. 1. 0. 0. 0. 1. 1. 0. 1. 1. 1. 1. 1. 1. 1. 1. 1. 0.]</t>
  </si>
  <si>
    <t>[0. 1. 1. 0. 1. 0. 1. 0. 0. 1. 0. 1. 1. 1. 1. 0. 1. 1. 1. 1. 1. 0. 0. 0.
 0. 1. 1. 1. 1. 0. 1. 0. 1. 0. 1. 0. 0. 0. 1. 1. 1. 1. 1. 1. 1. 1. 0.]</t>
  </si>
  <si>
    <t>[0. 1. 1. 0. 1. 0. 1. 0. 0. 1. 1. 1. 1. 1. 1. 0. 1. 1. 1. 1. 1. 0. 0. 1.
 0. 1. 1. 1. 1. 0. 1. 0. 0. 0. 1. 0. 0. 0. 1. 1. 0. 1. 1. 1. 1. 1. 0.]</t>
  </si>
  <si>
    <t>[0. 1. 1. 0. 1. 0. 1. 0. 0. 1. 1. 1. 1. 1. 1. 0. 1. 1. 1. 1. 1. 0. 0. 1.
 1. 1. 1. 1. 1. 0. 1. 0. 0. 0. 1. 0. 1. 0. 1. 1. 0. 1. 1. 1. 0. 1. 0.]</t>
  </si>
  <si>
    <t>[0. 1. 1. 0. 0. 0. 1. 0. 0. 1. 1. 1. 1. 1. 1. 0. 1. 1. 1. 1. 1. 0. 0. 1.
 0. 1. 1. 1. 1. 0. 1. 0. 0. 1. 1. 0. 0. 0. 1. 1. 0. 1. 1. 0. 1. 1. 0.]</t>
  </si>
  <si>
    <t>[0. 1. 1. 0. 1. 0. 1. 0. 0. 1. 1. 1. 1. 1. 1. 0. 1. 1. 1. 1. 1. 0. 0. 1.
 0. 1. 1. 1. 1. 0. 1. 0. 0. 0. 1. 0. 0. 0. 1. 1. 0. 1. 1. 0. 1. 1. 0.]</t>
  </si>
  <si>
    <t>[1 1 0 1 0 0 0 1 0 0 1 0 0 1 0 1 0 0 1 0 0 0 0 1 0 0 1 1 0 1 1 0 0 0 0 1 1
 0 0 0 0 0 1 0 1 0 0]</t>
  </si>
  <si>
    <t>[0. 1. 1. 1. 0. 1. 1. 1. 0. 0. 1. 1. 0. 0. 0. 0. 1. 1. 1. 0. 1. 1. 1. 1.
 1. 0. 1. 0. 1. 1. 1. 1. 0. 0. 0. 1. 1. 0. 1. 0. 1. 0. 0. 0. 1. 1. 0.]</t>
  </si>
  <si>
    <t>nan</t>
  </si>
  <si>
    <t>[0. 1. 1. 1. 0. 1. 1. 1. 0. 0. 1. 1. 0. 0. 0. 0. 1. 0. 1. 0. 0. 1. 0. 0.
 1. 0. 1. 0. 1. 1. 1. 1. 0. 0. 0. 1. 1. 0. 1. 0. 1. 0. 0. 0. 0. 1. 0.]</t>
  </si>
  <si>
    <t>[0. 1. 1. 1. 0. 1. 1. 1. 0. 0. 1. 1. 0. 0. 0. 1. 1. 1. 1. 1. 0. 1. 0. 0.
 1. 0. 1. 0. 1. 1. 1. 1. 0. 0. 1. 1. 0. 0. 1. 0. 1. 0. 0. 0. 0. 1. 0.]</t>
  </si>
  <si>
    <t>[0. 1. 1. 1. 0. 1. 1. 1. 0. 1. 1. 1. 0. 0. 0. 0. 1. 0. 1. 1. 0. 1. 0. 0.
 1. 0. 1. 0. 0. 1. 1. 1. 0. 0. 1. 1. 1. 1. 1. 0. 0. 0. 0. 0. 0. 1. 0.]</t>
  </si>
  <si>
    <t>[0. 1. 1. 0. 1. 1. 1. 1. 1. 1. 0. 0. 0. 1. 1. 1. 1. 0. 1. 0. 0. 0. 1. 1.
 1. 0. 1. 0. 1. 0. 1. 1. 0. 0. 1. 1. 0. 0. 0. 0. 1. 0. 1. 0. 0. 0. 0.]</t>
  </si>
  <si>
    <t>[0. 1. 1. 1. 1. 1. 0. 0. 1. 0. 1. 1. 0. 1. 0. 0. 0. 1. 1. 0. 0. 1. 1. 1.
 0. 0. 1. 1. 1. 1. 0. 1. 0. 0. 1. 0. 0. 0. 0. 1. 1. 0. 1. 0. 0. 1. 0.]</t>
  </si>
  <si>
    <t>[0. 1. 1. 1. 1. 1. 0. 0. 0. 0. 1. 1. 0. 1. 0. 0. 0. 1. 1. 1. 0. 1. 1. 1.
 0. 0. 1. 1. 1. 1. 0. 1. 1. 0. 1. 0. 0. 0. 0. 0. 1. 0. 1. 1. 0. 1. 0.]</t>
  </si>
  <si>
    <t>[0. 1. 1. 1. 1. 1. 0. 0. 1. 0. 1. 1. 1. 1. 0. 0. 0. 1. 1. 1. 0. 1. 1. 1.
 0. 0. 1. 1. 1. 1. 0. 0. 1. 0. 1. 1. 0. 0. 0. 0. 1. 0. 1. 1. 0. 1. 0.]</t>
  </si>
  <si>
    <t>[0. 1. 1. 1. 1. 1. 0. 0. 1. 0. 0. 1. 0. 1. 1. 0. 0. 1. 1. 1. 1. 1. 1. 1.
 0. 0. 1. 0. 1. 1. 0. 0. 1. 0. 1. 1. 0. 0. 0. 0. 1. 0. 1. 0. 0. 1. 0.]</t>
  </si>
  <si>
    <t>[0. 1. 1. 0. 1. 1. 0. 0. 1. 0. 0. 1. 1. 1. 1. 0. 0. 1. 1. 1. 0. 1. 1. 1.
 0. 0. 1. 0. 1. 1. 0. 0. 1. 1. 0. 0. 0. 0. 0. 0. 1. 1. 1. 1. 0. 1. 0.]</t>
  </si>
  <si>
    <t>[0. 1. 1. 1. 1. 1. 1. 0. 1. 0. 0. 1. 1. 1. 0. 0. 0. 1. 1. 1. 1. 1. 1. 1.
 0. 0. 1. 0. 1. 1. 0. 0. 1. 0. 1. 0. 0. 0. 0. 0. 1. 0. 1. 1. 0. 1. 0.]</t>
  </si>
  <si>
    <t>[0. 0. 1. 1. 1. 1. 0. 0. 1. 0. 0. 1. 1. 1. 1. 0. 0. 0. 1. 1. 1. 1. 0. 1.
 0. 0. 1. 0. 1. 1. 0. 1. 1. 0. 1. 0. 0. 0. 1. 1. 1. 0. 1. 0. 0. 1. 0.]</t>
  </si>
  <si>
    <t>[0. 1. 1. 1. 1. 1. 0. 0. 1. 0. 0. 1. 0. 1. 1. 0. 0. 0. 1. 1. 1. 1. 0. 1.
 0. 0. 1. 0. 1. 1. 0. 1. 1. 0. 1. 0. 0. 0. 0. 1. 1. 1. 1. 0. 0. 1. 0.]</t>
  </si>
  <si>
    <t>[0. 1. 1. 1. 1. 1. 0. 0. 1. 0. 0. 1. 0. 1. 1. 0. 0. 0. 1. 0. 1. 1. 0. 1.
 0. 0. 1. 0. 1. 1. 0. 0. 1. 0. 1. 0. 0. 0. 0. 1. 1. 1. 1. 0. 0. 1. 0.]</t>
  </si>
  <si>
    <t>[0. 1. 1. 1. 1. 1. 1. 0. 1. 0. 0. 1. 0. 1. 1. 0. 0. 0. 1. 1. 1. 1. 0. 1.
 0. 1. 1. 0. 1. 1. 0. 1. 1. 0. 1. 0. 0. 0. 0. 1. 1. 1. 0. 0. 0. 1. 0.]</t>
  </si>
  <si>
    <t>[0. 1. 1. 1. 1. 1. 1. 0. 1. 0. 0. 1. 0. 1. 1. 0. 0. 0. 1. 1. 1. 1. 0. 1.
 0. 1. 1. 0. 1. 0. 0. 1. 1. 0. 0. 0. 0. 0. 0. 1. 1. 0. 0. 0. 0. 1. 0.]</t>
  </si>
  <si>
    <t>[0. 1. 1. 1. 1. 1. 1. 0. 1. 0. 0. 1. 0. 1. 1. 0. 0. 0. 1. 1. 1. 1. 0. 1.
 0. 1. 1. 0. 1. 1. 0. 1. 1. 0. 0. 0. 0. 0. 0. 1. 1. 1. 1. 0. 0. 1. 0.]</t>
  </si>
  <si>
    <t>[0. 1. 1. 1. 1. 1. 1. 1. 1. 0. 0. 1. 0. 1. 1. 0. 0. 0. 1. 1. 1. 1. 0. 1.
 0. 1. 1. 0. 1. 0. 0. 1. 1. 0. 1. 0. 0. 0. 0. 1. 1. 1. 0. 0. 0. 1. 0.]</t>
  </si>
  <si>
    <t>[0. 1. 1. 1. 1. 1. 1. 0. 1. 0. 0. 1. 0. 1. 1. 0. 0. 0. 1. 1. 1. 1. 0. 0.
 0. 1. 1. 0. 1. 0. 0. 1. 1. 0. 0. 0. 0. 0. 0. 1. 1. 1. 1. 0. 0. 1. 0.]</t>
  </si>
  <si>
    <t>[0. 1. 1. 1. 1. 1. 1. 0. 1. 0. 0. 1. 0. 1. 1. 0. 0. 0. 1. 1. 1. 1. 0. 1.
 0. 1. 1. 0. 1. 0. 0. 1. 1. 0. 0. 0. 0. 0. 0. 1. 1. 1. 0. 0. 0. 1. 0.]</t>
  </si>
  <si>
    <t>[0. 0. 1. 1. 1. 1. 1. 0. 1. 0. 0. 1. 0. 1. 1. 0. 0. 0. 1. 1. 1. 1. 0. 1.
 0. 1. 1. 0. 1. 0. 0. 1. 1. 0. 0. 0. 0. 0. 0. 1. 1. 1. 1. 0. 0. 1. 0.]</t>
  </si>
  <si>
    <t>[0. 1. 1. 1. 1. 1. 1. 0. 1. 0. 0. 1. 0. 1. 1. 0. 0. 0. 1. 1. 1. 1. 0. 1.
 0. 1. 1. 0. 1. 0. 0. 1. 1. 0. 0. 0. 0. 0. 0. 1. 1. 1. 1. 0. 0. 1. 0.]</t>
  </si>
  <si>
    <t>[0. 1. 1. 1. 1. 1. 1. 0. 1. 0. 0. 1. 0. 1. 1. 0. 0. 0. 1. 1. 1. 1. 0. 1.
 0. 1. 1. 0. 0. 0. 0. 1. 1. 1. 1. 0. 0. 0. 0. 1. 1. 0. 1. 1. 0. 1. 1.]</t>
  </si>
  <si>
    <t>[0. 1. 1. 1. 1. 1. 1. 0. 1. 0. 0. 1. 0. 1. 1. 0. 0. 0. 1. 0. 1. 1. 0. 1.
 0. 1. 1. 0. 0. 0. 0. 1. 1. 0. 1. 0. 0. 0. 0. 1. 1. 1. 1. 1. 0. 1. 1.]</t>
  </si>
  <si>
    <t>[0. 1. 1. 1. 1. 1. 1. 0. 0. 0. 0. 1. 0. 1. 1. 0. 0. 0. 1. 1. 1. 1. 1. 1.
 1. 1. 1. 0. 0. 0. 0. 1. 1. 1. 1. 0. 0. 0. 0. 1. 1. 1. 1. 1. 0. 1. 1.]</t>
  </si>
  <si>
    <t>[0. 1. 1. 1. 1. 1. 1. 0. 0. 0. 0. 1. 0. 1. 1. 0. 0. 1. 1. 1. 1. 1. 1. 1.
 0. 1. 1. 0. 0. 0. 0. 1. 1. 0. 1. 0. 0. 0. 0. 1. 1. 1. 1. 1. 1. 1. 1.]</t>
  </si>
  <si>
    <t>[0. 1. 0. 1. 1. 1. 1. 0. 0. 0. 1. 0. 0. 1. 1. 0. 0. 1. 1. 1. 1. 1. 1. 1.
 0. 1. 1. 0. 0. 0. 0. 1. 1. 0. 0. 0. 0. 0. 0. 1. 1. 1. 1. 1. 1. 1. 1.]</t>
  </si>
  <si>
    <t>[0. 1. 0. 1. 1. 1. 1. 0. 0. 0. 1. 1. 0. 1. 1. 0. 0. 1. 1. 1. 1. 1. 1. 1.
 0. 1. 0. 0. 0. 0. 1. 1. 1. 0. 0. 0. 0. 0. 0. 1. 0. 1. 1. 1. 1. 1. 1.]</t>
  </si>
  <si>
    <t>[1. 1. 1. 0. 0. 1. 1. 1. 1. 0. 0. 1. 0. 1. 1. 1. 1. 0. 1. 0. 0. 0. 0. 1.
 1. 0. 0. 0. 0. 0. 0. 0. 0. 1. 0. 0. 0. 0. 0. 1. 1. 0. 1. 0. 0. 1. 0.]</t>
  </si>
  <si>
    <t>[0. 1. 0. 0. 0. 0. 1. 1. 1. 0. 1. 0. 0. 1. 0. 1. 0. 1. 0. 0. 0. 1. 1. 0.
 1. 1. 0. 0. 1. 0. 0. 0. 1. 0. 1. 1. 1. 1. 1. 1. 1. 0. 1. 0. 0. 0. 0. 0.
 0. 1. 0. 0. 0. 0. 0. 0. 1. 1. 0. 0. 0. 0. 1. 0. 0. 1. 1. 1. 0. 0. 1. 1.
 1. 0. 0. 1. 0. 0. 0. 1. 0. 0. 0. 1. 1. 1. 1. 0. 1. 0. 0. 0. 0. 0. 0. 0.
 0. 0. 0. 0. 1. 1. 1. 1. 0. 1. 1. 1. 1. 1. 0. 0. 0. 0. 0. 0. 1. 0. 1. 1.
 0. 1. 1. 0. 1. 1. 1. 1. 0. 0. 1. 1. 0. 1. 0. 0. 1. 0. 1. 1. 0. 0. 0. 1.
 1. 0. 0. 0. 1. 0. 0. 1. 1. 1. 0. 0. 0. 0. 1. 1. 1. 0. 0. 1. 0. 0. 1. 0.
 1. 0. 0. 0. 0. 0. 1. 1. 0. 1. 0. 1. 0. 0. 1. 1. 1. 0. 1. 0. 0. 1. 1. 1.
 0. 0. 0. 0. 0. 0. 0. 1. 0. 0. 1. 0. 1. 0. 1. 0. 0. 1. 1. 0. 0. 0. 1. 1.
 1. 1. 0. 1. 0. 1. 0. 1. 0. 1. 1. 1. 1. 0. 1. 0. 1. 0. 0. 1. 0. 0. 1. 1.
 0. 0. 1. 1. 0. 0. 1. 1. 0. 1. 1. 1. 1. 1. 1. 0. 1. 0. 0. 0. 1. 0. 0. 1.
 1. 1. 0. 1. 0. 0. 0. 0. 0. 1. 1. 1. 0. 1. 0. 1. 1. 1. 1. 1. 0. 1. 1. 1.
 1. 1. 0. 0. 0. 1. 0. 1. 0. 1. 1. 0. 0. 1. 0. 0. 1. 0. 0. 0. 1. 1. 0. 0.
 0. 1. 1. 1. 0. 1. 0. 1. 1. 0. 1. 1. 1. 0. 0. 1. 1. 1. 1. 1. 1. 0. 1. 1.
 0. 0. 1. 0. 0. 1. 0. 0. 1. 1. 0. 1. 0. 0. 0. 0. 0. 1. 1. 0. 1. 1. 0. 1.
 1. 0. 0. 0. 0. 1. 1. 1. 0. 1. 1. 1. 1. 1. 0. 0. 0. 1. 0. 1. 0. 1. 1. 0.
 0. 0. 1. 0. 1. 1. 1. 0. 1. 1. 0. 1. 1. 1. 0. 0. 1. 1. 0. 0. 1. 0. 0. 0.
 1. 1. 0. 0. 1. 0. 1. 0. 1. 1. 0. 0. 1. 0. 0. 1. 1. 1. 0. 0. 1. 0. 1. 0.
 0. 0. 1. 0. 1. 1. 0. 1. 0. 1. 1. 0. 0. 1. 0. 0. 0. 0. 1. 1. 0. 1. 1. 0.
 1. 0. 0. 0. 0. 1. 0. 1. 1. 0. 0. 0. 1. 1. 1. 1. 0. 0. 1. 1. 1. 0. 1. 1.
 0. 1. 1. 0. 0. 1. 0. 1. 1. 0. 0. 1. 0. 0. 1. 1. 1. 0. 1. 1. 0. 0. 0. 0.
 1. 0. 0. 0. 0. 0. 1. 1. 1. 0. 0. 1. 0. 0. 1. 0. 0. 1. 0. 0. 1. 0. 0. 1.
 1. 1. 0. 0. 0. 1. 1. 0. 0. 0. 0. 0. 0. 1. 0. 0. 0. 0. 0. 0. 0. 0. 1. 1.
 0. 1. 1. 0. 1. 1. 1. 1. 1. 0. 0. 0. 0. 0. 0. 1. 0. 0. 0. 1. 0. 0. 0. 0.
 0. 0. 0. 1. 1. 0. 1. 1. 1. 1. 1. 1. 1. 0. 1. 0. 0. 1. 1. 1. 0. 0. 0. 1.
 0. 0. 1. 1. 1. 0. 1. 1. 0. 0. 1. 1. 1. 0. 0. 0. 1. 0. 1. 0. 1. 1. 0. 1.
 0. 0. 1. 0. 1. 1. 0. 0. 0. 0. 0. 0. 1. 0. 1. 0. 1. 0. 0. 0. 0. 0. 1. 1.
 0. 0. 1. 0. 0. 1. 1. 1. 1. 0. 1. 0. 1. 0. 1. 0. 1. 0. 0. 0. 0. 1. 1. 1.
 0. 1. 0. 1. 0. 0. 0. 1. 0. 1. 1. 1. 0. 0. 0. 0. 1. 1. 1. 0. 1. 0. 1. 1.
 1. 1. 0. 1. 0. 1. 0. 1. 1. 1. 1. 1. 1. 0. 1. 0. 0. 0. 1. 0. 1. 0. 1. 1.
 0. 0. 1. 1. 0. 1. 1. 1. 0. 1. 1. 1. 1. 1. 0. 0. 0. 0. 1. 1.]</t>
  </si>
  <si>
    <t>[0. 1. 0. 0. 0. 0. 1. 1. 1. 1. 1. 0. 0. 1. 0. 1. 0. 1. 0. 0. 0. 1. 1. 0.
 1. 1. 0. 0. 1. 0. 0. 0. 1. 0. 1. 1. 1. 1. 1. 1. 1. 0. 1. 0. 0. 0. 0. 0.
 0. 1. 0. 0. 0. 0. 0. 0. 1. 1. 0. 0. 0. 0. 1. 0. 0. 1. 1. 1. 0. 0. 1. 1.
 1. 0. 0. 1. 0. 0. 0. 1. 0. 0. 0. 1. 1. 1. 1. 0. 1. 0. 0. 0. 0. 0. 0. 0.
 0. 0. 0. 0. 1. 1. 1. 1. 0. 1. 1. 1. 1. 1. 0. 0. 0. 0. 0. 0. 1. 0. 1. 1.
 0. 1. 1. 0. 1. 1. 1. 1. 0. 0. 0. 1. 0. 1. 0. 0. 1. 0. 1. 1. 0. 0. 0. 1.
 1. 0. 0. 0. 1. 0. 0. 1. 1. 1. 0. 0. 0. 0. 1. 1. 1. 0. 0. 1. 0. 0. 1. 0.
 1. 0. 0. 0. 0. 0. 1. 1. 0. 1. 0. 1. 0. 0. 1. 1. 1. 0. 1. 1. 0. 1. 1. 1.
 0. 0. 0. 0. 0. 0. 0. 1. 0. 0. 1. 0. 1. 0. 1. 0. 0. 1. 1. 0. 0. 1. 1. 1.
 1. 1. 0. 1. 0. 1. 0. 1. 0. 1. 1. 1. 1. 0. 1. 0. 1. 0. 0. 1. 0. 0. 1. 1.
 0. 0. 1. 1. 0. 0. 1. 1. 0. 1. 1. 1. 1. 1. 1. 0. 1. 0. 0. 0. 1. 1. 0. 1.
 1. 1. 0. 1. 0. 0. 0. 0. 0. 1. 1. 1. 0. 1. 0. 1. 1. 1. 1. 1. 0. 1. 1. 1.
 1. 1. 0. 0. 0. 1. 0. 1. 0. 1. 1. 0. 0. 1. 0. 0. 1. 0. 0. 0. 0. 1. 0. 0.
 0. 1. 1. 1. 0. 1. 0. 1. 1. 0. 1. 1. 1. 0. 0. 1. 1. 1. 1. 1. 1. 0. 1. 1.
 0. 0. 1. 0. 0. 1. 0. 0. 1. 1. 0. 1. 0. 0. 0. 0. 0. 1. 1. 0. 1. 1. 1. 1.
 0. 0. 0. 0. 0. 1. 1. 1. 1. 1. 1. 1. 1. 1. 0. 0. 0. 1. 0. 1. 0. 1. 1. 0.
 0. 0. 1. 0. 1. 1. 1. 1. 1. 0. 0. 1. 1. 1. 0. 0. 1. 1. 0. 0. 1. 0. 0. 0.
 1. 1. 0. 0. 1. 0. 1. 0. 1. 1. 0. 0. 1. 0. 0. 1. 1. 1. 0. 0. 1. 0. 1. 0.
 0. 1. 1. 0. 1. 1. 0. 1. 0. 1. 1. 0. 0. 1. 0. 0. 0. 0. 1. 1. 0. 1. 1. 0.
 1. 0. 0. 0. 0. 1. 0. 1. 1. 0. 0. 0. 1. 1. 1. 1. 0. 0. 1. 0. 0. 0. 1. 1.
 0. 1. 1. 0. 0. 1. 0. 1. 1. 0. 0. 1. 0. 0. 1. 1. 1. 0. 1. 1. 0. 0. 1. 0.
 1. 1. 0. 0. 0. 0. 1. 1. 1. 0. 0. 1. 1. 0. 1. 0. 0. 1. 0. 0. 1. 0. 0. 1.
 1. 1. 0. 0. 0. 1. 1. 0. 0. 0. 0. 1. 0. 1. 0. 1. 0. 0. 0. 0. 0. 0. 1. 1.
 0. 1. 1. 0. 1. 1. 1. 1. 1. 0. 0. 0. 0. 0. 0. 1. 0. 0. 1. 1. 0. 1. 0. 0.
 0. 0. 0. 1. 1. 0. 1. 1. 1. 1. 1. 1. 1. 0. 1. 0. 0. 1. 1. 1. 0. 0. 0. 1.
 0. 0. 1. 1. 1. 0. 1. 1. 0. 0. 1. 1. 1. 0. 0. 0. 1. 0. 1. 0. 1. 1. 0. 1.
 0. 0. 1. 0. 1. 1. 0. 1. 0. 0. 0. 0. 1. 0. 1. 0. 0. 0. 0. 0. 0. 0. 1. 1.
 0. 0. 1. 0. 0. 1. 1. 1. 1. 0. 1. 0. 0. 0. 1. 0. 1. 0. 0. 0. 0. 1. 1. 1.
 0. 1. 0. 1. 0. 0. 0. 1. 0. 1. 1. 1. 0. 0. 0. 0. 1. 1. 1. 0. 1. 0. 1. 1.
 1. 1. 0. 1. 0. 1. 0. 1. 1. 1. 1. 1. 1. 0. 1. 0. 0. 0. 1. 0. 1. 0. 1. 1.
 0. 0. 1. 1. 0. 1. 1. 1. 0. 1. 1. 1. 1. 1. 0. 0. 0. 0. 1. 1.]</t>
  </si>
  <si>
    <t>[0. 0. 0. 0. 0. 0. 1. 1. 1. 1. 0. 0. 0. 0. 1. 1. 1. 1. 0. 1. 1. 1. 1. 1.
 1. 1. 0. 0. 1. 0. 0. 1. 0. 0. 1. 0. 0. 0. 1. 0. 0. 1. 0. 0. 1. 0. 1. 1.
 1. 0. 0. 1. 1. 0. 1. 0. 0. 1. 1. 1. 0. 0. 0. 0. 0. 1. 1. 1. 1. 0. 1. 1.
 0. 0. 1. 1. 0. 0. 1. 0. 1. 1. 0. 0. 0. 1. 0. 1. 0. 1. 1. 1. 1. 0. 1. 1.
 0. 1. 1. 0. 0. 0. 0. 0. 1. 0. 1. 1. 1. 1. 0. 0. 1. 0. 0. 1. 1. 1. 0. 0.
 1. 0. 1. 1. 0. 0. 0. 0. 0. 0. 0. 1. 0. 1. 1. 1. 0. 0. 0. 0. 0. 1. 1. 1.
 0. 0. 1. 1. 0. 1. 0. 1. 0. 0. 1. 1. 1. 0. 0. 0. 1. 1. 1. 1. 0. 1. 1. 1.
 1. 0. 0. 1. 1. 0. 1. 1. 1. 1. 1. 1. 1. 0. 0. 1. 0. 1. 1. 0. 1. 1. 0. 1.
 1. 0. 0. 0. 0. 0. 0. 1. 1. 1. 1. 1. 0. 1. 1. 1. 1. 1. 1. 0. 1. 1. 1. 0.
 0. 1. 1. 1. 1. 0. 1. 0. 1. 0. 0. 1. 1. 0. 1. 0. 0. 0. 1. 1. 0. 0. 0. 1.
 1. 1. 0. 0. 1. 0. 0. 0. 1. 1. 1. 1. 1. 0. 1. 1. 1. 1. 1. 1. 0. 0. 0. 0.
 0. 1. 1. 1. 0. 1. 0. 0. 0. 0. 1. 0. 0. 1. 1. 1. 0. 1. 1. 0. 0. 1. 1. 1.
 1. 1. 1. 1. 1. 0. 0. 0. 0. 0. 0. 1. 1. 1. 1. 0. 0. 1. 1. 0. 0. 1. 1. 0.
 1. 1. 0. 0. 0. 0. 0. 1. 1. 1. 1. 1. 0. 0. 0. 0. 1. 1. 0. 0. 0. 1. 1. 1.
 0. 0. 1. 0. 0. 1. 0. 0. 1. 0. 1. 0. 0. 0. 1. 0. 1. 0. 1. 0. 0. 1. 0. 1.
 1. 0. 0. 0. 0. 1. 1. 0. 1. 1. 1. 0. 1. 0. 1. 1. 0. 1. 0. 1. 0. 0. 1. 1.
 0. 1. 1. 1. 1. 1. 1. 0. 0. 0. 0. 1. 1. 1. 0. 0. 0. 0. 0. 1. 1. 1. 0. 1.
 0. 1. 1. 0. 1. 0. 0. 0. 0. 1. 1. 1. 0. 0. 0. 0. 1. 1. 1. 1. 0. 1. 1. 0.
 0. 1. 1. 0. 1. 0. 1. 0. 1. 1. 1. 1. 1. 1. 1. 1. 0. 1. 1. 1. 0. 0. 0. 0.
 1. 1. 0. 0. 1. 1. 0. 1. 1. 0. 1. 0. 1. 1. 0. 0. 1. 1. 1. 1. 1. 0. 0. 1.
 1. 0. 1. 1. 1. 0. 0. 1. 0. 0. 0. 0. 0. 1. 1. 1. 1. 1. 1. 0. 0. 0. 1. 1.
 1. 1. 1. 1. 0. 0. 0. 0. 0. 1. 0. 0. 0. 1. 1. 1. 1. 0. 1. 1. 1. 1. 0. 1.
 1. 1. 0. 0. 0. 1. 0. 0. 1. 0. 0. 1. 1. 0. 1. 1. 0. 0. 0. 0. 0. 0. 0. 0.
 0. 0. 0. 0. 0. 1. 0. 0. 1. 0. 1. 1. 0. 1. 1. 1. 1. 0. 0. 0. 0. 1. 0. 1.
 1. 1. 1. 0. 1. 1. 0. 1. 0. 1. 0. 0. 1. 1. 1. 0. 1. 0. 1. 1. 0. 0. 0. 1.
 1. 1. 1. 1. 1. 1. 0. 1. 0. 1. 1. 1. 1. 0. 0. 1. 1. 1. 0. 1. 1. 1. 1. 0.
 0. 1. 1. 0. 1. 0. 0. 0. 0. 1. 1. 1. 1. 1. 0. 1. 1. 0. 1. 1. 0. 0. 0. 0.
 1. 1. 1. 1. 0. 1. 0. 1. 1. 0. 1. 1. 0. 0. 1. 1. 0. 1. 0. 0. 0. 1. 1. 1.
 0. 1. 1. 0. 1. 1. 0. 1. 0. 1. 0. 1. 1. 1. 1. 0. 0. 0. 1. 1. 1. 1. 1. 0.
 1. 1. 1. 1. 0. 0. 1. 1. 0. 0. 0. 0. 1. 0. 1. 1. 0. 0. 0. 0. 1. 1. 0. 0.
 1. 0. 1. 0. 0. 0. 0. 1. 1. 1. 0. 0. 0. 0. 0. 0. 0. 1. 1. 1.]</t>
  </si>
  <si>
    <t>[0. 0. 0. 0. 0. 0. 1. 1. 1. 1. 0. 0. 0. 0. 1. 1. 1. 1. 0. 1. 1. 1. 1. 1.
 1. 1. 0. 0. 1. 0. 0. 1. 0. 0. 1. 0. 0. 0. 1. 0. 0. 1. 0. 0. 1. 0. 1. 1.
 1. 0. 0. 1. 1. 0. 1. 0. 0. 1. 1. 1. 0. 0. 0. 0. 1. 1. 1. 1. 1. 0. 1. 1.
 0. 0. 1. 1. 0. 0. 1. 0. 1. 1. 0. 0. 0. 1. 0. 1. 0. 0. 1. 1. 1. 0. 1. 1.
 0. 0. 1. 0. 0. 0. 0. 0. 1. 0. 1. 1. 1. 0. 0. 0. 1. 0. 0. 1. 1. 1. 0. 0.
 1. 0. 1. 1. 0. 0. 0. 0. 0. 0. 0. 1. 0. 1. 1. 1. 0. 0. 0. 0. 0. 1. 1. 1.
 0. 0. 1. 1. 0. 1. 0. 1. 0. 0. 1. 1. 1. 0. 0. 1. 1. 1. 1. 1. 0. 1. 1. 1.
 1. 0. 0. 1. 1. 0. 1. 1. 1. 1. 1. 1. 1. 0. 0. 1. 0. 1. 1. 0. 1. 1. 0. 1.
 0. 0. 0. 0. 0. 0. 0. 1. 1. 1. 1. 1. 0. 1. 1. 1. 1. 1. 1. 0. 0. 1. 1. 0.
 0. 1. 1. 1. 1. 0. 1. 0. 0. 0. 0. 1. 1. 0. 1. 0. 0. 0. 1. 1. 1. 0. 0. 1.
 1. 1. 0. 0. 1. 1. 0. 0. 1. 1. 1. 1. 1. 0. 1. 1. 1. 1. 1. 1. 0. 0. 0. 0.
 0. 1. 1. 1. 0. 1. 0. 0. 0. 0. 1. 0. 0. 1. 1. 1. 0. 1. 1. 0. 0. 1. 1. 1.
 1. 1. 1. 1. 1. 0. 0. 0. 0. 0. 1. 1. 1. 1. 1. 0. 0. 1. 1. 0. 0. 1. 1. 0.
 1. 1. 0. 0. 0. 1. 0. 1. 1. 1. 1. 1. 0. 0. 0. 0. 1. 1. 0. 0. 0. 1. 1. 1.
 0. 0. 1. 0. 0. 1. 0. 0. 1. 0. 1. 0. 0. 0. 1. 0. 1. 0. 1. 0. 0. 1. 0. 1.
 1. 0. 0. 0. 0. 0. 1. 0. 0. 1. 1. 0. 1. 0. 1. 1. 0. 1. 0. 1. 0. 0. 1. 1.
 0. 1. 1. 1. 1. 1. 1. 0. 0. 0. 0. 1. 1. 1. 0. 0. 0. 0. 0. 1. 1. 1. 0. 1.
 0. 1. 1. 0. 0. 0. 0. 0. 0. 1. 1. 1. 0. 0. 0. 0. 1. 1. 1. 1. 0. 1. 1. 0.
 0. 1. 1. 0. 1. 0. 1. 0. 1. 1. 1. 1. 1. 1. 1. 1. 1. 1. 1. 1. 0. 0. 0. 0.
 1. 1. 0. 0. 1. 1. 0. 1. 1. 0. 1. 0. 1. 1. 0. 0. 1. 1. 1. 1. 1. 0. 0. 1.
 1. 0. 1. 1. 1. 0. 0. 1. 0. 0. 0. 0. 0. 1. 1. 1. 1. 1. 1. 0. 0. 0. 1. 1.
 1. 1. 1. 1. 0. 1. 0. 0. 0. 1. 0. 0. 0. 1. 1. 1. 1. 0. 1. 1. 1. 1. 0. 1.
 1. 1. 0. 0. 0. 0. 0. 0. 1. 0. 0. 1. 1. 0. 1. 1. 0. 0. 0. 0. 0. 0. 0. 0.
 0. 0. 0. 0. 0. 1. 1. 1. 1. 0. 1. 1. 0. 1. 1. 1. 1. 0. 0. 0. 0. 1. 0. 1.
 1. 1. 1. 0. 1. 1. 0. 1. 0. 1. 0. 0. 1. 1. 1. 0. 1. 0. 1. 1. 0. 1. 0. 1.
 1. 1. 1. 1. 1. 1. 0. 1. 0. 1. 1. 1. 1. 0. 0. 1. 1. 0. 0. 1. 1. 1. 1. 0.
 0. 1. 1. 0. 1. 0. 0. 0. 0. 1. 1. 1. 1. 1. 0. 1. 1. 0. 1. 1. 0. 0. 0. 0.
 1. 1. 1. 1. 0. 1. 0. 1. 1. 0. 1. 1. 0. 1. 1. 1. 0. 1. 0. 0. 0. 1. 1. 1.
 0. 1. 1. 0. 1. 1. 0. 1. 0. 1. 0. 1. 1. 1. 1. 0. 0. 0. 1. 1. 1. 1. 1. 0.
 1. 1. 1. 1. 0. 0. 1. 1. 0. 0. 0. 0. 1. 0. 1. 0. 0. 0. 0. 0. 0. 1. 0. 0.
 1. 0. 1. 0. 0. 0. 0. 1. 1. 1. 0. 0. 0. 0. 0. 0. 0. 1. 1. 1.]</t>
  </si>
  <si>
    <t>[1. 1. 1. 0. 0. 1. 0. 1. 1. 1. 1. 0. 0. 0. 1. 0. 1. 0. 0. 1. 1. 1. 0. 1.
 0. 1. 1. 0. 1. 1. 0. 1. 1. 1. 1. 1. 0. 0. 0. 1. 1. 1. 1. 1. 1. 1. 0. 1.
 1. 0. 0. 0. 1. 0. 1. 1. 0. 0. 1. 1. 0. 1. 0. 1. 1. 0. 1. 1. 0. 0. 1. 1.
 0. 1. 1. 0. 0. 1. 0. 0. 0. 0. 0. 0. 0. 0. 0. 1. 1. 0. 0. 1. 0. 1. 0. 0.
 1. 1. 0. 0. 0. 1. 0. 1. 1. 0. 0. 0. 0. 0. 0. 1. 0. 1. 0. 1. 0. 0. 1. 1.
 1. 1. 1. 0. 0. 1. 1. 0. 0. 1. 1. 0. 0. 1. 0. 0. 0. 1. 0. 0. 1. 0. 1. 0.
 0. 1. 1. 0. 1. 0. 0. 1. 0. 0. 0. 1. 1. 0. 0. 0. 1. 0. 0. 0. 0. 0. 0. 0.
 1. 1. 1. 0. 0. 0. 0. 0. 1. 1. 1. 0. 1. 1. 0. 1. 0. 1. 1. 1. 0. 0. 1. 0.
 0. 1. 1. 1. 0. 1. 1. 0. 1. 1. 1. 1. 0. 0. 1. 1. 1. 1. 0. 1. 1. 0. 0. 0.
 1. 1. 0. 0. 0. 1. 1. 1. 0. 0. 0. 1. 0. 0. 1. 0. 1. 1. 1. 1. 0. 1. 1. 1.
 1. 1. 1. 1. 1. 1. 1. 0. 1. 0. 0. 1. 0. 0. 1. 0. 1. 1. 0. 0. 1. 0. 1. 1.
 0. 1. 0. 1. 0. 0. 1. 0. 0. 1. 1. 0. 1. 0. 1. 0. 1. 1. 0. 1. 0. 0. 1. 0.
 1. 0. 1. 0. 0. 1. 0. 0. 0. 0. 0. 0. 1. 1. 0. 0. 0. 1. 1. 1. 0. 1. 0. 0.
 0. 1. 0. 1. 0. 0. 1. 1. 1. 0. 0. 0. 1. 0. 1. 0. 1. 1. 0. 0. 1. 0. 0. 1.
 0. 1. 1. 1. 1. 1. 1. 0. 0. 0. 1. 0. 1. 0. 0. 0. 1. 1. 1. 0. 1. 1. 1. 1.
 0. 1. 1. 0. 1. 0. 1. 0. 1. 1. 0. 1. 1. 0. 1. 1. 0. 0. 0. 1. 1. 1. 1. 0.
 0. 1. 1. 1. 1. 1. 1. 0. 1. 0. 1. 1. 0. 1. 0. 1. 0. 0. 1. 0. 0. 0. 0. 1.
 0. 1. 1. 0. 0. 1. 1. 0. 1. 1. 1. 0. 0. 1. 0. 1. 1. 0. 1. 0. 1. 1. 1. 1.
 0. 0. 1. 1. 0. 0. 0. 0. 0. 0. 1. 1. 0. 1. 0. 0. 0. 1. 0. 0. 0. 1. 1. 1.
 0. 1. 0. 1. 0. 1. 1. 1. 0. 1. 1. 0. 0. 1. 1. 0. 1. 0. 0. 1. 1. 0. 1. 0.
 1. 0. 1. 0. 0. 0. 0. 1. 0. 0. 1. 1. 0. 1. 1. 0. 0. 1. 1. 1. 1. 0. 0. 0.
 0. 0. 1. 1. 0. 0. 1. 0. 0. 1. 0. 1. 1. 1. 0. 1. 0. 1. 0. 1. 0. 0. 0. 1.
 1. 1. 1. 0. 0. 0. 1. 0. 0. 1. 0. 1. 1. 0. 1. 0. 0. 1. 0. 0. 1. 1. 0. 1.
 1. 0. 0. 1. 1. 1. 0. 0. 1. 0. 0. 0. 0. 0. 1. 0. 1. 0. 0. 0. 0. 1. 0. 0.
 1. 0. 1. 0. 1. 0. 1. 0. 0. 0. 1. 0. 1. 0. 0. 0. 0. 0. 1. 0. 1. 0. 1. 0.
 0. 0. 1. 1. 0. 1. 0. 1. 0. 0. 1. 0. 1. 1. 0. 0. 0. 0. 0. 0. 0. 0. 1. 1.
 0. 1. 0. 0. 1. 1. 0. 0. 0. 0. 0. 1. 1. 0. 1. 0. 1. 0. 1. 1. 0. 0. 0. 1.
 0. 1. 1. 1. 1. 1. 0. 0. 1. 0. 1. 1. 0. 0. 1. 0. 1. 0. 0. 1. 1. 1. 1. 0.
 1. 1. 0. 1. 0. 0. 1. 0. 0. 0. 1. 0. 1. 0. 0. 1. 0. 1. 1. 1. 1. 0. 0. 0.
 0. 0. 0. 0. 1. 0. 1. 1. 0. 0. 1. 0. 0. 0. 0. 0. 1. 1. 1. 0. 0. 0. 1. 1.
 0. 0. 0. 1. 0. 1. 1. 1. 0. 0. 1. 0. 1. 0. 1. 0. 0. 0. 1. 1.]</t>
  </si>
  <si>
    <t>[0 0 0 0 1 1 0 1 1 1 0 1 1 1 1 0 1 1 0 0 1 1 0 1 1 1 1 0 1 0 1 0 0 0 0 0 0
 1 0 0 1 0 1 1 1 1 1 0 1 1 0 1 1 0 1 1 1 0 0 1 1 1 1 0 0 0 1 1 1 1 0 1 1 1
 0 1 0 1 1 1 0 0 0 0 0 1 0 0 1 1 1 0 0 0 0 0 1 1 0 0 1 1 1 1 1 1 1 1 1 1 0
 1 1 1 1 0 1 1 0 1 0 1 0 1 0 0 0 1 0 1 1 0 1 0 0 0 0 1 1 1 1 1 0 0 0 1 1 0
 0 0 1 0 0 0 1 0 0 0 1 0 1 1 1 1 1 1 1 0 0 0 1 0 1 0 1 1 1 0 1 0 1 0 0 1 0
 1 0 1 0 1 0 0 1 0 0 1 1 1 0 0 1 1 0 1 0 0 1 0 1 0 1 1 0 1 0 0 1 1 0 1 1 0
 1 1 1 1 0 1 1 0 0 0 0 0 1 1 1 1 1 0 0 1 1 0 1 1 0 1 1 1 1 1 1 1 0 0 0 0 1
 0 1 0 0 1 1 1 1 1 0 0 1 1 0 1 0 0 1 0 1 1 0 0 0 1 1 0 1 1 1 1 1 0 0 0 1 1
 1 1 0 1 1 0 1 1 0 0 0 1 1 0 1 0 0 0 0 0 1 1 0 0 0 1 1 1 0 1 1 1 1 1 1 0 0
 1 0 0 0 0 1 0 1 0 0 1 1 1 0 0 1 0 0 1 1 0 0 1 0 0 0 0 1 0 0 1 1 0 1 1 0 0
 1 0 0 0 1 0 0 1 0 0 1 0 1 1 0 0 0 0 0 1 0 1 0 1 0 0 1 1 1 1 0 1 1 0 0 0 1
 1 0 1 0 1 0 1 0 0 0 1 1 0 0 1 1 1 1 0 1 1 0 1 0 0 1 0 1 0 1 1 0 0 0 0 1 1
 1 0 0 1 0 0 0 1 0 0 0 1 0 0 0 0 0 0 1 1 0 0 0 0 0 0 1 1 0 0 1 1 1 0 1 1 0
 0 0 1 0 0 0 0 1 1 1 1 1 1 1 0 1 1 1 0 0 1 0 0 1 1 0 0 0 1 1 0 1 1 0 1 1 0
 0 0 0 0 1 1 0 0 1 0 1 1 1 1 0 1 1 0 0 0 0 0 0 0 1 1 0 0 1 1 1 0 1 1 0 1 0
 1 1 1 1 0 0 0 0 1 0 0 1 1 0 1 1 1 0 1 1 1 0 0 0 1 0 1 1 1 0 1 0 1 0 1 1 0
 0 1 0 0 1 0 0 1 1 1 1 0 0 0 0 1 0 1 1 0 0 0 0 1 1 0 0 1 0 1 1 1 0 1 0 0 1
 1 1 0 1 1 1 1 0 1 0 1 0 0 1 1 1 1 0 1 1 0 1 1 0 0 0 0 0 1 1 0 0 1 0 0 0 0
 0 1 0 0 1 0 1 0 1 1 1 0 0 1 0 0 1 1 0 0 1 0 0 0 1 0 0 1 1 1 1 1 1 1 0 1 1
 0 0 0 1 1 0 1 1 0 1 0 1 1 1 0 1 1 0 0 1 1 0 1 1 1 1 1 0 0 0 1 0 1 1 1 0 1]</t>
  </si>
  <si>
    <t>[1. 1. 0. 0. 1. 1. 1. 1. 0. 1. 0. 0. 1. 0. 0. 0. 1. 0. 0. 0. 0. 1. 1. 1.
 0. 0. 1. 0. 0. 0. 0. 1. 0. 1. 1. 0. 1. 0. 0. 1. 0. 1. 1. 0. 0. 1. 1. 1.
 1. 0. 1. 0. 0. 1. 1. 1. 1. 1. 1. 1. 1. 0. 1. 0. 0. 0. 1. 1. 0. 1. 1. 0.
 0. 1. 0. 1. 0. 0. 0. 1. 1. 0. 0. 0. 0. 1. 1. 0. 1. 1. 1. 1. 0. 0. 1. 1.
 0. 1. 1. 0. 0. 1. 0. 1. 1. 1. 1. 1. 1. 0. 0. 1. 1. 0. 1. 0. 0. 1. 0. 1.
 0. 1. 1. 1. 1. 1. 0. 0. 1. 1. 1. 0. 1. 1. 0. 1. 0. 1. 1. 0. 1. 1. 1. 1.
 1. 1. 0. 0. 1. 1. 0. 0. 1. 0. 1. 0. 0. 1. 1. 0. 1. 0. 1. 0. 1. 0. 1. 0.
 0. 0. 1. 1. 1. 1. 1. 1. 0. 0. 1. 0. 0. 1. 1. 0. 0. 1. 1. 1. 1. 1. 0. 1.
 0. 1. 0. 0. 0. 1. 1. 1. 0. 1. 1. 1. 0. 0. 1. 0. 0. 0. 0. 1. 1. 1. 0. 0.
 0. 1. 0. 1. 0. 1. 1. 0. 1. 0. 0. 0. 1. 0. 1. 0. 0. 0. 0. 0. 1. 0. 0. 0.
 1. 0. 0. 0. 1. 1. 1. 0. 1. 0. 1. 0. 0. 0. 1. 1. 0. 1. 0. 1. 0. 0. 1. 0.
 0. 1. 0. 0. 0. 0. 0. 0. 0. 1. 1. 1. 1. 0. 1. 1. 0. 1. 1. 1. 1. 1. 0. 0.
 0. 0. 1. 0. 0. 0. 1. 1. 1. 0. 1. 1. 1. 1. 0. 1. 1. 0. 1. 1. 0. 0. 0. 1.
 1. 0. 0. 1. 0. 0. 1. 1. 0. 1. 0. 1. 1. 1. 1. 0. 1. 0. 0. 1. 0. 0. 1. 1.
 0. 1. 1. 1. 1. 0. 1. 0. 1. 1. 1. 1. 0. 0. 0. 0. 0. 0. 0. 0. 0. 0. 0. 1.
 0. 1. 1. 1. 1. 0. 1. 1. 0. 0. 1. 0. 1. 0. 1. 0. 0. 1. 1. 0. 0. 1. 0. 0.
 1. 1. 0. 0. 0. 1. 0. 1. 0. 1. 1. 1. 0. 0. 0. 1. 1. 0. 0. 1. 0. 1. 0. 1.
 1. 1. 1. 1. 1. 0. 1. 1. 0. 1. 0. 0. 1. 0. 1. 0. 1. 0. 1. 1. 1. 1. 1. 1.
 1. 0. 0. 1. 0. 0. 0. 1. 0. 0. 0. 0. 0. 1. 0. 1. 0. 1. 0. 0. 1. 0. 0. 0.
 1. 0. 1. 0. 1. 1. 0. 1. 0. 1. 1. 1. 0. 1. 1. 1. 0. 0. 0. 0. 1. 1. 0. 0.
 0. 1. 0. 0. 0. 1. 1. 1. 1. 0. 0. 0. 0. 0. 0. 1. 1. 1. 0. 0. 1. 1. 0. 1.
 1. 0. 0. 0. 0. 1. 1. 0. 0. 0. 1. 0. 1. 0. 1. 0. 1. 1. 1. 1. 1. 0. 1. 1.
 0. 1. 0. 0. 1. 0. 0. 1. 1. 1. 0. 1. 0. 0. 0. 1. 1. 1. 0. 1. 1. 1. 0. 0.
 0. 1. 1. 0. 0. 0. 0. 1. 1. 1. 0. 1. 1. 1. 0. 1. 0. 1. 0. 1. 0. 0. 1. 1.
 1. 0. 0. 1. 1. 1. 0. 0. 1. 1. 1. 0. 1. 0. 1. 0. 1. 0. 0. 1. 0. 1. 1. 0.
 1. 0. 0. 0. 0. 1. 1. 1. 0. 0. 1. 0. 0. 0. 0. 0. 1. 1. 0. 0. 1. 0. 0. 0.
 1. 0. 1. 1. 0. 0. 0. 0. 1. 0. 0. 0. 0. 0. 0. 1. 1. 0. 1. 1. 1. 0. 0. 1.
 0. 0. 0. 1. 0. 1. 1. 1. 0. 0. 0. 0. 1. 1. 1. 1. 1. 1. 1. 1. 0. 0. 0. 0.
 1. 0. 0. 0. 0. 0. 1. 0. 0. 1. 0. 1. 1. 1. 0. 1. 1. 1. 1. 0. 0. 0. 1. 0.
 1. 0. 1. 1. 1. 0. 0. 1. 0. 0. 1. 0. 1. 0. 1. 0. 1. 1. 1. 1. 0. 1. 1. 0.
 1. 1. 1. 1. 0. 0. 1. 0. 1. 0. 1. 0. 1. 0. 1. 1. 1. 0. 0. 0.]</t>
  </si>
  <si>
    <t>[1. 1. 0. 0. 1. 1. 1. 1. 0. 1. 0. 0. 1. 0. 0. 0. 1. 0. 0. 0. 0. 1. 1. 1.
 0. 0. 1. 0. 1. 0. 0. 1. 0. 1. 1. 0. 1. 0. 0. 1. 0. 1. 1. 0. 0. 1. 1. 1.
 1. 0. 1. 0. 0. 1. 1. 1. 1. 1. 1. 1. 1. 0. 1. 0. 0. 0. 1. 1. 0. 1. 1. 0.
 0. 1. 0. 1. 0. 0. 0. 1. 1. 0. 0. 0. 0. 1. 1. 0. 1. 1. 1. 1. 0. 0. 1. 1.
 0. 1. 1. 0. 0. 1. 0. 1. 1. 1. 1. 1. 1. 0. 0. 1. 1. 0. 1. 0. 0. 1. 0. 1.
 0. 1. 1. 1. 1. 1. 0. 0. 1. 1. 1. 0. 1. 1. 0. 1. 0. 1. 1. 0. 1. 1. 1. 1.
 1. 1. 0. 0. 1. 1. 0. 0. 1. 0. 1. 0. 0. 1. 1. 0. 1. 0. 1. 0. 1. 0. 1. 0.
 0. 0. 1. 1. 1. 1. 1. 1. 0. 0. 1. 0. 0. 1. 1. 0. 0. 1. 1. 1. 1. 1. 0. 1.
 0. 1. 0. 0. 0. 1. 1. 1. 0. 1. 1. 1. 0. 0. 1. 0. 0. 0. 0. 1. 1. 1. 0. 0.
 0. 1. 0. 1. 0. 1. 1. 0. 1. 0. 0. 0. 1. 0. 1. 0. 0. 0. 0. 0. 1. 0. 0. 0.
 1. 0. 0. 0. 1. 1. 1. 0. 1. 0. 1. 0. 0. 0. 1. 1. 0. 1. 0. 1. 0. 0. 1. 0.
 0. 1. 0. 0. 0. 0. 0. 0. 0. 1. 1. 1. 1. 0. 1. 1. 0. 1. 1. 1. 1. 1. 0. 0.
 0. 0. 1. 0. 0. 0. 1. 1. 1. 0. 1. 1. 1. 1. 0. 1. 1. 0. 1. 1. 0. 0. 0. 1.
 1. 0. 0. 1. 0. 0. 1. 1. 0. 1. 0. 1. 1. 1. 1. 0. 1. 0. 0. 1. 0. 0. 1. 1.
 0. 1. 1. 1. 1. 0. 1. 0. 1. 1. 1. 1. 0. 0. 0. 0. 0. 0. 0. 0. 0. 0. 0. 1.
 0. 1. 1. 1. 1. 0. 1. 1. 0. 1. 1. 0. 1. 0. 1. 0. 0. 1. 1. 0. 0. 1. 0. 0.
 1. 1. 0. 0. 0. 1. 0. 1. 0. 1. 1. 1. 0. 0. 0. 1. 1. 0. 0. 1. 0. 1. 0. 1.
 1. 1. 1. 1. 1. 0. 1. 1. 0. 1. 0. 0. 1. 0. 0. 0. 1. 0. 1. 1. 1. 1. 1. 1.
 1. 0. 0. 1. 0. 0. 0. 1. 0. 0. 0. 0. 0. 1. 0. 1. 0. 1. 0. 0. 1. 0. 0. 1.
 1. 0. 1. 0. 1. 1. 0. 1. 0. 1. 1. 1. 0. 1. 1. 1. 0. 0. 0. 0. 1. 1. 0. 0.
 0. 1. 0. 0. 0. 1. 1. 1. 1. 0. 0. 0. 0. 0. 0. 1. 1. 1. 0. 0. 1. 1. 0. 1.
 1. 0. 0. 0. 0. 1. 1. 0. 0. 0. 1. 0. 1. 0. 1. 0. 0. 1. 1. 1. 1. 0. 1. 1.
 0. 1. 0. 0. 1. 0. 0. 1. 0. 1. 0. 1. 0. 0. 0. 1. 1. 1. 0. 1. 1. 1. 0. 0.
 0. 1. 1. 0. 0. 0. 0. 1. 1. 1. 0. 1. 1. 1. 0. 1. 0. 1. 0. 1. 0. 0. 1. 1.
 1. 0. 0. 1. 1. 1. 0. 0. 1. 1. 1. 0. 1. 0. 1. 0. 1. 0. 0. 1. 0. 1. 1. 0.
 1. 0. 0. 0. 0. 1. 1. 1. 0. 0. 1. 0. 0. 0. 0. 0. 1. 1. 0. 0. 1. 0. 0. 0.
 1. 0. 1. 1. 0. 0. 0. 0. 1. 0. 0. 0. 0. 0. 0. 1. 1. 0. 1. 1. 1. 0. 0. 1.
 0. 0. 0. 1. 0. 1. 1. 1. 0. 0. 0. 0. 1. 1. 1. 1. 1. 1. 1. 1. 0. 0. 0. 0.
 1. 0. 0. 0. 0. 0. 1. 0. 0. 1. 0. 1. 1. 1. 0. 1. 1. 1. 1. 0. 0. 0. 1. 0.
 1. 0. 1. 1. 1. 0. 0. 1. 0. 0. 1. 0. 1. 0. 1. 0. 1. 1. 1. 1. 0. 1. 1. 0.
 1. 1. 1. 1. 0. 0. 1. 0. 1. 0. 1. 0. 1. 0. 1. 1. 1. 0. 0. 0.]</t>
  </si>
  <si>
    <t>[1. 1. 0. 0. 1. 1. 1. 1. 0. 1. 0. 0. 1. 0. 0. 0. 1. 0. 0. 0. 0. 1. 1. 1.
 0. 0. 1. 0. 1. 0. 0. 1. 0. 1. 1. 0. 1. 0. 0. 1. 1. 1. 1. 0. 0. 1. 1. 1.
 1. 0. 1. 0. 0. 1. 1. 1. 1. 1. 1. 1. 1. 0. 1. 0. 0. 0. 1. 1. 0. 1. 1. 0.
 0. 1. 0. 1. 0. 0. 0. 1. 1. 0. 0. 0. 0. 1. 1. 0. 1. 1. 1. 1. 0. 0. 1. 1.
 0. 1. 1. 0. 0. 1. 0. 1. 1. 1. 1. 1. 1. 0. 0. 1. 1. 0. 1. 0. 0. 1. 0. 1.
 0. 1. 1. 1. 1. 1. 0. 0. 1. 1. 1. 0. 1. 1. 0. 1. 0. 1. 1. 0. 1. 1. 1. 1.
 1. 1. 0. 0. 1. 1. 0. 0. 1. 0. 1. 0. 0. 1. 1. 0. 1. 0. 1. 0. 1. 0. 1. 0.
 0. 0. 1. 1. 1. 1. 1. 1. 0. 0. 1. 0. 0. 1. 1. 0. 0. 1. 1. 1. 1. 1. 0. 1.
 0. 1. 0. 0. 0. 1. 1. 1. 0. 1. 1. 1. 0. 0. 1. 0. 0. 0. 0. 1. 1. 1. 0. 0.
 0. 1. 0. 1. 0. 1. 1. 0. 1. 0. 0. 0. 1. 0. 1. 0. 0. 0. 1. 0. 1. 0. 0. 0.
 1. 0. 0. 0. 1. 1. 1. 0. 1. 0. 1. 0. 0. 0. 1. 1. 0. 1. 0. 1. 0. 0. 1. 0.
 0. 1. 0. 0. 0. 0. 0. 0. 0. 1. 1. 1. 1. 0. 1. 1. 0. 1. 1. 1. 1. 1. 0. 0.
 0. 0. 1. 0. 0. 0. 1. 1. 1. 0. 1. 1. 1. 1. 0. 1. 1. 0. 1. 1. 0. 0. 0. 1.
 1. 0. 0. 1. 0. 0. 1. 1. 0. 1. 0. 1. 1. 1. 1. 0. 1. 0. 0. 1. 0. 0. 1. 1.
 0. 1. 1. 1. 1. 0. 1. 0. 1. 1. 1. 1. 0. 0. 0. 0. 0. 1. 0. 0. 0. 0. 0. 1.
 0. 1. 1. 1. 1. 0. 1. 1. 0. 1. 1. 0. 1. 0. 1. 0. 0. 1. 1. 0. 0. 1. 0. 0.
 1. 1. 0. 0. 0. 1. 0. 1. 0. 1. 1. 1. 0. 0. 0. 1. 1. 0. 0. 1. 0. 1. 0. 1.
 1. 1. 1. 1. 1. 0. 1. 1. 0. 1. 0. 0. 1. 0. 0. 0. 1. 0. 1. 1. 1. 1. 1. 1.
 1. 0. 0. 1. 0. 0. 0. 1. 0. 0. 0. 0. 0. 1. 0. 1. 0. 1. 0. 0. 1. 0. 0. 1.
 1. 0. 1. 0. 1. 1. 0. 1. 0. 1. 1. 1. 0. 1. 1. 1. 0. 0. 0. 0. 1. 1. 0. 0.
 0. 1. 0. 0. 0. 1. 1. 1. 1. 0. 0. 0. 0. 0. 0. 1. 1. 1. 1. 0. 1. 1. 0. 1.
 1. 0. 0. 0. 0. 1. 1. 0. 0. 0. 1. 0. 1. 0. 1. 0. 0. 1. 1. 1. 1. 0. 1. 1.
 0. 1. 0. 0. 1. 0. 0. 1. 0. 1. 0. 1. 0. 0. 0. 1. 1. 1. 0. 1. 1. 1. 0. 0.
 0. 1. 1. 0. 0. 0. 0. 1. 1. 1. 0. 1. 1. 1. 0. 1. 0. 1. 0. 1. 0. 0. 1. 1.
 1. 0. 0. 1. 1. 1. 0. 0. 1. 1. 1. 0. 1. 0. 1. 0. 1. 0. 0. 1. 0. 1. 1. 0.
 1. 0. 0. 0. 0. 1. 1. 1. 0. 0. 1. 0. 0. 0. 0. 0. 1. 1. 0. 0. 1. 0. 0. 0.
 1. 0. 1. 1. 0. 0. 0. 0. 1. 0. 0. 0. 0. 0. 0. 1. 1. 0. 1. 1. 1. 1. 0. 1.
 0. 0. 0. 1. 0. 1. 1. 1. 0. 0. 0. 0. 1. 1. 1. 1. 1. 1. 1. 1. 0. 0. 0. 0.
 1. 0. 0. 0. 0. 0. 1. 0. 0. 1. 0. 1. 1. 1. 0. 1. 1. 1. 1. 0. 0. 0. 1. 0.
 1. 0. 1. 1. 1. 0. 0. 1. 0. 0. 1. 0. 1. 0. 1. 0. 1. 1. 1. 1. 0. 1. 1. 0.
 1. 1. 1. 1. 0. 0. 1. 0. 1. 0. 1. 0. 1. 0. 1. 1. 1. 0. 0. 0.]</t>
  </si>
  <si>
    <t>[0. 0. 1. 0. 1. 1. 0. 0. 1. 0. 1. 0. 1. 0. 0. 1. 0. 1. 0. 0. 0. 0. 1. 1.
 1. 0. 0. 1. 0. 1. 1. 1. 1. 0. 0. 1. 1. 0. 1. 0. 1. 1. 1. 1. 0. 0. 1. 0.
 0. 0. 0. 1. 1. 1. 1. 1. 0. 0. 0. 1. 1. 0. 0. 0. 0. 0. 0. 0. 1. 0. 0. 1.
 1. 0. 1. 0. 1. 0. 1. 0. 0. 1. 0. 1. 1. 1. 1. 0. 0. 0. 1. 0. 1. 0. 1. 0.
 0. 1. 0. 0. 0. 0. 1. 0. 1. 0. 1. 1. 1. 0. 0. 1. 1. 1. 0. 0. 1. 1. 1. 0.
 1. 1. 0. 0. 0. 1. 1. 1. 0. 0. 1. 0. 0. 0. 0. 1. 1. 0. 1. 0. 0. 1. 1. 0.
 1. 0. 0. 0. 1. 1. 1. 1. 1. 0. 0. 0. 1. 0. 1. 0. 0. 1. 0. 0. 0. 1. 0. 1.
 0. 1. 1. 1. 0. 1. 1. 1. 1. 0. 1. 1. 0. 0. 1. 1. 0. 0. 1. 0. 1. 1. 0. 1.
 1. 1. 1. 0. 1. 1. 0. 0. 1. 1. 0. 1. 1. 0. 0. 1. 1. 1. 1. 0. 0. 1. 1. 0.
 1. 1. 1. 1. 1. 0. 1. 0. 0. 0. 0. 0. 1. 0. 1. 1. 0. 0. 0. 1. 0. 1. 0. 0.
 1. 0. 1. 0. 0. 0. 0. 1. 0. 1. 0. 1. 0. 0. 0. 1. 1. 1. 1. 0. 0. 1. 1. 1.
 0. 1. 1. 0. 0. 0. 1. 0. 0. 1. 0. 1. 0. 1. 1. 0. 1. 1. 0. 0. 0. 0. 0. 0.
 0. 1. 1. 1. 1. 1. 1. 0. 1. 0. 1. 0. 1. 1. 1. 0. 1. 1. 1. 0. 0. 0. 0. 0.
 1. 0. 0. 1. 1. 1. 1. 0. 0. 0. 0. 0. 1. 0. 1. 0. 0. 0. 0. 1. 1. 0. 0. 1.
 1. 0. 1. 0. 0. 0. 1. 0. 0. 1. 1. 1. 1. 0. 0. 1. 0. 0. 1. 1. 1. 1. 0. 0.
 0. 1. 1. 1. 1. 0. 0. 0. 0. 0. 1. 1. 0. 1. 1. 0. 0. 0. 0. 1. 0. 1. 1. 0.
 1. 1. 1. 1. 1. 0. 1. 0. 0. 0. 0. 0. 0. 0. 0. 1. 0. 1. 1. 1. 0. 1. 0. 1.
 0. 0. 1. 0. 0. 0. 1. 0. 1. 0. 1. 1. 0. 0. 1. 0. 1. 0. 0. 0. 0. 1. 0. 1.
 1. 1. 0. 1. 1. 0. 0. 0. 0. 0. 0. 1. 0. 0. 1. 0. 1. 0. 1. 0. 1. 0. 1. 1.
 0. 1. 1. 1. 0. 1. 1. 1. 0. 1. 1. 0. 1. 0. 0. 1. 1. 1. 1. 1. 0. 1. 1. 1.
 0. 0. 0. 1. 0. 0. 0. 1. 1. 1. 0. 0. 0. 1. 0. 1. 1. 0. 1. 1. 0. 0. 1. 0.
 1. 0. 0. 0. 1. 1. 0. 0. 0. 1. 1. 1. 0. 1. 0. 1. 1. 1. 1. 1. 0. 0. 0. 0.
 1. 1. 0. 1. 0. 0. 1. 1. 0. 0. 0. 0. 1. 0. 1. 1. 1. 0. 1. 1. 1. 1. 0. 0.
 1. 1. 0. 0. 0. 0. 0. 0. 1. 0. 0. 1. 0. 1. 0. 0. 1. 0. 1. 1. 0. 0. 0. 0.
 0. 1. 1. 0. 1. 0. 1. 0. 0. 0. 1. 0. 0. 0. 0. 0. 1. 1. 0. 0. 1. 0. 1. 0.
 1. 1. 1. 0. 0. 1. 0. 0. 1. 1. 0. 0. 0. 0. 0. 1. 0. 1. 0. 0. 0. 0. 0. 1.
 0. 0. 0. 1. 1. 0. 0. 1. 0. 0. 0. 0. 1. 0. 0. 1. 0. 0. 0. 0. 1. 1. 1. 0.
 0. 1. 0. 0. 1. 0. 1. 1. 0. 0. 0. 0. 1. 0. 1. 0. 1. 0. 1. 0. 1. 0. 0. 1.
 1. 1. 0. 1. 0. 0. 0. 0. 0. 0. 0. 1. 1. 1. 0. 1. 1. 1. 0. 1. 0. 0. 0. 1.
 0. 1. 0. 1. 1. 0. 1. 0. 0. 1. 1. 0. 1. 1. 0. 0. 1. 0. 0. 0. 0. 0. 0. 0.
 0. 0. 1. 0. 1. 1. 0. 1. 0. 1. 0. 1. 1. 0. 1. 1. 0. 0. 0. 1.]</t>
  </si>
  <si>
    <t>[0. 0. 1. 0. 1. 1. 0. 0. 1. 0. 1. 0. 0. 0. 0. 1. 0. 1. 0. 0. 0. 0. 1. 1.
 1. 0. 0. 1. 0. 1. 1. 1. 1. 0. 0. 1. 1. 0. 1. 0. 1. 1. 1. 1. 0. 0. 1. 0.
 0. 0. 0. 1. 1. 1. 1. 1. 0. 0. 0. 0. 1. 0. 0. 0. 0. 0. 0. 0. 1. 0. 0. 1.
 1. 0. 0. 1. 1. 0. 0. 0. 0. 1. 0. 1. 1. 1. 1. 0. 0. 0. 1. 0. 1. 0. 1. 1.
 0. 1. 0. 0. 0. 0. 1. 0. 1. 0. 1. 1. 1. 0. 0. 1. 1. 1. 0. 0. 1. 1. 1. 0.
 1. 1. 0. 1. 0. 1. 1. 1. 0. 0. 1. 0. 0. 0. 0. 1. 1. 0. 1. 0. 0. 1. 1. 0.
 1. 0. 0. 0. 1. 1. 1. 1. 1. 0. 0. 0. 1. 0. 1. 0. 0. 1. 0. 0. 0. 1. 0. 1.
 0. 1. 1. 1. 0. 1. 1. 1. 1. 0. 1. 0. 0. 0. 1. 1. 0. 0. 1. 0. 1. 1. 0. 1.
 1. 1. 1. 0. 1. 0. 0. 0. 0. 1. 0. 1. 1. 0. 0. 1. 1. 1. 1. 0. 0. 1. 1. 0.
 1. 1. 1. 1. 0. 0. 0. 0. 0. 0. 0. 0. 1. 0. 1. 1. 0. 0. 0. 0. 0. 1. 0. 0.
 1. 0. 1. 0. 0. 0. 0. 0. 0. 1. 0. 1. 0. 0. 0. 1. 1. 1. 1. 0. 1. 1. 1. 1.
 0. 1. 1. 0. 0. 0. 1. 0. 0. 1. 0. 0. 0. 1. 1. 0. 1. 0. 0. 0. 0. 0. 0. 0.
 1. 1. 1. 0. 1. 1. 1. 0. 1. 0. 1. 0. 1. 1. 1. 0. 1. 1. 1. 0. 0. 0. 0. 0.
 1. 0. 0. 1. 1. 1. 1. 0. 0. 0. 0. 0. 1. 0. 1. 0. 0. 0. 0. 1. 1. 0. 0. 1.
 1. 1. 1. 0. 0. 0. 1. 0. 0. 1. 1. 1. 1. 0. 0. 1. 0. 0. 1. 1. 1. 1. 0. 0.
 0. 1. 1. 1. 1. 0. 0. 0. 1. 0. 1. 1. 0. 1. 1. 0. 0. 0. 0. 1. 0. 1. 1. 0.
 1. 1. 1. 1. 1. 0. 1. 0. 0. 0. 0. 0. 0. 0. 0. 1. 0. 1. 1. 1. 0. 1. 0. 1.
 0. 0. 1. 0. 0. 0. 1. 0. 1. 0. 1. 0. 0. 0. 1. 0. 1. 0. 0. 1. 0. 1. 0. 1.
 0. 1. 0. 1. 1. 0. 0. 0. 0. 0. 0. 1. 0. 0. 1. 0. 1. 0. 1. 0. 1. 0. 1. 1.
 0. 1. 1. 1. 1. 1. 0. 1. 0. 1. 1. 0. 1. 0. 0. 1. 1. 1. 1. 1. 0. 1. 1. 1.
 0. 0. 0. 1. 0. 0. 0. 1. 1. 1. 0. 0. 0. 1. 0. 1. 1. 0. 1. 1. 0. 0. 1. 0.
 1. 0. 0. 0. 1. 1. 1. 0. 0. 1. 0. 1. 0. 1. 0. 1. 1. 1. 1. 1. 1. 0. 0. 0.
 1. 1. 0. 1. 0. 0. 1. 1. 0. 0. 0. 0. 1. 0. 1. 1. 1. 0. 1. 1. 1. 1. 1. 0.
 1. 1. 0. 0. 0. 0. 0. 0. 1. 0. 0. 1. 0. 1. 0. 0. 1. 0. 1. 1. 0. 0. 0. 0.
 0. 1. 1. 1. 1. 0. 1. 0. 0. 0. 1. 0. 0. 0. 0. 0. 1. 1. 0. 0. 1. 0. 1. 0.
 1. 1. 1. 0. 0. 1. 0. 0. 1. 1. 0. 0. 0. 0. 0. 0. 0. 1. 0. 0. 0. 0. 0. 0.
 0. 0. 1. 1. 1. 0. 0. 1. 0. 0. 0. 0. 1. 0. 0. 1. 0. 0. 0. 0. 1. 1. 1. 0.
 0. 1. 0. 0. 1. 0. 1. 1. 0. 0. 0. 0. 1. 1. 1. 0. 0. 0. 1. 0. 1. 0. 0. 1.
 1. 1. 0. 1. 0. 0. 0. 0. 0. 0. 0. 1. 0. 1. 0. 1. 1. 1. 0. 0. 0. 0. 0. 1.
 0. 1. 0. 1. 1. 0. 1. 0. 0. 1. 1. 0. 1. 1. 0. 0. 1. 0. 0. 0. 0. 0. 0. 0.
 0. 0. 1. 0. 1. 1. 0. 1. 0. 1. 0. 1. 1. 0. 1. 1. 0. 0. 0. 1.]</t>
  </si>
  <si>
    <t>[0. 1. 1. 1. 1. 1. 0. 1. 1. 1. 0. 0. 1. 1. 1. 1. 0. 0. 0. 0. 0. 0. 1. 0.
 0. 0. 1. 0. 1. 1. 1. 1. 0. 1. 0. 1. 0. 1. 1. 0. 0. 1. 0. 0. 1. 0. 1. 1.
 0. 1. 0. 0. 1. 0. 0. 1. 1. 0. 0. 0. 1. 0. 1. 0. 0. 1. 0. 1. 0. 1. 0. 0.
 1. 0. 0. 0. 0. 0. 1. 1. 1. 0. 1. 0. 0. 0. 0. 1. 1. 1. 0. 0. 0. 0. 0. 1.
 0. 0. 1. 1. 1. 0. 1. 1. 0. 0. 1. 1. 1. 1. 0. 1. 0. 1. 0. 1. 1. 1. 1. 0.
 0. 0. 0. 0. 0. 1. 1. 0. 0. 1. 1. 0. 0. 0. 0. 1. 1. 1. 0. 0. 0. 0. 1. 1.
 0. 1. 1. 1. 1. 1. 0. 0. 0. 0. 1. 0. 1. 0. 0. 0. 0. 1. 1. 0. 1. 0. 1. 0.
 0. 1. 1. 1. 0. 1. 1. 1. 0. 1. 0. 0. 0. 1. 1. 1. 1. 0. 0. 1. 1. 0. 1. 0.
 0. 1. 1. 0. 1. 1. 1. 1. 1. 1. 1. 0. 1. 1. 1. 0. 1. 1. 1. 0. 0. 0. 0. 0.
 0. 0. 0. 0. 0. 1. 1. 0. 1. 0. 1. 0. 1. 1. 1. 1. 1. 1. 0. 0. 1. 1. 0. 1.
 1. 0. 0. 1. 0. 1. 1. 0. 1. 0. 0. 0. 1. 0. 1. 1. 0. 1. 0. 0. 0. 1. 0. 0.
 1. 1. 1. 1. 0. 1. 0. 0. 1. 1. 0. 1. 1. 1. 0. 1. 0. 1. 1. 1. 0. 1. 0. 0.
 0. 0. 0. 0. 0. 1. 0. 0. 1. 1. 1. 0. 1. 1. 1. 0. 1. 1. 1. 1. 0. 1. 1. 1.
 0. 1. 1. 1. 0. 1. 0. 0. 1. 1. 1. 0. 0. 1. 0. 0. 1. 0. 0. 0. 1. 1. 0. 1.
 0. 1. 1. 0. 0. 0. 1. 1. 1. 0. 1. 0. 1. 0. 1. 1. 1. 1. 0. 0. 0. 1. 0. 0.
 0. 0. 1. 0. 0. 1. 1. 0. 0. 0. 0. 0. 0. 0. 0. 1. 0. 0. 0. 1. 0. 1. 0. 1.
 0. 0. 1. 1. 0. 1. 0. 0. 0. 1. 1. 1. 1. 1. 0. 1. 0. 0. 0. 1. 1. 1. 1. 1.
 0. 1. 0. 0. 0. 0. 1. 0. 0. 0. 0. 1. 0. 1. 0. 1. 0. 1. 1. 0. 0. 0. 0. 1.
 0. 1. 0. 0. 1. 0. 0. 0. 0. 1. 0. 0. 1. 0. 0. 1. 1. 0. 0. 0. 0. 0. 1. 0.
 1. 1. 1. 1. 0. 1. 0. 1. 1. 1. 1. 0. 0. 1. 0. 0. 1. 1. 1. 1. 0. 1. 0. 1.
 0. 0. 0. 0. 1. 1. 0. 1. 0. 0. 0. 0. 0. 0. 0. 1. 1. 0. 0. 0. 1. 0. 0. 0.
 0. 1. 0. 1. 0. 1. 0. 1. 0. 1. 0. 1. 0. 0. 1. 0. 1. 1. 0. 1. 0. 1. 0. 0.
 1. 0. 0. 1. 1. 1. 0. 0. 0. 1. 1. 0. 0. 0. 1. 0. 1. 0. 0. 1. 1. 1. 1. 1.
 0. 1. 0. 1. 0. 0. 0. 0. 1. 0. 1. 0. 0. 0. 1. 0. 0. 0. 0. 1. 1. 0. 1. 1.
 0. 1. 1. 0. 1. 1. 1. 1. 1. 1. 1. 1. 0. 0. 0. 0. 1. 0. 1. 0. 0. 0. 0. 1.
 1. 1. 0. 0. 0. 0. 0. 1. 0. 0. 1. 0. 0. 1. 1. 1. 1. 0. 1. 1. 0. 1. 0. 0.
 1. 1. 0. 1. 0. 0. 0. 1. 0. 1. 1. 0. 0. 1. 0. 0. 0. 0. 1. 1. 1. 0. 1. 0.
 0. 1. 1. 1. 1. 0. 1. 0. 1. 1. 0. 1. 1. 1. 0. 1. 0. 1. 0. 1. 0. 1. 1. 0.
 1. 0. 0. 0. 1. 1. 0. 0. 0. 0. 1. 0. 1. 0. 1. 1. 0. 0. 1. 0. 1. 1. 1. 1.
 0. 1. 1. 0. 0. 1. 0. 1. 0. 1. 0. 1. 0. 0. 0. 1. 0. 1. 1. 0. 0. 1. 1. 0.
 1. 1. 1. 0. 0. 0. 1. 0. 1. 1. 0. 0. 1. 0. 1. 0. 0. 1. 1. 1.]</t>
  </si>
  <si>
    <t>[0. 0. 0. 1. 1. 1. 1. 0. 0. 1. 0. 0. 0. 0. 0. 1. 0. 1. 0. 0. 0. 0. 0. 0.
 1. 1. 0. 1. 1. 0. 1. 1. 1. 1. 1. 0. 0. 0. 0. 1. 1. 1. 1. 1. 1. 1. 1. 1.
 1. 1. 1. 0. 1. 0. 0. 1. 1. 1. 1. 1. 0. 0. 1. 0. 0. 1. 1. 1. 1. 1. 0. 0.
 0. 1. 0. 0. 1. 0. 0. 1. 1. 0. 1. 1. 1. 1. 0. 1. 1. 1. 1. 0. 1. 1. 1. 1.
 0. 0. 0. 0. 1. 1. 0. 1. 0. 1. 1. 0. 0. 1. 0. 0. 1. 0. 1. 0. 0. 0. 0. 1.
 1. 0. 0. 1. 0. 1. 1. 0. 1. 0. 1. 1. 1. 1. 1. 1. 1. 1. 0. 0. 0. 0. 1. 1.
 0. 0. 1. 1. 0. 1. 1. 0. 0. 1. 0. 1. 0. 1. 1. 0. 1. 0. 0. 0. 0. 1. 0. 0.
 0. 0. 0. 1. 0. 0. 0. 1. 1. 0. 0. 0. 1. 1. 0. 0. 0. 1. 0. 1. 0. 1. 0. 0.
 0. 0. 0. 0. 1. 1. 1. 0. 1. 1. 0. 1. 1. 1. 0. 0. 0. 1. 0. 1. 1. 1. 1. 0.
 0. 0. 0. 0. 1. 1. 0. 0. 1. 0. 1. 0. 1. 1. 1. 0. 1. 1. 1. 0. 0. 1. 0. 0.
 0. 1. 0. 0. 1. 1. 0. 1. 1. 0. 0. 0. 1. 0. 0. 1. 0. 0. 0. 0. 1. 0. 0. 0.
 1. 1. 0. 0. 1. 0. 1. 0. 0. 1. 0. 0. 0. 1. 1. 0. 0. 1. 1. 0. 1. 1. 0. 1.
 0. 0. 1. 0. 0. 1. 0. 0. 0. 1. 1. 0. 0. 1. 1. 1. 1. 1. 1. 1. 0. 0. 1. 1.
 0. 1. 1. 1. 0. 0. 0. 1. 0. 1. 0. 1. 1. 1. 1. 1. 0. 1. 0. 0. 0. 0. 1. 0.
 1. 1. 1. 0. 0. 0. 0. 0. 1. 1. 0. 0. 1. 1. 1. 0. 1. 0. 0. 0. 1. 0. 1. 0.
 1. 1. 1. 1. 0. 1. 1. 0. 0. 0. 0. 0. 0. 1. 1. 0. 1. 0. 1. 1. 0. 0. 0. 0.
 0. 1. 0. 1. 1. 0. 0. 0. 0. 1. 0. 0. 0. 0. 1. 0. 0. 1. 0. 0. 1. 0. 0. 0.
 0. 1. 1. 1. 1. 1. 0. 0. 0. 0. 0. 0. 1. 1. 1. 0. 1. 1. 0. 0. 1. 0. 1. 1.
 1. 0. 1. 0. 1. 0. 0. 1. 1. 0. 1. 0. 0. 1. 1. 1. 1. 1. 0. 0. 0. 1. 0. 0.
 1. 1. 1. 0. 1. 1. 0. 0. 0. 0. 0. 1. 1. 0. 0. 1. 0. 1. 1. 1. 0. 0. 0. 1.
 1. 1. 1. 1. 1. 0. 1. 1. 0. 1. 0. 1. 1. 0. 0. 1. 1. 0. 0. 1. 0. 1. 0. 0.
 1. 1. 0. 0. 1. 1. 0. 1. 1. 0. 1. 1. 0. 1. 1. 0. 0. 0. 0. 0. 1. 0. 1. 0.
 0. 0. 1. 0. 1. 0. 0. 0. 0. 0. 1. 1. 0. 0. 1. 1. 1. 1. 0. 1. 0. 0. 1. 0.
 0. 0. 1. 1. 0. 1. 1. 1. 1. 1. 1. 0. 1. 1. 1. 1. 0. 0. 0. 0. 1. 1. 0. 1.
 0. 0. 1. 0. 0. 1. 1. 1. 1. 1. 0. 0. 0. 1. 0. 0. 0. 1. 1. 1. 0. 1. 0. 1.
 1. 0. 1. 1. 1. 1. 0. 1. 0. 1. 0. 1. 0. 1. 0. 0. 0. 1. 0. 0. 1. 0. 0. 1.
 0. 1. 1. 1. 1. 0. 0. 0. 0. 0. 1. 1. 0. 1. 1. 1. 1. 0. 1. 0. 0. 1. 1. 1.
 1. 1. 0. 0. 1. 1. 0. 0. 1. 1. 1. 1. 0. 0. 1. 1. 1. 1. 0. 1. 1. 1. 1. 0.
 0. 0. 0. 1. 1. 1. 0. 0. 0. 1. 0. 0. 1. 1. 1. 0. 0. 1. 1. 1. 0. 1. 1. 1.
 1. 0. 0. 1. 0. 0. 0. 0. 1. 1. 0. 0. 0. 1. 1. 1. 1. 1. 0. 1. 1. 1. 1. 1.
 1. 0. 1. 1. 0. 0. 0. 1. 0. 0. 0. 0. 0. 1. 0. 0. 0. 0. 0. 0.]</t>
  </si>
  <si>
    <t>[1. 0. 0. 1. 0. 1. 1. 0. 0. 0. 1. 0. 0. 0. 0. 0. 1. 1. 1. 1. 0. 0. 1. 0.
 0. 0. 1. 0. 0. 1. 0. 1. 0. 1. 0. 1. 1. 0. 0. 1. 0. 0. 1. 0. 0. 0. 1. 1.
 0. 0. 1. 1. 0. 0. 1. 1. 0. 1. 0. 1. 0. 0. 1. 0. 0. 1. 0. 0. 1. 0. 1. 1.
 0. 0. 0. 1. 1. 1. 0. 0. 0. 0. 0. 1. 1. 1. 0. 0. 0. 0. 0. 1. 0. 0. 1. 1.
 0. 1. 1. 0. 1. 1. 0. 1. 1. 1. 1. 1. 1. 1. 1. 1. 0. 1. 1. 1. 0. 0. 0. 1.
 0. 0. 0. 1. 1. 0. 0. 1. 0. 0. 1. 1. 1. 1. 0. 0. 1. 0. 1. 1. 0. 1. 1. 1.
 0. 0. 0. 1. 0. 1. 0. 1. 0. 1. 1. 0. 0. 1. 1. 1. 0. 1. 0. 1. 1. 0. 1. 1.
 0. 1. 0. 0. 0. 0. 0. 1. 0. 0. 1. 0. 0. 1. 0. 1. 1. 1. 1. 0. 0. 0. 1. 0.
 1. 1. 1. 0. 1. 1. 0. 0. 1. 0. 0. 0. 0. 0. 0. 0. 0. 0. 0. 1. 1. 0. 1. 1.
 0. 1. 1. 1. 1. 0. 0. 0. 1. 0. 1. 1. 1. 1. 1. 1. 0. 0. 1. 0. 0. 0. 1. 1.
 1. 0. 1. 0. 1. 1. 1. 0. 1. 0. 1. 0. 1. 1. 0. 1. 1. 1. 1. 1. 1. 1. 0. 0.
 1. 1. 1. 0. 0. 1. 0. 0. 1. 0. 0. 1. 1. 1. 0. 1. 0. 1. 0. 0. 0. 0. 1. 0.
 1. 0. 1. 1. 0. 1. 0. 0. 0. 1. 0. 0. 0. 1. 0. 0. 1. 1. 1. 1. 1. 1. 0. 0.
 1. 0. 0. 1. 1. 1. 1. 0. 0. 0. 0. 0. 1. 1. 0. 1. 0. 0. 1. 1. 1. 1. 0. 0.
 0. 1. 0. 1. 1. 1. 1. 1. 1. 0. 0. 0. 0. 1. 1. 0. 0. 0. 0. 1. 0. 0. 0. 0.
 0. 1. 0. 1. 0. 1. 0. 0. 1. 1. 0. 1. 1. 0. 1. 1. 0. 0. 0. 0. 0. 1. 1. 0.
 1. 0. 0. 1. 0. 0. 0. 0. 1. 1. 0. 1. 0. 0. 0. 1. 0. 0. 0. 0. 1. 1. 1. 1.
 0. 1. 0. 0. 1. 0. 0. 0. 0. 1. 1. 0. 0. 0. 0. 0. 0. 0. 0. 0. 1. 1. 0. 1.
 0. 0. 1. 0. 0. 0. 1. 0. 0. 0. 1. 0. 1. 0. 1. 0. 1. 1. 0. 1. 0. 0. 1. 0.
 0. 0. 0. 0. 1. 1. 0. 1. 0. 0. 1. 1. 1. 0. 0. 1. 0. 0. 1. 0. 1. 0. 1. 1.
 0. 0. 0. 0. 1. 1. 0. 1. 1. 1. 1. 0. 1. 0. 1. 0. 0. 1. 0. 1. 1. 0. 1. 1.
 1. 1. 1. 1. 1. 0. 1. 0. 0. 1. 0. 1. 0. 1. 1. 1. 0. 1. 1. 0. 1. 1. 1. 0.
 0. 0. 0. 1. 0. 1. 0. 1. 1. 1. 0. 1. 1. 1. 1. 0. 1. 1. 0. 0. 0. 0. 0. 0.
 0. 0. 0. 1. 0. 1. 1. 1. 1. 1. 1. 0. 0. 1. 1. 0. 0. 1. 1. 1. 0. 1. 1. 0.
 0. 0. 0. 0. 1. 0. 1. 0. 0. 0. 0. 1. 0. 0. 1. 0. 0. 0. 0. 0. 1. 0. 0. 1.
 0. 0. 0. 1. 1. 0. 0. 0. 1. 0. 0. 1. 1. 1. 0. 0. 1. 1. 0. 1. 1. 1. 0. 1.
 1. 1. 1. 1. 0. 1. 1. 0. 0. 0. 0. 1. 1. 1. 0. 0. 1. 1. 0. 1. 1. 1. 0. 1.
 1. 0. 1. 1. 1. 1. 1. 1. 0. 0. 1. 0. 1. 1. 1. 1. 0. 0. 1. 1. 1. 1. 0. 1.
 1. 1. 0. 1. 1. 1. 0. 0. 0. 0. 1. 1. 1. 0. 1. 0. 0. 1. 0. 1. 0. 0. 1. 1.
 1. 0. 0. 0. 1. 1. 1. 0. 0. 1. 1. 0. 0. 0. 0. 1. 0. 1. 1. 0. 0. 1. 0. 1.
 0. 1. 0. 0. 1. 0. 1. 0. 1. 1. 0. 0. 1. 1. 1. 0. 1. 1. 1. 1.]</t>
  </si>
  <si>
    <t>[0. 0. 1. 1. 1. 1. 1. 1. 0. 1. 0. 0. 0. 1. 1. 1. 1. 0. 1. 1. 1. 0. 0. 0.
 0. 0. 1. 1. 1. 0. 0. 0. 0. 1. 0. 0. 1. 1. 0. 0. 0. 0. 0. 1. 0. 0. 1. 1.
 1. 0. 0. 1. 0. 1. 1. 0. 0. 0. 1. 1. 0. 1. 1. 1. 1. 1. 0. 1. 1. 1. 1. 1.
 1. 1. 0. 0. 0. 1. 0. 1. 0. 1. 1. 1. 1. 0. 0. 1. 0. 0. 0. 0. 0. 1. 0. 1.
 1. 1. 1. 0. 0. 1. 1. 0. 0. 1. 1. 1. 1. 0. 0. 0. 1. 1. 0. 1. 0. 0. 1. 1.
 1. 0. 0. 1. 0. 1. 1. 1. 1. 1. 0. 0. 0. 0. 1. 0. 1. 0. 0. 1. 1. 0. 0. 0.
 0. 0. 0. 1. 0. 0. 1. 1. 0. 0. 0. 1. 1. 0. 0. 1. 0. 0. 0. 1. 0. 0. 0. 1.
 1. 0. 0. 0. 1. 1. 1. 0. 0. 1. 1. 0. 0. 1. 1. 1. 0. 1. 0. 1. 1. 1. 0. 1.
 0. 1. 0. 1. 0. 1. 1. 1. 0. 1. 0. 1. 1. 1. 0. 1. 0. 1. 0. 0. 0. 1. 0. 0.
 1. 1. 0. 0. 0. 1. 1. 1. 1. 0. 0. 0. 0. 1. 0. 1. 0. 1. 1. 0. 0. 1. 0. 1.
 1. 0. 1. 1. 1. 1. 0. 0. 0. 1. 1. 0. 0. 1. 1. 0. 1. 0. 0. 0. 1. 1. 0. 0.
 1. 1. 0. 1. 0. 1. 0. 1. 1. 1. 1. 0. 1. 0. 0. 0. 0. 0. 0. 1. 1. 0. 0. 1.
 1. 1. 1. 1. 1. 0. 1. 1. 0. 0. 1. 1. 1. 1. 0. 1. 1. 0. 1. 1. 1. 0. 1. 0.
 1. 0. 1. 0. 1. 1. 1. 1. 0. 1. 0. 1. 1. 0. 1. 1. 0. 1. 0. 1. 0. 0. 1. 0.
 0. 0. 0. 0. 0. 1. 1. 1. 0. 0. 1. 1. 1. 0. 1. 1. 1. 0. 1. 0. 0. 0. 0. 0.
 1. 1. 1. 1. 1. 0. 1. 1. 0. 1. 0. 1. 1. 0. 1. 0. 0. 1. 0. 1. 1. 1. 0. 0.
 0. 1. 0. 0. 1. 1. 0. 1. 1. 0. 0. 0. 1. 0. 1. 0. 0. 1. 0. 1. 1. 1. 0. 0.
 1. 1. 1. 0. 0. 0. 1. 1. 0. 0. 0. 0. 0. 1. 0. 1. 0. 0. 0. 0. 0. 1. 1. 1.
 0. 1. 1. 1. 0. 1. 0. 0. 1. 0. 1. 1. 1. 1. 0. 0. 1. 1. 1. 1. 0. 0. 1. 1.
 1. 0. 1. 0. 1. 0. 0. 0. 1. 1. 1. 0. 1. 1. 0. 0. 1. 1. 0. 0. 0. 0. 1. 0.
 1. 1. 1. 1. 1. 0. 0. 0. 0. 0. 1. 0. 1. 0. 1. 0. 0. 1. 1. 0. 1. 1. 1. 1.
 1. 0. 0. 0. 1. 0. 0. 1. 1. 1. 0. 1. 0. 0. 1. 1. 0. 1. 0. 0. 1. 1. 1. 0.
 1. 0. 0. 0. 0. 1. 0. 0. 0. 1. 1. 1. 0. 0. 1. 0. 0. 0. 1. 1. 0. 1. 1. 1.
 0. 0. 0. 1. 1. 0. 1. 1. 1. 1. 0. 1. 1. 1. 0. 1. 1. 1. 1. 1. 1. 1. 1. 1.
 1. 1. 1. 0. 1. 1. 0. 0. 0. 0. 1. 0. 1. 1. 0. 1. 1. 1. 1. 0. 1. 1. 0. 1.
 0. 1. 1. 0. 0. 1. 0. 1. 1. 1. 0. 0. 1. 1. 0. 0. 1. 0. 0. 1. 1. 1. 1. 1.
 1. 0. 0. 1. 0. 0. 0. 1. 1. 1. 1. 0. 0. 0. 0. 0. 1. 0. 0. 1. 1. 0. 1. 1.
 0. 1. 1. 0. 0. 1. 1. 1. 1. 0. 1. 1. 1. 1. 0. 1. 1. 0. 1. 1. 0. 1. 1. 1.
 0. 0. 1. 0. 0. 1. 1. 0. 0. 0. 1. 0. 0. 0. 1. 1. 1. 0. 0. 0. 1. 1. 1. 1.
 1. 0. 1. 0. 1. 1. 0. 1. 0. 1. 0. 0. 0. 0. 1. 0. 1. 1. 1. 1. 1. 1. 0. 0.
 0. 0. 1. 0. 0. 0. 1. 1. 0. 1. 1. 1. 0. 0. 1. 0. 0. 0. 1. 0.]</t>
  </si>
  <si>
    <t>[0. 0. 1. 1. 1. 1. 1. 1. 0. 1. 0. 0. 0. 1. 1. 1. 1. 0. 1. 1. 1. 0. 0. 0.
 0. 0. 1. 1. 1. 0. 0. 0. 0. 1. 0. 0. 1. 1. 0. 0. 0. 0. 0. 1. 0. 0. 1. 1.
 1. 0. 0. 1. 0. 1. 1. 0. 0. 0. 1. 1. 0. 1. 1. 1. 1. 1. 0. 1. 1. 1. 1. 1.
 1. 1. 0. 0. 0. 1. 0. 1. 0. 1. 1. 1. 1. 0. 0. 1. 0. 0. 0. 0. 0. 1. 0. 1.
 1. 1. 1. 0. 0. 1. 1. 0. 0. 1. 1. 1. 1. 0. 0. 0. 1. 1. 0. 1. 0. 0. 1. 1.
 1. 0. 0. 1. 0. 1. 1. 1. 1. 1. 0. 0. 0. 0. 1. 0. 1. 0. 0. 1. 1. 0. 0. 0.
 0. 0. 0. 1. 0. 0. 1. 1. 0. 0. 0. 1. 1. 0. 0. 1. 0. 0. 0. 1. 0. 0. 0. 1.
 1. 1. 0. 0. 1. 1. 1. 0. 0. 1. 1. 0. 0. 1. 1. 1. 0. 1. 0. 1. 1. 1. 0. 1.
 0. 1. 0. 1. 0. 1. 1. 1. 0. 1. 0. 1. 1. 1. 0. 1. 0. 1. 0. 0. 0. 1. 0. 0.
 1. 1. 0. 0. 0. 1. 1. 1. 1. 0. 0. 0. 0. 1. 0. 1. 0. 1. 1. 0. 0. 1. 0. 1.
 1. 0. 1. 1. 1. 1. 0. 0. 0. 1. 1. 0. 0. 1. 1. 0. 1. 0. 0. 0. 1. 1. 0. 0.
 1. 1. 0. 1. 0. 1. 0. 1. 1. 1. 1. 0. 1. 0. 0. 0. 0. 0. 0. 1. 1. 0. 0. 1.
 1. 1. 1. 1. 1. 0. 1. 1. 0. 0. 1. 1. 1. 1. 0. 1. 1. 0. 1. 1. 1. 0. 1. 0.
 1. 0. 1. 0. 1. 1. 1. 1. 0. 1. 0. 1. 1. 0. 1. 1. 0. 1. 0. 1. 0. 0. 1. 0.
 0. 0. 0. 0. 0. 1. 1. 1. 0. 0. 1. 1. 1. 0. 1. 1. 1. 0. 1. 0. 0. 0. 0. 0.
 1. 1. 1. 1. 1. 0. 1. 1. 0. 1. 0. 1. 1. 0. 1. 0. 0. 1. 0. 1. 1. 1. 0. 0.
 0. 1. 0. 0. 1. 1. 0. 1. 1. 0. 0. 0. 1. 1. 1. 0. 0. 1. 0. 1. 1. 1. 0. 0.
 1. 1. 1. 0. 0. 0. 1. 1. 0. 0. 0. 0. 0. 1. 0. 1. 0. 0. 0. 0. 0. 1. 1. 1.
 0. 1. 1. 1. 0. 1. 0. 0. 1. 0. 1. 1. 1. 1. 0. 0. 1. 1. 1. 1. 0. 0. 1. 1.
 1. 0. 1. 0. 1. 0. 0. 0. 1. 1. 1. 0. 1. 1. 0. 0. 1. 1. 0. 0. 0. 0. 1. 0.
 1. 1. 1. 1. 1. 0. 0. 0. 0. 0. 1. 0. 1. 0. 1. 0. 0. 1. 1. 0. 1. 1. 1. 1.
 1. 0. 0. 0. 1. 0. 0. 1. 1. 1. 0. 1. 0. 0. 1. 1. 0. 1. 0. 0. 1. 1. 1. 0.
 1. 0. 0. 0. 0. 1. 0. 0. 0. 1. 1. 1. 0. 0. 1. 0. 0. 0. 1. 1. 0. 1. 1. 1.
 0. 0. 0. 1. 1. 0. 1. 1. 1. 1. 0. 1. 1. 1. 0. 1. 1. 1. 1. 1. 1. 1. 1. 1.
 1. 1. 1. 0. 1. 1. 0. 0. 0. 0. 1. 0. 1. 1. 0. 1. 1. 1. 1. 0. 1. 1. 0. 1.
 0. 1. 1. 0. 0. 1. 0. 1. 1. 1. 0. 0. 1. 1. 0. 0. 1. 0. 0. 1. 1. 1. 1. 1.
 1. 0. 0. 1. 0. 0. 0. 1. 1. 1. 1. 0. 0. 0. 0. 0. 1. 0. 0. 1. 1. 0. 1. 1.
 0. 1. 1. 0. 0. 1. 1. 1. 1. 0. 1. 0. 1. 1. 0. 1. 1. 0. 1. 1. 0. 1. 1. 1.
 0. 0. 1. 0. 0. 1. 1. 0. 0. 0. 1. 0. 0. 0. 1. 1. 1. 0. 0. 0. 1. 1. 1. 1.
 1. 0. 1. 0. 1. 1. 0. 1. 0. 1. 0. 0. 0. 0. 1. 0. 1. 1. 1. 1. 1. 1. 0. 0.
 0. 0. 1. 0. 0. 0. 1. 1. 0. 1. 1. 1. 0. 0. 1. 0. 0. 0. 1. 0.]</t>
  </si>
  <si>
    <t>[0. 0. 1. 1. 1. 1. 1. 1. 0. 1. 0. 0. 0. 1. 1. 1. 1. 0. 1. 1. 1. 0. 0. 0.
 0. 0. 1. 1. 1. 0. 0. 0. 0. 1. 0. 0. 1. 1. 0. 0. 0. 0. 1. 1. 0. 0. 0. 1.
 1. 0. 0. 1. 0. 1. 1. 0. 0. 0. 1. 1. 0. 1. 1. 1. 1. 1. 0. 1. 1. 1. 1. 1.
 1. 1. 0. 0. 0. 1. 0. 1. 0. 1. 1. 1. 1. 0. 0. 1. 0. 0. 0. 0. 0. 1. 0. 1.
 1. 1. 1. 0. 0. 1. 1. 0. 0. 1. 1. 1. 1. 0. 0. 0. 1. 1. 0. 1. 0. 0. 1. 1.
 1. 0. 0. 1. 0. 1. 1. 1. 0. 1. 0. 0. 0. 0. 1. 0. 1. 0. 0. 1. 1. 0. 0. 0.
 0. 0. 0. 1. 0. 0. 1. 0. 0. 0. 0. 1. 1. 0. 0. 1. 0. 0. 0. 1. 0. 0. 0. 1.
 1. 0. 0. 0. 1. 1. 1. 0. 0. 1. 1. 0. 0. 1. 1. 1. 0. 1. 0. 1. 1. 1. 0. 1.
 0. 1. 0. 1. 0. 1. 1. 1. 0. 1. 0. 1. 1. 1. 0. 1. 0. 1. 0. 0. 0. 1. 0. 0.
 1. 1. 0. 0. 0. 1. 1. 1. 1. 0. 0. 1. 0. 1. 0. 1. 0. 1. 1. 0. 0. 1. 0. 1.
 1. 0. 1. 1. 1. 1. 0. 0. 0. 1. 1. 0. 0. 1. 1. 0. 1. 0. 0. 0. 1. 1. 0. 0.
 1. 1. 0. 1. 0. 1. 0. 1. 1. 1. 1. 0. 1. 0. 0. 0. 0. 0. 0. 1. 1. 0. 0. 1.
 1. 1. 1. 1. 1. 0. 1. 1. 0. 0. 1. 1. 1. 1. 0. 1. 1. 0. 1. 1. 1. 0. 1. 0.
 1. 0. 1. 0. 1. 1. 1. 1. 0. 1. 0. 1. 1. 0. 1. 1. 0. 1. 0. 1. 0. 0. 1. 0.
 0. 0. 0. 0. 0. 1. 1. 1. 0. 0. 1. 1. 1. 0. 1. 1. 1. 1. 1. 0. 0. 0. 0. 0.
 1. 1. 1. 1. 1. 0. 1. 1. 0. 1. 0. 1. 1. 0. 1. 0. 0. 1. 0. 1. 1. 1. 0. 0.
 0. 1. 0. 0. 1. 1. 0. 1. 1. 0. 0. 0. 1. 1. 1. 0. 0. 1. 0. 1. 1. 1. 0. 0.
 1. 1. 1. 0. 0. 0. 1. 1. 0. 0. 0. 0. 0. 1. 0. 1. 0. 0. 0. 0. 0. 1. 1. 1.
 0. 1. 1. 1. 0. 1. 0. 0. 1. 0. 1. 1. 1. 1. 0. 0. 1. 1. 1. 1. 0. 0. 1. 1.
 1. 0. 1. 0. 1. 0. 0. 0. 1. 1. 1. 0. 1. 1. 0. 0. 1. 1. 0. 0. 0. 0. 1. 0.
 1. 1. 1. 1. 1. 0. 0. 0. 0. 0. 1. 0. 1. 0. 0. 0. 0. 1. 1. 0. 1. 1. 1. 1.
 1. 0. 0. 0. 1. 0. 0. 1. 1. 1. 0. 1. 0. 0. 1. 1. 0. 1. 0. 0. 1. 1. 1. 0.
 1. 0. 0. 0. 0. 1. 0. 0. 0. 1. 1. 1. 0. 0. 1. 0. 0. 0. 1. 1. 0. 1. 0. 1.
 0. 0. 0. 1. 1. 0. 1. 1. 1. 1. 0. 1. 1. 1. 0. 1. 1. 1. 1. 1. 1. 1. 1. 1.
 1. 1. 1. 0. 1. 1. 0. 0. 0. 0. 1. 0. 1. 1. 0. 1. 1. 1. 1. 0. 1. 1. 0. 1.
 0. 1. 1. 0. 0. 1. 0. 1. 1. 1. 0. 0. 1. 1. 0. 0. 1. 0. 0. 1. 1. 1. 1. 1.
 1. 0. 0. 1. 0. 0. 0. 1. 1. 1. 1. 1. 0. 0. 0. 1. 1. 0. 0. 1. 1. 0. 1. 1.
 0. 1. 1. 0. 0. 1. 1. 1. 1. 0. 1. 0. 1. 1. 0. 1. 1. 0. 1. 1. 0. 1. 1. 1.
 0. 0. 1. 0. 0. 1. 1. 0. 0. 0. 1. 0. 0. 0. 1. 1. 1. 0. 0. 1. 1. 1. 1. 1.
 1. 0. 1. 0. 1. 1. 0. 1. 0. 1. 0. 0. 0. 0. 1. 0. 1. 1. 1. 1. 1. 1. 0. 0.
 0. 0. 1. 0. 0. 0. 1. 1. 0. 1. 1. 1. 0. 0. 1. 0. 0. 0. 1. 0.]</t>
  </si>
  <si>
    <t>[1 1 0 1 1 0 0 0 1 0 0 0 0 0 0 0 1 0 1 0 1 0 0 0 1 0 1 1 1 0 1 1 0 0 0 1 0
 1 1 0 1 0 0 0 1 0 0 1 1 1 0 0 0 0 0 0 0 1 1 1 1 0 1 1 0 1 0 0 0 1 1 1 1 0
 1 0 1 0 1 1 1 0 1 1 0 1 0 1 1 0 1 1 0 1 0 0 1 1 1 1 0 0 1 1 1 1 1 1 0 1 0
 1 1 1 0 0 1 1 1 1 0 1 1 1 0 1 0 1 0 0 1 0 1 0 0 0 0 1 0 1 1 1 1 1 0 1 1 0
 1 1 1 1 0 1 1 1 0 1 0 0 1 0 1 0 0 1 1 0 1 0 0 1 0 0 0 1 1 0 1 1 0 1 0 1 0
 1 0 0 0 0 1 1 1 1 0 1 1 0 1 1 0 0 1 0 1 1 1 0 0 1 0 0 1 0 0 1 0 0 0 1 0 1
 0 0 0 1 1 1 1 0 0 1 1 0 1 0 1 0 0 1 0 0 1 0 1 1 1 1 0 0 1 1 1 1 1 1 1 1 0
 0 0 1 1 1 1 1 1 1 0 0 0 0 0 1 0 1 0 0 1 1 1 1 0 1 1 0 1 1 1 1 0 0 0 1 0 1
 0 0 1 0 0 1 0 1 1 0 1 1 0 1 1 0 0 0 0 0 0 1 0 1 1 1 1 1 1 0 1 1 1 1 1 0 1
 1 0 0 0 1 1 0 1 1 1 0 1 1 0 1 1 1 0 0 0 1 1 0 0 1 0 1 1 0 1 0 0 0 0 1 0 0
 0 1 0 1 0 0 1 1 1 0 0 0 0 0 0 1 1 0 1 1 0 1 0 0 0 1 1 1 0 1 0 1 0 1 1 1 1
 0 1 1 0 1 1 0 1 1 1 1 0 1 1 1 1 0 1 0 0 0 1 1 1 1 1 0 0 1 1 1 1 1 0 0 1 1
 0 1 0 0 0 0 0 0 0 0 1 1 1 0 0 1 0 1 1 0 0 0 1 0 0 0 0 0 1 1 0 0 0 1 1 0 0
 1 1 1 1 0 0 1 1 0 1 0 0 0 0 0 1 1 0 0 0 1 0 1 0 1 0 1 0 0 1 0 1 1 0 1 0 0
 0 0 0 1 1 1 1 0 1 0 1 0 0 0 1 1 1 0 1 1 0 1 1 0 0 0 1 0 1 0 0 0 1 0 1 0 1
 1 1 1 1 1 1 1 1 0 1 0 1 1 0 0 0 0 1 1 0 1 0 0 1 1 1 1 0 0 1 1 1 0 0 1 0 1
 1 1 0 0 0 1 1 0 1 1 0 0 1 0 0 0 1 0 0 0 1 1 1 1 1 1 1 0 1 0 0 0 0 0 1 1 0
 1 0 1 0 0 1 1 0 1 0 1 1 0 0 1 0 0 0 1 1 1 1 1 0 0 0 1 0 1 1 0 1 0 1 0 1 0
 0 1 1 1 1 1 1 1 0 0 0 0 0 0 1 1 0 1 0 1 1 0 1 0 1 1 0 0 1 0 1 1 1 1 0 1 0
 1 0 1 0 0 1 0 0 0 0 0 1 0 1 0 0 0 0 0 1 0 0 0 0 0 1 1 0 0 0 1 0 1 1 1 1 0]</t>
  </si>
  <si>
    <t>[1. 0. 0. 1. 0. 1. 1. 1. 0. 0. 1. 0. 1. 0. 1. 0. 1. 1. 0. 1. 1. 0. 0. 0.
 1. 1. 0. 0. 0. 0. 0. 1. 0. 1. 0. 1. 1. 1. 1. 0. 1. 1. 0. 0. 0. 0. 1. 0.
 0. 1. 0. 0. 0. 1. 1. 1. 0. 1. 1. 1. 0. 0. 1. 1. 0. 0. 0. 0. 0. 1. 1. 0.
 0. 0. 1. 1. 0. 1. 0. 0. 1. 1. 1. 1. 1. 1. 1. 1. 0. 1. 1. 0. 0. 0. 0. 0.
 1. 0. 1. 1. 1. 0. 1. 1. 1. 1. 0. 0. 0. 1. 1. 1. 1. 0. 1. 0. 1. 0. 1. 0.
 0. 0. 1. 1. 1. 1. 1. 1. 0. 0. 0. 0. 0. 0. 0. 1. 0. 0. 0. 0. 1. 0. 0. 1.
 1. 1. 1. 0. 1. 1. 1. 1. 1. 0. 0. 0. 1. 1. 0. 1. 0. 0. 0. 1. 0. 1. 0. 1.
 0. 1. 1. 1. 0. 1. 0. 0. 1. 0. 1. 0. 1. 1. 1. 1. 1. 0. 0. 1. 0. 1. 1. 1.
 1. 1. 0. 1. 1. 1. 1. 0. 1. 1. 0. 0. 0. 0. 0. 1. 1. 0. 0. 1. 1. 0. 1. 1.
 0. 0. 0. 1. 1. 0. 0. 1. 1. 0. 0. 0. 0. 0. 0. 0. 1. 0. 0. 1. 1. 0. 0. 0.
 0. 1. 0. 1. 0. 1. 1. 0. 1. 1. 0. 0. 0. 1. 1. 0. 1. 1. 0. 1. 1. 0. 1. 0.
 1. 1. 0. 0. 0. 1. 1. 0. 0. 0. 1. 1. 1. 1. 1. 0. 1. 1. 0. 0. 0. 1. 0. 0.
 0. 1. 1. 1. 0. 1. 0. 0. 1. 0. 0. 1. 0. 1. 1. 0. 1. 0. 0. 0. 1. 1. 0. 1.
 0. 1. 1. 0. 0. 1. 1. 0. 0. 1. 0. 1. 0. 1. 0. 1. 0. 1. 0. 1. 0. 0. 1. 1.
 1. 0. 1. 1. 1. 1. 1. 1. 0. 0. 0. 1. 1. 0. 0. 1. 1. 1. 0. 0. 1. 0. 0. 1.
 0. 1. 0. 0. 1. 0. 0. 1. 1. 1. 1. 0. 1. 0. 0. 1. 1. 1. 1. 1. 0. 1. 0. 1.
 1. 0. 1. 1. 0. 0. 1. 0. 1. 1. 0. 1. 1. 1. 0. 0. 0. 1. 1. 0. 0. 1. 1. 0.
 0. 0. 1. 1. 1. 0. 1. 0. 0. 1. 0. 1. 0. 1. 1. 0. 1. 1. 1. 0. 1. 0. 0. 0.
 1. 0. 0. 1. 1. 1. 1. 0. 0. 0. 1. 1. 1. 1. 0. 1. 1. 0. 0. 0. 1. 1. 1. 1.
 0. 0. 1. 1. 0. 1. 1. 1. 1. 0. 0. 0. 0. 0. 0. 0. 0. 1. 1. 0. 1. 0. 0. 1.
 1. 0. 1. 1. 1. 1. 1. 0. 0. 1. 0. 1. 0. 1. 0. 1. 0. 0. 1. 0. 1. 1. 1. 0.
 0. 0. 1. 0. 0. 1. 0. 0. 1. 1. 1. 1. 0. 0. 1. 0. 0. 1. 1. 0. 0. 1. 1. 0.
 1. 0. 1. 0. 0. 1. 1. 1. 1. 0. 0. 0. 1. 0. 0. 1. 0. 0. 1. 0. 0. 0. 1. 1.
 1. 1. 1. 1. 0. 1. 0. 1. 0. 0. 0. 1. 1. 0. 1. 0. 1. 0. 0. 0. 0. 0. 0. 1.
 1. 0. 1. 0. 0. 0. 1. 1. 0. 1. 1. 0. 0. 0. 1. 1. 0. 0. 0. 0. 1. 1. 0. 0.
 1. 1. 1. 0. 0. 0. 0. 0. 1. 0. 1. 1. 0. 0. 1. 1. 1. 1. 1. 0. 0. 1. 0. 1.
 1. 1. 0. 1. 0. 1. 0. 0. 0. 0. 0. 1. 0. 1. 0. 0. 1. 1. 0. 0. 0. 1. 1. 0.
 1. 1. 0. 1. 0. 1. 1. 0. 0. 0. 1. 0. 0. 1. 0. 0. 1. 0. 0. 1. 1. 0. 1. 1.
 0. 1. 0. 0. 0. 1. 0. 0. 1. 1. 0. 1. 1. 1. 0. 1. 0. 1. 0. 1. 1. 0. 0. 1.
 0. 0. 0. 0. 1. 1. 1. 1. 0. 1. 0. 1. 1. 0. 1. 0. 1. 1. 0. 1. 0. 0. 0. 0.
 1. 0. 0. 0. 0. 0. 1. 1. 1. 0. 0. 0. 0. 0. 1. 1. 0. 0. 1. 1.]</t>
  </si>
  <si>
    <t>[0. 1. 0. 0. 0. 0. 0. 0. 0. 1. 1. 0. 0. 0. 1. 0. 1. 1. 1. 0. 1. 0. 1. 0.
 0. 0. 0. 1. 0. 0. 1. 0. 0. 0. 0. 1. 0. 0. 1. 1. 1. 0. 0. 0. 1. 1. 1. 1.
 0. 1. 0. 1. 1. 0. 0. 0. 0. 1. 1. 0. 1. 0. 1. 1. 1. 0. 1. 0. 0. 0. 1. 1.
 0. 0. 1. 0. 1. 1. 1. 0. 1. 0. 1. 0. 1. 0. 1. 1. 1. 0. 0. 1. 1. 0. 0. 0.
 0. 0. 0. 0. 1. 1. 1. 0. 0. 0. 0. 0. 0. 0. 0. 0. 1. 1. 0. 0. 0. 1. 0.]</t>
  </si>
  <si>
    <t>[1. 1. 0. 0. 0. 0. 0. 0. 0. 1. 1. 0. 1. 0. 0. 0. 1. 1. 1. 1. 1. 0. 1. 1.
 0. 0. 0. 1. 0. 0. 1. 0. 0. 0. 0. 0. 0. 0. 1. 1. 1. 0. 0. 0. 1. 1. 1. 0.
 0. 1. 1. 1. 1. 0. 0. 0. 1. 1. 1. 0. 1. 0. 1. 1. 1. 0. 1. 0. 0. 0. 1. 1.
 1. 0. 1. 0. 0. 1. 1. 0. 1. 0. 1. 0. 0. 0. 1. 1. 1. 0. 0. 1. 0. 0. 0. 0.
 0. 0. 0. 0. 1. 1. 1. 0. 0. 0. 0. 0. 0. 0. 0. 0. 1. 1. 0. 0. 0. 1. 0.]</t>
  </si>
  <si>
    <t>[0. 1. 1. 0. 1. 1. 1. 1. 0. 1. 0. 0. 1. 1. 0. 1. 1. 1. 0. 0. 0. 0. 1. 0.
 0. 1. 0. 1. 0. 1. 1. 1. 1. 0. 1. 1. 0. 0. 0. 1. 0. 1. 1. 1. 0. 0. 1. 1.
 0. 1. 0. 0. 0. 1. 0. 1. 1. 0. 0. 0. 1. 1. 1. 0. 0. 0. 1. 0. 1. 1. 0. 1.
 0. 0. 0. 1. 1. 1. 1. 1. 1. 0. 0. 0. 1. 1. 1. 0. 1. 0. 0. 0. 0. 1. 1. 0.
 0. 0. 1. 1. 0. 1. 0. 1. 0. 0. 0. 0. 0. 1. 1. 0. 1. 0. 0. 1. 1. 0. 1.]</t>
  </si>
  <si>
    <t>[0. 1. 1. 0. 1. 1. 0. 1. 1. 1. 0. 0. 1. 0. 0. 1. 1. 1. 0. 0. 0. 0. 0. 0.
 0. 0. 0. 1. 0. 0. 1. 1. 0. 0. 0. 1. 0. 0. 0. 1. 0. 1. 0. 0. 0. 0. 1. 1.
 0. 0. 0. 1. 0. 1. 0. 1. 1. 0. 0. 0. 1. 1. 1. 1. 0. 0. 0. 0. 1. 1. 0. 1.
 0. 0. 0. 1. 1. 1. 1. 1. 1. 1. 0. 0. 1. 1. 1. 0. 1. 0. 1. 0. 0. 1. 1. 0.
 0. 0. 1. 1. 0. 0. 0. 1. 0. 1. 0. 0. 0. 0. 1. 1. 1. 0. 0. 0. 1. 1. 0.]</t>
  </si>
  <si>
    <t>[1. 1. 1. 1. 0. 1. 0. 0. 1. 1. 0. 0. 1. 1. 1. 0. 1. 0. 1. 1. 1. 1. 0. 0.
 0. 1. 1. 1. 1. 1. 0. 0. 1. 0. 0. 0. 0. 1. 0. 1. 0. 0. 0. 1. 0. 0. 1. 0.
 0. 0. 1. 1. 0. 1. 0. 0. 1. 0. 1. 0. 1. 0. 0. 0. 0. 1. 0. 1. 1. 1. 1. 0.
 1. 0. 0. 1. 0. 0. 1. 0. 0. 0. 1. 0. 0. 1. 1. 0. 0. 1. 1. 0. 1. 1. 1. 1.
 1. 0. 0. 0. 1. 1. 1. 0. 0. 0. 1. 0. 1. 1. 1. 0. 1. 0. 1. 0. 0. 0. 1.]</t>
  </si>
  <si>
    <t>[1. 0. 1. 0. 0. 1. 0. 0. 1. 1. 0. 0. 1. 1. 1. 1. 1. 0. 1. 1. 0. 1. 0. 1.
 1. 1. 1. 1. 1. 1. 0. 0. 1. 0. 1. 0. 0. 1. 0. 0. 1. 1. 0. 1. 0. 0. 1. 0.
 0. 1. 1. 1. 1. 0. 0. 0. 0. 1. 1. 1. 1. 0. 0. 0. 0. 1. 0. 1. 0. 0. 1. 1.
 1. 0. 0. 1. 0. 0. 0. 1. 1. 1. 0. 1. 0. 1. 0. 0. 0. 1. 0. 1. 1. 1. 1. 1.
 1. 1. 0. 0. 1. 1. 1. 0. 0. 1. 0. 0. 0. 1. 0. 0. 1. 0. 1. 0. 0. 0. 1.]</t>
  </si>
  <si>
    <t>[1. 0. 1. 0. 0. 1. 0. 0. 1. 1. 0. 0. 1. 1. 1. 1. 1. 0. 1. 1. 0. 1. 0. 1.
 1. 1. 1. 1. 1. 1. 0. 0. 1. 0. 1. 0. 0. 1. 0. 0. 1. 1. 0. 1. 0. 0. 1. 0.
 0. 0. 1. 1. 1. 0. 0. 0. 0. 1. 1. 1. 1. 0. 0. 0. 0. 1. 0. 1. 0. 0. 1. 1.
 1. 0. 0. 1. 0. 0. 0. 1. 1. 0. 0. 1. 0. 1. 0. 0. 0. 1. 0. 1. 1. 1. 1. 1.
 1. 1. 0. 0. 1. 1. 1. 0. 0. 1. 0. 0. 0. 1. 0. 0. 1. 0. 1. 0. 0. 0. 1.]</t>
  </si>
  <si>
    <t>[1. 0. 1. 0. 0. 1. 0. 0. 1. 1. 0. 0. 1. 1. 1. 1. 1. 0. 0. 1. 0. 1. 0. 1.
 1. 1. 1. 1. 1. 1. 0. 0. 1. 0. 1. 0. 0. 1. 0. 0. 1. 1. 0. 1. 0. 0. 1. 0.
 0. 0. 1. 1. 1. 0. 0. 1. 0. 1. 1. 1. 1. 0. 0. 0. 0. 1. 0. 1. 0. 0. 1. 1.
 1. 0. 0. 1. 0. 0. 0. 1. 1. 0. 0. 1. 0. 1. 0. 0. 0. 1. 0. 1. 1. 1. 1. 1.
 1. 1. 0. 0. 1. 1. 1. 0. 0. 1. 0. 0. 0. 1. 0. 0. 1. 0. 1. 0. 0. 0. 1.]</t>
  </si>
  <si>
    <t>[1. 0. 1. 0. 0. 1. 0. 0. 1. 1. 0. 0. 1. 1. 1. 1. 1. 0. 1. 1. 0. 1. 0. 1.
 1. 1. 1. 1. 1. 1. 0. 0. 1. 0. 1. 0. 0. 1. 0. 0. 1. 1. 0. 1. 0. 0. 0. 0.
 0. 1. 1. 1. 1. 0. 0. 0. 0. 1. 0. 1. 1. 0. 0. 0. 0. 1. 0. 1. 0. 0. 1. 1.
 1. 0. 0. 1. 0. 0. 0. 1. 1. 0. 0. 1. 0. 1. 0. 0. 0. 1. 0. 1. 1. 1. 1. 1.
 1. 1. 0. 0. 1. 1. 1. 0. 0. 1. 0. 0. 0. 1. 0. 0. 1. 0. 1. 0. 0. 0. 1.]</t>
  </si>
  <si>
    <t>[1. 0. 1. 0. 1. 1. 0. 0. 0. 1. 0. 0. 1. 1. 1. 1. 1. 0. 1. 1. 0. 1. 0. 0.
 1. 1. 1. 1. 1. 1. 0. 0. 1. 0. 1. 0. 0. 1. 0. 0. 1. 1. 0. 1. 0. 0. 1. 0.
 0. 0. 1. 1. 1. 0. 0. 0. 0. 1. 1. 1. 1. 0. 0. 0. 0. 1. 0. 1. 0. 0. 1. 1.
 1. 0. 0. 1. 0. 0. 0. 1. 1. 1. 0. 1. 0. 1. 0. 0. 0. 1. 0. 1. 1. 1. 1. 0.
 1. 1. 0. 0. 1. 1. 1. 0. 0. 1. 0. 0. 0. 1. 0. 0. 1. 0. 1. 0. 0. 0. 1.]</t>
  </si>
  <si>
    <t>[1. 1. 0. 1. 1. 1. 1. 0. 1. 1. 1. 1. 0. 0. 0. 0. 1. 1. 1. 0. 0. 1. 1. 0.
 1. 1. 1. 0. 1. 0. 0. 0. 1. 0. 0. 0. 0. 0. 0. 1. 0. 0. 1. 1. 0. 1. 1. 1.
 1. 0. 1. 1. 0. 1. 1. 0. 0. 0. 0. 0. 0. 1. 1. 1. 1. 1. 1. 1. 0. 1. 1. 1.
 1. 0. 1. 0. 1. 0. 1. 0. 0. 0. 0. 0. 0. 0. 1. 0. 1. 1. 1. 0. 1. 0. 1. 1.
 0. 0. 0. 0. 1. 1. 0. 0. 0. 0. 0. 1. 0. 0. 0. 0. 1. 0. 1. 1. 0. 1. 0.]</t>
  </si>
  <si>
    <t>[0. 1. 0. 1. 1. 1. 1. 0. 1. 0. 1. 0. 1. 0. 1. 0. 1. 1. 0. 0. 0. 1. 1. 0.
 1. 1. 1. 0. 1. 0. 0. 0. 1. 0. 1. 0. 0. 0. 0. 1. 0. 0. 1. 1. 0. 1. 1. 1.
 1. 1. 1. 0. 0. 1. 1. 0. 0. 0. 1. 0. 0. 1. 1. 1. 1. 1. 1. 1. 0. 1. 1. 1.
 1. 0. 1. 0. 0. 0. 1. 0. 1. 0. 0. 0. 0. 0. 1. 0. 1. 1. 0. 0. 1. 0. 1. 1.
 0. 0. 0. 0. 1. 1. 0. 0. 0. 0. 0. 1. 0. 0. 0. 1. 1. 0. 1. 1. 1. 1. 0.]</t>
  </si>
  <si>
    <t>[0. 1. 0. 1. 1. 1. 1. 0. 1. 0. 1. 0. 0. 0. 1. 0. 1. 1. 0. 0. 0. 1. 1. 0.
 1. 1. 1. 0. 1. 0. 0. 0. 1. 0. 1. 0. 0. 0. 0. 1. 0. 0. 1. 1. 0. 1. 1. 1.
 1. 1. 1. 0. 0. 1. 1. 0. 0. 0. 1. 0. 0. 0. 1. 1. 1. 1. 1. 0. 0. 1. 1. 1.
 1. 0. 1. 0. 0. 0. 1. 0. 0. 0. 0. 0. 1. 0. 1. 0. 1. 1. 0. 0. 1. 0. 1. 1.
 0. 0. 0. 0. 1. 1. 0. 0. 0. 0. 0. 1. 0. 0. 0. 1. 1. 0. 1. 1. 1. 1. 0.]</t>
  </si>
  <si>
    <t>[0. 1. 1. 1. 1. 1. 1. 0. 1. 1. 1. 0. 1. 0. 1. 0. 1. 1. 0. 0. 0. 1. 1. 0.
 1. 1. 1. 0. 1. 0. 0. 0. 1. 0. 1. 0. 0. 0. 0. 1. 0. 0. 1. 1. 0. 1. 1. 1.
 1. 1. 1. 0. 0. 1. 1. 0. 0. 0. 1. 0. 0. 0. 1. 1. 1. 1. 1. 0. 0. 1. 1. 1.
 1. 0. 1. 0. 0. 0. 1. 0. 0. 0. 0. 0. 0. 0. 1. 0. 1. 1. 0. 0. 1. 0. 1. 1.
 0. 0. 0. 0. 1. 1. 0. 0. 0. 0. 0. 1. 0. 0. 0. 1. 1. 0. 1. 1. 1. 1. 0.]</t>
  </si>
  <si>
    <t>[0. 1. 1. 1. 1. 1. 1. 0. 1. 0. 1. 0. 1. 0. 1. 0. 1. 1. 0. 0. 0. 1. 1. 0.
 1. 1. 1. 0. 1. 0. 0. 0. 1. 0. 1. 0. 0. 0. 0. 0. 0. 0. 1. 1. 0. 1. 1. 1.
 1. 1. 1. 0. 0. 1. 1. 0. 0. 0. 0. 0. 0. 0. 1. 1. 1. 1. 1. 0. 0. 1. 1. 1.
 1. 0. 1. 0. 0. 0. 1. 0. 0. 0. 0. 0. 0. 0. 1. 0. 1. 1. 0. 0. 1. 0. 0. 1.
 0. 1. 0. 0. 1. 1. 0. 0. 0. 0. 0. 1. 0. 0. 0. 1. 1. 0. 1. 1. 1. 1. 0.]</t>
  </si>
  <si>
    <t>[0. 1. 1. 1. 1. 1. 1. 0. 1. 0. 1. 0. 1. 0. 1. 0. 1. 0. 0. 0. 0. 1. 1. 0.
 1. 1. 1. 0. 1. 0. 0. 0. 1. 0. 1. 0. 0. 1. 0. 1. 1. 0. 1. 1. 0. 0. 1. 1.
 1. 1. 1. 0. 1. 0. 1. 0. 0. 0. 0. 1. 0. 0. 1. 1. 1. 1. 1. 0. 0. 1. 1. 1.
 1. 0. 1. 0. 0. 0. 1. 0. 0. 1. 0. 0. 0. 0. 1. 0. 1. 1. 0. 0. 1. 0. 1. 1.
 0. 0. 0. 0. 1. 1. 0. 0. 0. 0. 0. 1. 0. 0. 0. 1. 0. 0. 1. 1. 1. 1. 0.]</t>
  </si>
  <si>
    <t>[1. 0. 0. 0. 0. 0. 1. 0. 1. 1. 1. 0. 1. 0. 0. 0. 1. 1. 0. 1. 1. 0. 1. 1.
 0. 0. 0. 1. 1. 1. 0. 0. 1. 1. 0. 0. 0. 0. 1. 0. 1. 0. 1. 1. 1. 1. 0. 1.
 1. 0. 0. 1. 0. 1. 0. 0. 0. 0. 1. 1. 1. 1. 0. 0. 0. 0. 1. 1. 0. 0. 0. 0.
 0. 1. 1. 0. 0. 1. 1. 0. 1. 0. 1. 1. 0. 0. 0. 1. 1. 0. 0. 1. 1. 1. 0. 1.
 1. 1. 1. 0. 0. 0. 0. 1. 1. 1. 0. 0. 1. 0. 1. 0. 0. 0. 1. 0. 1. 1. 1.]</t>
  </si>
  <si>
    <t>[1. 1. 0. 1. 0. 0. 1. 0. 1. 0. 1. 0. 1. 0. 1. 1. 0. 0. 0. 1. 1. 0. 1. 1.
 0. 0. 1. 1. 1. 0. 0. 1. 1. 0. 0. 1. 0. 0. 0. 0. 1. 0. 1. 0. 1. 0. 1. 1.
 0. 0. 0. 0. 0. 1. 0. 1. 0. 0. 1. 1. 1. 0. 0. 0. 1. 0. 1. 1. 0. 1. 0. 0.
 0. 1. 1. 0. 0. 1. 0. 0. 0. 0. 1. 1. 1. 1. 1. 1. 1. 0. 1. 1. 1. 0. 0. 1.
 1. 0. 1. 1. 0. 0. 0. 1. 1. 1. 1. 1. 1. 1. 1. 0. 0. 0. 0. 1. 1. 1. 0.]</t>
  </si>
  <si>
    <t>[1. 1. 0. 1. 0. 0. 1. 0. 1. 0. 1. 0. 1. 0. 1. 1. 0. 0. 0. 1. 1. 0. 1. 1.
 0. 0. 1. 1. 1. 1. 0. 1. 1. 0. 0. 0. 0. 0. 1. 0. 1. 0. 1. 0. 0. 0. 1. 1.
 1. 0. 0. 0. 0. 1. 0. 1. 0. 0. 1. 1. 1. 1. 0. 1. 1. 0. 1. 1. 0. 1. 0. 0.
 0. 1. 1. 0. 0. 1. 0. 0. 1. 0. 1. 1. 1. 1. 1. 1. 1. 0. 1. 1. 1. 0. 0. 1.
 1. 0. 1. 1. 0. 0. 0. 1. 1. 1. 0. 1. 1. 1. 1. 0. 0. 0. 0. 1. 0. 1. 0.]</t>
  </si>
  <si>
    <t>[1. 1. 1. 1. 0. 0. 1. 0. 1. 0. 1. 0. 1. 0. 0. 1. 0. 0. 0. 1. 1. 0. 1. 1.
 0. 0. 0. 1. 1. 1. 0. 1. 1. 0. 0. 0. 0. 0. 1. 0. 1. 0. 1. 0. 1. 0. 1. 1.
 1. 0. 0. 0. 0. 0. 0. 1. 0. 0. 1. 1. 1. 0. 0. 1. 1. 0. 1. 1. 0. 1. 0. 0.
 0. 1. 1. 0. 0. 1. 0. 0. 0. 0. 1. 1. 0. 1. 1. 1. 1. 0. 1. 1. 1. 0. 0. 1.
 1. 1. 1. 1. 0. 0. 0. 1. 1. 1. 1. 1. 1. 0. 1. 0. 0. 0. 0. 1. 1. 1. 0.]</t>
  </si>
  <si>
    <t>[1. 1. 1. 1. 0. 0. 1. 0. 1. 0. 1. 0. 1. 0. 0. 1. 0. 0. 0. 1. 1. 0. 1. 1.
 0. 0. 0. 1. 1. 0. 0. 1. 1. 0. 0. 0. 0. 0. 1. 0. 1. 0. 1. 1. 1. 0. 1. 1.
 1. 0. 0. 0. 0. 0. 1. 1. 0. 0. 1. 1. 1. 0. 0. 1. 1. 0. 1. 1. 0. 1. 0. 0.
 0. 1. 1. 0. 0. 1. 0. 0. 1. 0. 1. 1. 0. 1. 1. 1. 1. 0. 1. 1. 1. 0. 0. 1.
 1. 1. 1. 1. 0. 0. 0. 1. 1. 1. 1. 1. 1. 0. 1. 0. 0. 0. 0. 1. 1. 1. 0.]</t>
  </si>
  <si>
    <t>[1. 1. 1. 1. 0. 0. 1. 0. 1. 0. 1. 0. 1. 0. 1. 1. 0. 0. 0. 1. 1. 0. 1. 1.
 0. 0. 1. 1. 1. 0. 0. 1. 1. 0. 0. 0. 0. 0. 1. 0. 1. 0. 1. 0. 1. 0. 1. 1.
 1. 0. 0. 0. 0. 0. 0. 1. 0. 0. 1. 1. 1. 0. 0. 1. 1. 0. 1. 1. 0. 1. 0. 0.
 0. 1. 1. 0. 0. 1. 0. 0. 1. 0. 1. 1. 0. 1. 1. 1. 1. 0. 1. 1. 1. 0. 0. 1.
 1. 1. 1. 1. 0. 0. 0. 1. 0. 1. 0. 1. 1. 0. 1. 0. 0. 0. 0. 1. 1. 1. 0.]</t>
  </si>
  <si>
    <t>[1. 1. 1. 1. 0. 0. 1. 0. 1. 0. 1. 0. 1. 0. 1. 1. 0. 0. 0. 1. 1. 0. 1. 1.
 0. 0. 1. 1. 1. 0. 0. 1. 1. 0. 0. 0. 0. 0. 1. 0. 1. 0. 1. 0. 1. 0. 1. 1.
 1. 0. 0. 0. 0. 0. 0. 1. 0. 0. 1. 1. 1. 0. 0. 1. 1. 0. 1. 1. 0. 1. 0. 0.
 0. 1. 1. 0. 0. 1. 0. 0. 1. 0. 1. 1. 0. 1. 1. 1. 1. 0. 1. 0. 1. 1. 0. 1.
 1. 1. 1. 1. 0. 0. 0. 1. 0. 1. 0. 1. 1. 0. 1. 0. 0. 0. 0. 1. 1. 1. 0.]</t>
  </si>
  <si>
    <t>[1. 1. 1. 1. 0. 0. 1. 0. 1. 0. 1. 0. 1. 0. 1. 1. 0. 0. 0. 1. 1. 0. 1. 1.
 0. 0. 1. 1. 1. 0. 0. 1. 1. 0. 0. 0. 0. 0. 1. 0. 1. 0. 1. 0. 1. 0. 1. 1.
 1. 0. 0. 0. 0. 0. 0. 1. 0. 0. 1. 1. 1. 0. 0. 1. 1. 0. 1. 1. 0. 1. 0. 0.
 0. 1. 1. 0. 0. 1. 0. 0. 1. 0. 1. 1. 0. 1. 1. 1. 1. 0. 0. 1. 1. 0. 0. 1.
 1. 1. 1. 1. 0. 0. 0. 1. 0. 1. 0. 1. 1. 0. 1. 0. 0. 0. 0. 1. 1. 1. 0.]</t>
  </si>
  <si>
    <t>[1. 1. 1. 1. 0. 0. 1. 0. 1. 0. 1. 0. 1. 0. 1. 1. 0. 0. 0. 1. 1. 0. 1. 1.
 0. 0. 1. 1. 1. 0. 0. 1. 1. 0. 0. 0. 0. 0. 1. 0. 1. 0. 1. 0. 1. 0. 1. 1.
 1. 0. 0. 0. 0. 0. 0. 1. 0. 0. 1. 1. 1. 0. 0. 1. 1. 0. 1. 1. 0. 1. 1. 0.
 0. 1. 1. 0. 0. 1. 0. 0. 1. 0. 1. 1. 0. 1. 1. 1. 1. 0. 1. 1. 1. 0. 0. 1.
 1. 1. 1. 1. 0. 0. 0. 1. 0. 1. 0. 1. 1. 0. 1. 0. 0. 0. 0. 1. 1. 1. 0.]</t>
  </si>
  <si>
    <t>[1. 1. 1. 0. 0. 0. 1. 0. 1. 0. 1. 0. 1. 0. 1. 1. 0. 0. 0. 1. 1. 0. 1. 1.
 0. 0. 1. 1. 1. 0. 0. 1. 1. 0. 0. 0. 0. 0. 1. 0. 1. 0. 1. 0. 1. 0. 1. 1.
 1. 0. 0. 0. 0. 0. 0. 1. 0. 0. 1. 1. 1. 0. 0. 1. 1. 0. 1. 1. 0. 1. 0. 0.
 0. 1. 1. 0. 0. 1. 0. 0. 1. 0. 1. 1. 0. 1. 1. 1. 1. 0. 1. 0. 1. 0. 0. 1.
 1. 1. 1. 1. 0. 0. 0. 1. 1. 1. 0. 1. 1. 0. 1. 0. 0. 0. 0. 1. 1. 1. 0.]</t>
  </si>
  <si>
    <t>[1. 1. 1. 1. 0. 0. 1. 0. 1. 1. 1. 0. 1. 0. 1. 1. 0. 0. 0. 1. 1. 0. 1. 1.
 0. 0. 1. 1. 1. 0. 0. 1. 1. 0. 0. 0. 0. 0. 1. 0. 1. 0. 1. 0. 1. 0. 1. 1.
 1. 0. 0. 0. 0. 0. 0. 1. 0. 0. 1. 1. 1. 0. 0. 1. 1. 0. 1. 1. 0. 1. 0. 0.
 0. 1. 1. 0. 0. 1. 0. 0. 1. 0. 1. 1. 0. 1. 1. 1. 1. 0. 1. 0. 1. 0. 0. 1.
 1. 1. 1. 1. 0. 0. 0. 1. 0. 1. 0. 1. 1. 0. 1. 0. 0. 0. 0. 1. 1. 1. 0.]</t>
  </si>
  <si>
    <t>[1. 1. 1. 1. 0. 0. 1. 0. 1. 1. 1. 0. 1. 0. 1. 1. 0. 0. 0. 1. 1. 0. 1. 1.
 0. 0. 1. 1. 1. 0. 0. 1. 1. 0. 0. 0. 0. 0. 1. 0. 1. 0. 1. 0. 1. 0. 1. 1.
 1. 0. 0. 0. 1. 0. 0. 1. 0. 0. 1. 1. 1. 0. 1. 1. 1. 0. 1. 1. 0. 1. 0. 0.
 0. 1. 1. 0. 1. 1. 0. 0. 1. 0. 1. 1. 0. 1. 1. 1. 1. 0. 1. 0. 1. 0. 0. 1.
 1. 1. 1. 1. 0. 0. 0. 1. 0. 0. 0. 1. 1. 0. 1. 0. 0. 1. 0. 1. 1. 1. 0.]</t>
  </si>
  <si>
    <t>[1. 1. 1. 1. 0. 0. 1. 0. 1. 1. 1. 0. 1. 0. 1. 1. 0. 0. 0. 1. 1. 0. 1. 1.
 0. 0. 1. 1. 1. 0. 0. 1. 1. 0. 0. 0. 0. 0. 1. 0. 1. 0. 1. 0. 1. 0. 1. 1.
 1. 0. 0. 0. 0. 0. 0. 1. 0. 0. 1. 1. 0. 0. 0. 1. 1. 0. 1. 1. 0. 1. 0. 0.
 0. 1. 1. 0. 0. 1. 0. 0. 1. 0. 1. 1. 0. 1. 1. 1. 1. 0. 1. 0. 1. 0. 0. 1.
 1. 1. 1. 1. 0. 0. 0. 1. 0. 1. 0. 1. 1. 0. 1. 0. 0. 0. 0. 1. 1. 1. 0.]</t>
  </si>
  <si>
    <t>[1. 1. 1. 1. 0. 0. 1. 0. 1. 1. 1. 0. 1. 0. 1. 1. 0. 0. 0. 1. 1. 0. 1. 1.
 0. 0. 1. 1. 1. 0. 0. 1. 1. 0. 0. 0. 0. 0. 1. 0. 1. 0. 1. 0. 1. 0. 1. 1.
 1. 1. 0. 0. 0. 0. 0. 1. 0. 1. 1. 1. 0. 0. 0. 1. 1. 0. 1. 1. 0. 1. 0. 0.
 0. 1. 1. 0. 0. 1. 0. 0. 1. 0. 1. 1. 0. 1. 1. 1. 1. 0. 1. 0. 1. 0. 0. 0.
 1. 1. 1. 1. 0. 0. 0. 1. 0. 1. 0. 1. 1. 0. 1. 0. 0. 0. 0. 1. 1. 1. 0.]</t>
  </si>
  <si>
    <t>[1. 1. 1. 1. 0. 0. 1. 0. 1. 1. 1. 0. 1. 0. 1. 1. 0. 0. 0. 1. 1. 0. 1. 1.
 0. 0. 1. 1. 1. 0. 0. 1. 1. 0. 0. 0. 0. 0. 1. 0. 1. 0. 1. 0. 1. 0. 0. 1.
 1. 0. 0. 0. 0. 0. 0. 1. 0. 0. 1. 1. 0. 0. 0. 1. 1. 0. 1. 1. 0. 1. 1. 0.
 0. 1. 1. 0. 0. 1. 0. 0. 1. 0. 1. 1. 0. 1. 1. 1. 1. 1. 1. 0. 1. 0. 0. 0.
 1. 1. 1. 1. 0. 0. 0. 1. 0. 1. 0. 1. 1. 0. 1. 0. 0. 0. 0. 1. 1. 1. 0.]</t>
  </si>
  <si>
    <t>[1. 0. 1. 1. 0. 0. 1. 0. 1. 1. 1. 0. 1. 0. 1. 1. 0. 0. 0. 1. 1. 0. 1. 0.
 0. 0. 1. 1. 1. 0. 0. 1. 1. 0. 0. 0. 0. 0. 1. 0. 1. 0. 1. 0. 1. 0. 0. 1.
 1. 0. 0. 0. 0. 0. 0. 1. 0. 0. 1. 1. 0. 0. 0. 1. 1. 0. 1. 1. 0. 1. 0. 0.
 0. 1. 1. 0. 0. 1. 0. 0. 1. 0. 1. 1. 0. 1. 1. 1. 1. 0. 1. 1. 1. 0. 0. 0.
 1. 1. 1. 1. 0. 0. 0. 1. 0. 1. 0. 1. 1. 0. 1. 0. 0. 0. 0. 1. 1. 1. 0.]</t>
  </si>
  <si>
    <t>[1. 0. 1. 1. 0. 0. 1. 0. 1. 0. 1. 0. 1. 0. 1. 1. 0. 0. 0. 1. 1. 0. 1. 1.
 0. 0. 1. 1. 1. 0. 0. 1. 1. 0. 0. 0. 0. 0. 1. 0. 1. 0. 1. 0. 1. 0. 0. 1.
 1. 0. 0. 0. 0. 0. 0. 1. 0. 0. 1. 1. 0. 0. 0. 1. 1. 0. 1. 1. 0. 1. 0. 0.
 0. 1. 1. 0. 0. 1. 0. 0. 1. 0. 1. 1. 0. 1. 1. 1. 1. 0. 1. 0. 1. 1. 0. 0.
 1. 1. 1. 1. 0. 0. 0. 1. 1. 1. 0. 1. 1. 0. 1. 0. 0. 0. 0. 1. 1. 1. 0.]</t>
  </si>
  <si>
    <t>[1. 0. 0. 1. 1. 0. 1. 0. 1. 1. 1. 0. 1. 0. 1. 1. 0. 0. 0. 1. 1. 0. 1. 1.
 0. 0. 1. 0. 1. 0. 0. 1. 1. 0. 1. 0. 0. 0. 1. 0. 1. 1. 1. 0. 1. 0. 0. 1.
 1. 0. 0. 0. 0. 0. 0. 1. 0. 0. 1. 1. 0. 0. 0. 1. 1. 0. 1. 1. 0. 1. 0. 0.
 0. 1. 1. 0. 0. 1. 0. 0. 1. 0. 1. 1. 0. 1. 1. 1. 1. 0. 1. 0. 1. 1. 0. 0.
 1. 1. 1. 1. 0. 0. 0. 1. 0. 1. 0. 1. 1. 0. 1. 0. 0. 1. 1. 1. 1. 1. 0.]</t>
  </si>
  <si>
    <t>[1. 0. 0. 1. 1. 0. 1. 0. 1. 1. 1. 0. 1. 0. 1. 1. 0. 0. 0. 1. 1. 0. 1. 1.
 0. 0. 1. 1. 1. 0. 0. 1. 1. 0. 1. 0. 0. 0. 1. 0. 1. 1. 1. 0. 1. 0. 0. 1.
 1. 0. 0. 0. 0. 0. 0. 1. 0. 0. 1. 1. 0. 0. 0. 1. 1. 0. 1. 1. 0. 1. 0. 0.
 0. 1. 1. 0. 0. 1. 0. 0. 1. 0. 1. 1. 0. 1. 1. 1. 1. 0. 1. 0. 1. 1. 0. 0.
 1. 1. 1. 1. 0. 0. 0. 1. 0. 1. 0. 1. 1. 0. 1. 0. 0. 0. 1. 1. 1. 0. 0.]</t>
  </si>
  <si>
    <t>[1. 0. 0. 1. 1. 0. 1. 0. 1. 1. 1. 0. 1. 0. 1. 1. 0. 0. 0. 1. 1. 0. 1. 1.
 0. 0. 1. 1. 1. 0. 0. 1. 1. 0. 1. 0. 0. 0. 1. 0. 1. 1. 1. 0. 1. 0. 0. 1.
 1. 0. 0. 0. 0. 0. 0. 1. 0. 0. 1. 1. 0. 0. 0. 1. 1. 0. 1. 1. 0. 1. 0. 0.
 0. 1. 1. 0. 0. 1. 0. 0. 1. 0. 1. 1. 0. 1. 1. 1. 1. 0. 1. 0. 1. 1. 0. 0.
 1. 1. 1. 1. 0. 0. 0. 1. 0. 1. 0. 1. 1. 0. 1. 0. 0. 0. 1. 1. 1. 1. 0.]</t>
  </si>
  <si>
    <t>[1. 0. 0. 1. 1. 0. 1. 0. 1. 1. 1. 0. 1. 0. 1. 1. 0. 0. 0. 0. 1. 0. 1. 1.
 0. 0. 1. 1. 1. 0. 0. 1. 1. 0. 1. 0. 0. 0. 1. 0. 1. 1. 1. 0. 1. 0. 0. 1.
 1. 0. 0. 0. 0. 0. 0. 1. 0. 0. 1. 1. 0. 0. 0. 1. 1. 0. 1. 1. 0. 1. 0. 0.
 0. 1. 1. 0. 0. 1. 0. 0. 1. 0. 1. 1. 0. 1. 1. 1. 1. 0. 1. 0. 1. 1. 0. 0.
 1. 1. 1. 1. 0. 0. 0. 1. 0. 1. 0. 1. 1. 0. 1. 0. 0. 0. 1. 1. 1. 1. 0.]</t>
  </si>
  <si>
    <t>[1. 0. 0. 1. 1. 0. 1. 0. 1. 1. 1. 0. 1. 0. 1. 1. 0. 0. 0. 1. 1. 0. 1. 1.
 0. 0. 1. 1. 1. 0. 0. 1. 1. 0. 1. 0. 0. 0. 1. 0. 0. 1. 1. 0. 1. 0. 0. 1.
 1. 0. 0. 0. 0. 0. 0. 1. 0. 0. 1. 1. 0. 0. 0. 1. 1. 0. 1. 1. 0. 1. 0. 0.
 0. 1. 1. 0. 0. 1. 0. 0. 1. 0. 1. 1. 0. 1. 1. 1. 1. 0. 1. 0. 1. 1. 0. 0.
 1. 1. 0. 0. 0. 0. 0. 1. 0. 1. 0. 1. 1. 0. 1. 0. 0. 0. 1. 1. 1. 1. 0.]</t>
  </si>
  <si>
    <t>[1. 0. 0. 1. 1. 0. 1. 0. 1. 1. 1. 0. 1. 0. 1. 1. 0. 0. 0. 1. 1. 0. 1. 1.
 1. 0. 1. 1. 1. 0. 0. 1. 1. 0. 1. 0. 0. 0. 1. 0. 0. 1. 1. 0. 1. 0. 0. 1.
 1. 0. 0. 0. 0. 0. 0. 1. 0. 0. 1. 1. 0. 0. 0. 1. 1. 0. 1. 1. 0. 1. 0. 0.
 0. 1. 1. 0. 0. 1. 0. 0. 1. 0. 1. 1. 0. 1. 1. 1. 1. 0. 1. 0. 1. 1. 0. 0.
 1. 1. 0. 1. 0. 1. 0. 1. 0. 1. 0. 1. 1. 0. 1. 0. 0. 0. 1. 1. 1. 1. 0.]</t>
  </si>
  <si>
    <t>[1. 0. 0. 1. 1. 0. 1. 0. 1. 1. 1. 0. 1. 0. 1. 1. 0. 0. 0. 1. 1. 0. 1. 1.
 0. 0. 1. 1. 1. 0. 0. 1. 1. 0. 1. 0. 0. 0. 0. 0. 0. 1. 1. 0. 1. 0. 0. 1.
 1. 0. 0. 0. 0. 0. 0. 1. 0. 0. 1. 1. 0. 0. 0. 1. 1. 0. 1. 1. 0. 1. 0. 1.
 0. 1. 1. 0. 1. 1. 0. 0. 1. 0. 1. 1. 0. 1. 1. 1. 1. 0. 1. 0. 1. 1. 0. 0.
 1. 1. 0. 1. 0. 0. 0. 1. 0. 1. 1. 1. 1. 0. 1. 0. 0. 0. 1. 1. 1. 1. 0.]</t>
  </si>
  <si>
    <t>[1. 0. 0. 1. 1. 0. 1. 0. 1. 1. 1. 0. 1. 0. 1. 1. 0. 0. 0. 1. 1. 0. 1. 1.
 0. 0. 1. 1. 1. 0. 0. 1. 1. 0. 1. 0. 0. 0. 1. 0. 0. 1. 1. 0. 1. 0. 0. 1.
 1. 0. 0. 0. 0. 0. 0. 1. 0. 0. 1. 1. 0. 0. 0. 1. 1. 0. 1. 1. 0. 1. 0. 1.
 0. 1. 1. 0. 0. 1. 0. 0. 1. 0. 1. 1. 0. 1. 1. 1. 1. 0. 1. 0. 1. 1. 0. 0.
 1. 1. 0. 1. 0. 0. 0. 1. 0. 1. 1. 1. 1. 0. 1. 0. 0. 0. 1. 1. 1. 1. 0.]</t>
  </si>
  <si>
    <t>[1. 0. 0. 1. 1. 0. 1. 0. 1. 1. 1. 0. 1. 0. 1. 1. 0. 0. 0. 1. 1. 0. 1. 1.
 0. 0. 1. 1. 1. 0. 0. 1. 1. 0. 1. 0. 0. 0. 1. 0. 0. 1. 1. 0. 1. 0. 0. 1.
 1. 0. 0. 0. 0. 0. 0. 1. 0. 0. 1. 1. 0. 0. 0. 1. 1. 0. 1. 1. 0. 1. 0. 1.
 0. 1. 1. 0. 0. 1. 0. 0. 1. 0. 1. 1. 0. 1. 1. 1. 1. 0. 1. 0. 1. 1. 0. 0.
 1. 1. 0. 1. 0. 0. 0. 1. 0. 1. 0. 1. 1. 0. 1. 0. 0. 0. 1. 1. 1. 1. 0.]</t>
  </si>
  <si>
    <t>[1. 0. 0. 1. 1. 0. 1. 0. 1. 1. 1. 0. 1. 0. 1. 1. 0. 0. 1. 1. 1. 0. 1. 1.
 0. 0. 1. 1. 1. 0. 0. 1. 1. 0. 1. 0. 0. 0. 1. 0. 0. 1. 1. 0. 1. 0. 0. 1.
 1. 0. 0. 0. 0. 0. 0. 1. 0. 0. 1. 1. 0. 0. 0. 1. 1. 0. 1. 1. 0. 1. 0. 1.
 0. 1. 1. 0. 0. 1. 0. 0. 1. 0. 1. 1. 0. 1. 1. 1. 1. 0. 1. 0. 1. 1. 0. 0.
 1. 1. 0. 0. 0. 0. 0. 1. 0. 1. 1. 1. 1. 0. 1. 0. 0. 0. 1. 1. 1. 1. 0.]</t>
  </si>
  <si>
    <t>[1. 0. 0. 1. 1. 0. 1. 0. 1. 1. 1. 0. 1. 0. 1. 1. 0. 0. 0. 1. 1. 0. 1. 1.
 0. 1. 1. 1. 1. 0. 0. 1. 1. 0. 1. 0. 0. 0. 1. 0. 0. 1. 1. 0. 1. 0. 0. 1.
 1. 0. 0. 0. 0. 0. 0. 1. 0. 0. 1. 1. 0. 0. 0. 1. 1. 0. 1. 1. 0. 1. 0. 1.
 0. 0. 1. 0. 0. 1. 0. 0. 1. 0. 1. 1. 0. 1. 1. 1. 1. 0. 1. 0. 1. 1. 0. 0.
 1. 1. 0. 1. 0. 0. 0. 1. 0. 1. 1. 1. 0. 0. 1. 0. 0. 0. 1. 1. 1. 1. 0.]</t>
  </si>
  <si>
    <t>[1. 0. 0. 1. 1. 0. 1. 0. 1. 1. 1. 0. 1. 0. 1. 1. 0. 0. 0. 1. 1. 0. 1. 0.
 0. 0. 1. 1. 1. 0. 0. 1. 1. 0. 1. 0. 0. 0. 1. 0. 0. 1. 1. 0. 1. 0. 0. 1.
 1. 0. 0. 0. 0. 0. 0. 1. 0. 0. 1. 1. 0. 0. 0. 1. 1. 0. 1. 1. 0. 1. 0. 1.
 0. 0. 1. 0. 0. 1. 0. 0. 1. 0. 1. 1. 0. 1. 1. 1. 1. 0. 1. 0. 1. 1. 0. 0.
 0. 1. 0. 1. 0. 0. 0. 1. 0. 1. 1. 1. 0. 0. 1. 0. 0. 0. 1. 1. 1. 1. 0.]</t>
  </si>
  <si>
    <t>[1. 0. 0. 1. 1. 0. 1. 0. 1. 1. 1. 0. 1. 0. 1. 1. 0. 0. 0. 1. 1. 0. 1. 0.
 0. 0. 1. 1. 1. 0. 0. 1. 1. 0. 1. 0. 0. 0. 1. 0. 0. 1. 1. 0. 1. 0. 0. 1.
 1. 0. 0. 0. 0. 0. 0. 1. 0. 0. 1. 1. 0. 0. 0. 1. 1. 0. 1. 1. 0. 1. 0. 1.
 0. 1. 1. 0. 0. 1. 0. 0. 1. 0. 1. 1. 0. 1. 1. 1. 1. 0. 1. 0. 1. 1. 0. 0.
 0. 1. 0. 1. 0. 0. 0. 1. 0. 1. 1. 1. 0. 0. 1. 0. 0. 0. 1. 1. 1. 1. 0.]</t>
  </si>
  <si>
    <t>[1. 0. 0. 1. 1. 0. 1. 0. 1. 1. 1. 0. 1. 0. 1. 1. 0. 0. 0. 1. 1. 0. 1. 0.
 0. 0. 1. 1. 1. 0. 0. 1. 1. 0. 0. 1. 0. 0. 1. 0. 0. 1. 1. 0. 1. 0. 0. 1.
 1. 0. 0. 0. 0. 0. 0. 1. 0. 0. 1. 1. 0. 0. 0. 1. 1. 0. 1. 1. 0. 1. 0. 1.
 0. 1. 1. 0. 0. 1. 0. 0. 1. 0. 1. 1. 0. 1. 1. 1. 1. 0. 1. 0. 1. 1. 0. 0.
 0. 1. 0. 1. 0. 0. 0. 1. 0. 1. 1. 1. 0. 0. 1. 0. 0. 0. 1. 1. 1. 1. 0.]</t>
  </si>
  <si>
    <t>[1. 0. 0. 1. 1. 0. 1. 0. 1. 1. 1. 0. 1. 0. 1. 1. 0. 0. 0. 1. 1. 0. 1. 1.
 0. 0. 1. 1. 1. 0. 0. 1. 1. 0. 1. 0. 0. 0. 1. 0. 0. 1. 1. 0. 1. 0. 0. 1.
 1. 0. 0. 0. 0. 0. 0. 1. 0. 0. 1. 1. 0. 0. 0. 1. 1. 0. 1. 1. 0. 1. 0. 1.
 0. 1. 1. 0. 0. 1. 0. 0. 1. 0. 1. 1. 0. 1. 1. 1. 1. 0. 1. 0. 1. 1. 0. 0.
 0. 1. 0. 1. 0. 0. 0. 1. 0. 1. 1. 1. 0. 0. 1. 0. 0. 0. 1. 1. 1. 1. 0.]</t>
  </si>
  <si>
    <t>[1. 0. 0. 1. 1. 0. 1. 0. 1. 1. 1. 0. 1. 0. 1. 1. 0. 0. 0. 1. 1. 0. 1. 0.
 0. 0. 1. 1. 1. 0. 0. 1. 1. 0. 1. 0. 0. 0. 1. 0. 0. 1. 1. 0. 1. 0. 0. 1.
 1. 0. 0. 0. 0. 0. 0. 1. 0. 0. 1. 1. 0. 0. 0. 1. 1. 0. 1. 1. 0. 1. 0. 1.
 0. 1. 1. 0. 0. 1. 0. 0. 1. 0. 1. 1. 0. 1. 1. 1. 1. 0. 1. 0. 1. 1. 0. 0.
 0. 1. 0. 1. 0. 0. 0. 1. 0. 0. 1. 1. 0. 0. 1. 0. 0. 0. 1. 1. 1. 1. 0.]</t>
  </si>
  <si>
    <t>[1. 0. 0. 1. 1. 0. 1. 0. 1. 1. 1. 0. 1. 0. 1. 1. 0. 0. 0. 1. 1. 0. 1. 1.
 0. 0. 1. 1. 1. 0. 0. 1. 1. 0. 1. 0. 0. 0. 1. 0. 0. 1. 1. 0. 1. 0. 0. 1.
 1. 0. 0. 0. 0. 0. 0. 1. 0. 0. 1. 1. 0. 0. 0. 1. 1. 0. 1. 1. 0. 1. 0. 1.
 0. 0. 1. 0. 0. 1. 0. 0. 1. 0. 1. 1. 0. 1. 1. 1. 1. 0. 1. 0. 1. 1. 0. 0.
 0. 1. 0. 1. 0. 0. 0. 1. 0. 0. 1. 1. 0. 0. 1. 0. 0. 0. 1. 1. 1. 1. 0.]</t>
  </si>
  <si>
    <t>[1. 0. 0. 1. 1. 0. 1. 0. 1. 1. 1. 0. 1. 0. 1. 1. 0. 0. 0. 0. 1. 0. 1. 0.
 0. 0. 1. 1. 0. 0. 0. 1. 1. 0. 1. 0. 0. 0. 1. 0. 0. 0. 0. 0. 1. 0. 0. 1.
 1. 0. 0. 0. 0. 0. 0. 1. 0. 0. 1. 1. 0. 0. 0. 1. 1. 0. 1. 1. 0. 1. 0. 1.
 0. 1. 1. 0. 0. 1. 0. 0. 1. 0. 1. 1. 0. 1. 0. 1. 1. 0. 1. 0. 1. 1. 0. 0.
 0. 1. 0. 1. 0. 0. 0. 1. 0. 1. 1. 1. 0. 0. 1. 0. 0. 0. 1. 1. 1. 1. 0.]</t>
  </si>
  <si>
    <t>[1. 0. 0. 1. 1. 0. 1. 0. 1. 1. 1. 0. 1. 0. 1. 1. 0. 0. 0. 1. 0. 0. 1. 0.
 0. 0. 1. 1. 1. 0. 0. 1. 1. 0. 1. 0. 0. 0. 1. 0. 0. 1. 1. 0. 1. 0. 0. 1.
 1. 0. 0. 0. 0. 0. 0. 1. 0. 0. 1. 0. 0. 0. 0. 1. 1. 0. 1. 1. 0. 1. 0. 1.
 0. 1. 1. 0. 0. 1. 0. 0. 1. 0. 1. 1. 0. 1. 0. 1. 1. 0. 1. 0. 1. 1. 0. 0.
 0. 1. 0. 1. 0. 0. 0. 1. 0. 0. 1. 0. 0. 0. 1. 0. 0. 0. 1. 1. 1. 1. 0.]</t>
  </si>
  <si>
    <t>[1. 0. 0. 1. 1. 0. 1. 0. 1. 1. 1. 0. 1. 0. 1. 1. 0. 0. 0. 0. 1. 0. 1. 0.
 0. 0. 1. 1. 1. 0. 0. 1. 1. 0. 1. 0. 0. 0. 1. 0. 0. 0. 1. 0. 1. 0. 0. 1.
 1. 0. 0. 0. 0. 0. 0. 1. 0. 0. 1. 0. 0. 0. 0. 1. 1. 0. 1. 1. 0. 1. 0. 1.
 0. 1. 1. 0. 0. 1. 0. 0. 1. 0. 1. 1. 0. 1. 1. 1. 1. 0. 1. 0. 1. 1. 0. 0.
 0. 1. 1. 1. 0. 0. 0. 1. 0. 0. 1. 0. 0. 0. 1. 0. 0. 0. 0. 1. 1. 1. 0.]</t>
  </si>
  <si>
    <t>[1. 0. 0. 1. 1. 0. 1. 0. 1. 1. 1. 0. 1. 0. 1. 1. 0. 0. 0. 1. 1. 0. 1. 0.
 0. 0. 1. 1. 1. 0. 0. 1. 1. 0. 1. 0. 0. 0. 1. 0. 0. 0. 1. 0. 1. 0. 0. 1.
 1. 0. 1. 0. 0. 0. 0. 1. 0. 0. 1. 0. 0. 0. 0. 1. 1. 0. 1. 1. 0. 1. 0. 1.
 0. 1. 1. 0. 0. 1. 0. 0. 1. 0. 1. 1. 0. 1. 1. 1. 1. 0. 1. 0. 1. 1. 0. 0.
 0. 1. 0. 1. 0. 0. 0. 1. 0. 0. 1. 0. 0. 0. 1. 0. 0. 0. 1. 1. 1. 1. 0.]</t>
  </si>
  <si>
    <t>[1. 0. 0. 1. 1. 0. 1. 0. 1. 1. 1. 0. 1. 0. 1. 1. 0. 0. 0. 1. 1. 0. 1. 0.
 0. 0. 1. 1. 1. 1. 0. 1. 1. 0. 1. 0. 0. 0. 1. 0. 0. 0. 1. 0. 0. 0. 0. 1.
 1. 0. 0. 0. 0. 0. 0. 1. 0. 0. 1. 0. 0. 0. 0. 1. 1. 0. 1. 1. 0. 1. 0. 1.
 0. 1. 1. 0. 0. 1. 0. 0. 1. 0. 1. 1. 0. 1. 0. 1. 1. 0. 1. 0. 1. 1. 0. 0.
 0. 1. 0. 1. 0. 0. 0. 1. 0. 0. 1. 0. 0. 0. 1. 0. 0. 0. 0. 1. 1. 1. 0.]</t>
  </si>
  <si>
    <t>[1. 0. 0. 1. 1. 0. 1. 0. 1. 1. 1. 0. 1. 0. 1. 1. 1. 0. 0. 0. 1. 0. 1. 0.
 0. 0. 1. 1. 1. 0. 0. 1. 1. 0. 1. 0. 0. 0. 1. 0. 0. 0. 1. 0. 1. 0. 0. 1.
 1. 0. 0. 0. 0. 0. 0. 1. 0. 0. 1. 0. 0. 0. 0. 1. 1. 0. 1. 1. 0. 1. 0. 1.
 0. 1. 1. 0. 0. 1. 0. 0. 1. 0. 1. 1. 0. 1. 0. 1. 1. 0. 1. 0. 1. 1. 0. 0.
 0. 1. 0. 1. 0. 0. 0. 1. 0. 0. 1. 0. 0. 0. 1. 0. 0. 0. 0. 1. 1. 1. 0.]</t>
  </si>
  <si>
    <t>[1. 0. 0. 1. 0. 0. 1. 0. 1. 1. 1. 0. 1. 0. 1. 1. 1. 0. 0. 1. 1. 0. 1. 0.
 0. 0. 1. 1. 1. 0. 0. 1. 1. 0. 1. 0. 0. 0. 1. 0. 0. 0. 1. 0. 0. 0. 0. 1.
 1. 0. 0. 0. 0. 0. 0. 1. 0. 0. 1. 1. 0. 1. 0. 1. 1. 0. 1. 1. 0. 1. 0. 1.
 0. 1. 1. 0. 0. 1. 0. 0. 1. 0. 1. 1. 0. 1. 0. 1. 1. 0. 1. 0. 1. 1. 0. 0.
 0. 1. 0. 1. 0. 0. 0. 1. 0. 0. 1. 0. 0. 0. 1. 0. 0. 0. 0. 1. 1. 1. 0.]</t>
  </si>
  <si>
    <t>[1. 0. 0. 1. 0. 0. 1. 0. 1. 1. 1. 0. 1. 0. 1. 1. 1. 0. 0. 1. 1. 0. 1. 0.
 0. 0. 1. 1. 1. 0. 0. 1. 1. 0. 1. 0. 0. 0. 1. 0. 0. 0. 1. 0. 0. 0. 0. 1.
 1. 0. 0. 0. 0. 0. 0. 1. 0. 0. 1. 1. 0. 1. 0. 1. 1. 1. 1. 1. 0. 1. 0. 1.
 0. 1. 1. 0. 0. 1. 0. 0. 1. 0. 1. 1. 0. 1. 0. 1. 1. 0. 0. 0. 1. 1. 0. 0.
 0. 1. 0. 1. 0. 0. 0. 1. 0. 0. 1. 0. 0. 0. 1. 0. 0. 0. 0. 1. 1. 1. 0.]</t>
  </si>
  <si>
    <t>[1. 0. 0. 1. 0. 0. 1. 0. 1. 1. 1. 0. 0. 0. 1. 1. 1. 0. 0. 1. 1. 0. 1. 0.
 0. 0. 1. 1. 0. 0. 0. 1. 1. 0. 1. 0. 0. 0. 1. 0. 0. 0. 1. 0. 0. 0. 0. 1.
 1. 0. 1. 1. 0. 0. 0. 1. 0. 0. 1. 1. 0. 1. 0. 1. 1. 0. 1. 1. 0. 1. 0. 1.
 0. 1. 1. 0. 0. 1. 0. 0. 1. 0. 1. 1. 0. 1. 0. 1. 1. 0. 1. 0. 1. 1. 0. 0.
 0. 1. 0. 1. 0. 0. 0. 1. 0. 0. 1. 0. 0. 0. 1. 0. 0. 0. 0. 1. 0. 1. 0.]</t>
  </si>
  <si>
    <t>[0. 0. 0. 1. 0. 0. 1. 0. 1. 1. 1. 0. 1. 0. 1. 1. 1. 0. 0. 1. 1. 0. 1. 0.
 0. 0. 1. 1. 1. 0. 0. 1. 1. 0. 1. 0. 0. 0. 1. 0. 0. 0. 1. 0. 0. 0. 0. 1.
 1. 0. 1. 1. 0. 0. 0. 1. 0. 0. 1. 1. 0. 1. 0. 1. 1. 0. 1. 1. 0. 1. 0. 1.
 0. 1. 1. 0. 0. 1. 0. 0. 1. 0. 1. 1. 0. 1. 0. 1. 1. 0. 1. 0. 1. 0. 0. 0.
 0. 1. 0. 1. 0. 0. 0. 1. 0. 0. 1. 0. 0. 0. 1. 0. 0. 0. 0. 1. 1. 1. 0.]</t>
  </si>
  <si>
    <t>[1. 0. 0. 1. 0. 0. 1. 0. 1. 1. 1. 0. 1. 0. 1. 1. 1. 0. 0. 1. 1. 0. 1. 0.
 0. 0. 1. 1. 0. 0. 0. 1. 1. 0. 1. 0. 0. 0. 1. 0. 0. 0. 1. 0. 0. 0. 0. 1.
 1. 0. 1. 1. 0. 0. 0. 1. 0. 0. 1. 1. 0. 1. 0. 1. 1. 0. 1. 1. 0. 1. 0. 1.
 0. 1. 1. 0. 0. 1. 0. 0. 1. 0. 1. 1. 0. 1. 0. 1. 1. 0. 1. 0. 1. 0. 0. 0.
 0. 1. 0. 1. 0. 0. 0. 1. 0. 0. 1. 0. 0. 0. 1. 0. 0. 0. 0. 1. 1. 1. 0.]</t>
  </si>
  <si>
    <t>[1. 0. 0. 1. 0. 0. 1. 0. 1. 1. 1. 0. 1. 0. 1. 1. 1. 0. 0. 1. 1. 0. 1. 0.
 0. 0. 1. 1. 1. 0. 0. 1. 1. 0. 1. 0. 0. 0. 1. 0. 0. 0. 1. 0. 0. 0. 0. 1.
 1. 0. 1. 1. 0. 0. 0. 1. 0. 0. 1. 1. 0. 1. 0. 1. 1. 0. 1. 1. 0. 1. 0. 1.
 0. 1. 1. 0. 0. 1. 0. 0. 1. 0. 1. 1. 0. 1. 0. 1. 1. 0. 1. 0. 1. 0. 0. 0.
 0. 1. 0. 1. 0. 0. 0. 1. 0. 0. 1. 0. 0. 0. 1. 0. 0. 0. 0. 1. 1. 1. 0.]</t>
  </si>
  <si>
    <t>[1. 0. 0. 1. 0. 0. 1. 0. 1. 1. 1. 0. 1. 0. 1. 1. 1. 0. 0. 1. 1. 0. 1. 0.
 0. 0. 1. 1. 1. 0. 0. 1. 1. 0. 1. 0. 0. 0. 1. 0. 0. 0. 1. 0. 0. 0. 0. 1.
 1. 0. 0. 1. 0. 0. 0. 1. 0. 0. 1. 1. 0. 1. 0. 1. 1. 0. 1. 1. 0. 1. 0. 1.
 0. 1. 1. 0. 0. 1. 0. 0. 1. 0. 1. 1. 0. 1. 0. 1. 1. 0. 1. 0. 1. 0. 0. 0.
 0. 1. 0. 1. 0. 0. 0. 1. 0. 0. 1. 0. 0. 0. 1. 0. 0. 0. 0. 1. 1. 1. 0.]</t>
  </si>
  <si>
    <t>[1. 0. 0. 1. 0. 0. 1. 0. 1. 1. 1. 0. 1. 0. 1. 1. 1. 0. 0. 1. 0. 0. 1. 0.
 0. 0. 1. 1. 1. 0. 0. 1. 1. 0. 1. 0. 0. 0. 1. 0. 0. 0. 1. 0. 0. 0. 0. 1.
 1. 0. 1. 1. 0. 0. 0. 1. 0. 0. 1. 1. 0. 1. 0. 0. 1. 0. 1. 0. 0. 1. 0. 1.
 0. 1. 1. 0. 0. 1. 1. 0. 1. 1. 1. 1. 0. 1. 0. 1. 1. 0. 1. 0. 1. 0. 0. 0.
 0. 1. 0. 1. 0. 0. 1. 1. 1. 0. 1. 0. 0. 0. 1. 0. 0. 0. 0. 1. 1. 1. 0.]</t>
  </si>
  <si>
    <t>[1. 1. 0. 1. 0. 0. 0. 0. 0. 1. 1. 0. 1. 0. 1. 1. 1. 0. 0. 1. 0. 0. 1. 0.
 0. 0. 1. 1. 1. 0. 0. 1. 1. 0. 1. 0. 0. 0. 1. 0. 0. 0. 1. 0. 0. 0. 0. 1.
 1. 0. 1. 1. 0. 0. 0. 1. 0. 0. 1. 1. 0. 1. 0. 0. 1. 0. 1. 1. 0. 1. 0. 1.
 0. 1. 1. 0. 0. 1. 1. 0. 1. 0. 1. 1. 0. 1. 0. 1. 1. 0. 1. 0. 1. 0. 0. 0.
 0. 1. 0. 1. 0. 0. 0. 1. 0. 0. 1. 0. 0. 0. 1. 1. 0. 0. 0. 1. 1. 1. 0.]</t>
  </si>
  <si>
    <t>[1. 1. 0. 1. 0. 0. 0. 0. 0. 1. 1. 0. 1. 0. 1. 1. 1. 0. 0. 0. 0. 0. 1. 0.
 0. 0. 1. 1. 1. 0. 0. 1. 1. 0. 1. 0. 0. 0. 1. 0. 0. 0. 1. 0. 0. 0. 0. 1.
 1. 0. 1. 1. 0. 0. 0. 1. 0. 0. 1. 1. 0. 1. 0. 0. 1. 0. 1. 1. 0. 1. 0. 1.
 0. 1. 1. 0. 0. 1. 1. 0. 1. 0. 1. 1. 0. 1. 0. 1. 1. 0. 1. 0. 1. 0. 0. 0.
 0. 1. 0. 1. 0. 0. 0. 1. 0. 0. 1. 0. 0. 0. 1. 0. 0. 0. 0. 1. 1. 1. 0.]</t>
  </si>
  <si>
    <t>[1. 1. 0. 1. 0. 0. 0. 0. 0. 1. 1. 0. 1. 0. 1. 1. 1. 0. 0. 0. 0. 0. 1. 0.
 0. 0. 1. 1. 1. 0. 0. 1. 1. 0. 1. 0. 0. 0. 1. 0. 0. 0. 1. 0. 0. 0. 0. 1.
 1. 0. 1. 1. 0. 0. 0. 1. 0. 0. 1. 1. 0. 1. 0. 0. 1. 0. 1. 1. 0. 1. 0. 1.
 0. 1. 1. 0. 0. 1. 1. 0. 1. 0. 1. 1. 0. 1. 0. 1. 1. 0. 0. 0. 1. 0. 0. 0.
 0. 1. 0. 1. 0. 0. 0. 1. 0. 0. 1. 0. 0. 0. 1. 0. 0. 0. 0. 1. 1. 1. 0.]</t>
  </si>
  <si>
    <t>[0. 1. 0. 1. 0. 0. 0. 0. 0. 1. 1. 0. 1. 0. 1. 1. 1. 0. 0. 1. 0. 0. 1. 0.
 0. 0. 1. 1. 1. 0. 0. 1. 1. 0. 1. 0. 0. 0. 1. 0. 0. 0. 1. 0. 0. 0. 0. 1.
 1. 0. 1. 1. 0. 0. 0. 1. 0. 0. 1. 1. 0. 1. 0. 0. 1. 0. 1. 1. 0. 1. 0. 1.
 0. 1. 0. 0. 0. 1. 1. 0. 1. 0. 1. 1. 0. 1. 0. 1. 1. 0. 1. 0. 1. 0. 0. 0.
 0. 1. 0. 1. 0. 0. 0. 1. 0. 0. 1. 0. 0. 0. 1. 0. 0. 0. 0. 1. 1. 1. 0.]</t>
  </si>
  <si>
    <t>[0. 1. 0. 1. 0. 0. 0. 0. 0. 1. 1. 0. 1. 0. 1. 1. 1. 0. 0. 1. 0. 0. 1. 0.
 0. 0. 1. 1. 1. 0. 0. 1. 1. 0. 1. 0. 0. 0. 1. 0. 0. 0. 1. 0. 0. 0. 0. 1.
 1. 0. 1. 1. 0. 0. 0. 1. 0. 0. 1. 1. 0. 1. 0. 0. 1. 0. 1. 1. 0. 1. 0. 1.
 0. 1. 0. 0. 0. 1. 1. 1. 1. 0. 1. 1. 0. 1. 0. 1. 1. 0. 1. 0. 1. 0. 0. 0.
 0. 1. 0. 1. 0. 0. 0. 1. 0. 0. 1. 0. 0. 0. 1. 0. 0. 0. 0. 1. 1. 1. 0.]</t>
  </si>
  <si>
    <t>[0. 1. 0. 1. 0. 0. 0. 0. 0. 1. 1. 0. 1. 0. 1. 1. 1. 0. 0. 1. 0. 0. 1. 0.
 0. 0. 1. 1. 1. 0. 0. 1. 1. 0. 1. 0. 1. 0. 1. 0. 0. 0. 1. 0. 0. 0. 0. 1.
 1. 0. 1. 1. 0. 0. 0. 1. 0. 0. 1. 1. 0. 1. 0. 0. 1. 0. 1. 1. 0. 1. 0. 1.
 0. 1. 1. 0. 0. 1. 1. 1. 1. 0. 1. 1. 0. 1. 0. 1. 1. 0. 1. 0. 1. 0. 0. 0.
 0. 1. 0. 1. 0. 0. 0. 1. 0. 0. 1. 0. 0. 0. 1. 0. 0. 0. 0. 1. 1. 1. 0.]</t>
  </si>
  <si>
    <t>[0. 1. 0. 1. 0. 0. 0. 0. 0. 1. 1. 0. 1. 0. 1. 1. 1. 0. 0. 1. 0. 0. 1. 0.
 0. 0. 1. 1. 1. 0. 0. 1. 1. 0. 1. 0. 1. 0. 1. 0. 0. 0. 1. 0. 0. 0. 0. 1.
 1. 0. 1. 1. 0. 0. 1. 1. 0. 0. 1. 1. 0. 1. 0. 0. 1. 0. 1. 1. 0. 1. 0. 1.
 0. 1. 0. 0. 0. 1. 1. 0. 1. 0. 1. 1. 0. 1. 0. 0. 1. 0. 1. 0. 1. 0. 0. 0.
 0. 1. 0. 1. 0. 0. 0. 1. 0. 0. 1. 0. 0. 0. 1. 0. 0. 0. 0. 1. 1. 1. 0.]</t>
  </si>
  <si>
    <t>[0. 1. 0. 1. 0. 0. 0. 0. 0. 1. 1. 0. 1. 0. 1. 1. 1. 0. 0. 1. 0. 0. 1. 0.
 0. 0. 1. 1. 1. 0. 0. 1. 1. 0. 1. 0. 1. 0. 1. 0. 0. 0. 1. 0. 0. 0. 0. 1.
 1. 0. 1. 1. 0. 0. 1. 1. 0. 0. 1. 1. 0. 1. 0. 0. 1. 0. 1. 1. 0. 1. 0. 1.
 0. 1. 1. 0. 0. 0. 1. 0. 1. 0. 1. 1. 0. 1. 0. 0. 1. 0. 1. 0. 1. 0. 0. 0.
 0. 1. 0. 1. 0. 0. 0. 1. 0. 0. 1. 0. 0. 0. 1. 0. 0. 0. 0. 1. 1. 1. 0.]</t>
  </si>
  <si>
    <t>[0. 1. 0. 1. 0. 0. 0. 0. 0. 1. 1. 0. 1. 0. 1. 1. 1. 0. 0. 1. 0. 0. 1. 0.
 0. 0. 1. 1. 1. 0. 0. 1. 1. 0. 1. 0. 1. 0. 1. 0. 0. 0. 1. 0. 0. 0. 0. 1.
 1. 0. 1. 0. 0. 0. 0. 1. 0. 0. 1. 1. 0. 1. 1. 0. 1. 0. 1. 1. 0. 1. 0. 1.
 0. 1. 1. 0. 0. 1. 1. 1. 1. 0. 1. 1. 0. 1. 0. 0. 1. 0. 1. 0. 1. 0. 0. 0.
 0. 1. 0. 1. 0. 0. 0. 1. 0. 0. 1. 0. 0. 0. 1. 0. 0. 0. 0. 1. 1. 1. 0.]</t>
  </si>
  <si>
    <t>[0. 1. 0. 1. 0. 0. 0. 0. 0. 1. 1. 0. 1. 0. 1. 1. 1. 0. 1. 1. 0. 0. 1. 0.
 0. 0. 1. 1. 1. 0. 0. 1. 1. 0. 1. 0. 1. 0. 1. 0. 1. 0. 1. 0. 0. 0. 0. 1.
 1. 0. 1. 0. 1. 0. 0. 1. 0. 0. 1. 1. 0. 1. 1. 0. 1. 0. 1. 1. 0. 1. 0. 1.
 0. 1. 1. 0. 0. 1. 1. 1. 1. 0. 1. 1. 1. 1. 0. 1. 1. 0. 1. 0. 1. 0. 0. 0.
 0. 1. 0. 1. 0. 0. 0. 1. 0. 0. 1. 0. 0. 0. 1. 0. 0. 0. 0. 1. 1. 1. 0.]</t>
  </si>
  <si>
    <t>[0. 1. 0. 1. 0. 0. 0. 0. 0. 1. 1. 0. 1. 0. 1. 1. 1. 0. 1. 1. 0. 0. 1. 0.
 0. 0. 1. 1. 1. 0. 0. 1. 1. 0. 1. 0. 1. 0. 1. 0. 0. 0. 1. 0. 0. 0. 0. 1.
 1. 0. 1. 0. 1. 0. 0. 1. 0. 0. 1. 1. 0. 1. 1. 0. 1. 0. 1. 1. 0. 1. 0. 1.
 0. 1. 1. 0. 0. 1. 1. 1. 1. 0. 1. 1. 0. 1. 0. 0. 1. 0. 1. 0. 1. 1. 0. 0.
 0. 1. 0. 1. 0. 0. 0. 1. 0. 0. 1. 0. 0. 0. 1. 0. 0. 0. 0. 1. 1. 1. 0.]</t>
  </si>
  <si>
    <t>[0. 1. 0. 1. 0. 0. 0. 0. 0. 1. 1. 0. 1. 0. 1. 1. 1. 0. 1. 1. 0. 0. 1. 0.
 0. 0. 1. 1. 1. 0. 0. 1. 1. 0. 1. 0. 1. 0. 1. 0. 1. 0. 1. 0. 0. 0. 0. 1.
 1. 0. 1. 1. 1. 0. 0. 1. 0. 0. 1. 1. 0. 1. 0. 0. 1. 0. 1. 1. 0. 1. 0. 1.
 0. 1. 1. 0. 0. 1. 1. 1. 1. 0. 1. 1. 1. 1. 0. 0. 1. 0. 1. 0. 0. 1. 0. 0.
 0. 1. 0. 1. 0. 0. 0. 1. 0. 0. 1. 0. 0. 0. 1. 0. 0. 0. 0. 1. 1. 1. 0.]</t>
  </si>
  <si>
    <t>[0. 1. 0. 1. 0. 0. 0. 0. 0. 1. 1. 0. 1. 0. 1. 1. 1. 0. 1. 1. 0. 0. 1. 0.
 0. 0. 1. 0. 1. 0. 0. 1. 1. 0. 1. 0. 1. 0. 1. 0. 1. 0. 1. 0. 0. 0. 0. 1.
 1. 0. 1. 1. 1. 0. 0. 1. 0. 0. 1. 1. 0. 1. 1. 0. 1. 0. 1. 1. 0. 1. 0. 1.
 0. 1. 1. 0. 0. 1. 1. 1. 1. 0. 1. 1. 0. 1. 0. 0. 1. 0. 1. 0. 1. 0. 0. 0.
 0. 1. 0. 1. 0. 0. 0. 1. 0. 0. 1. 0. 0. 0. 1. 0. 0. 0. 0. 1. 1. 1. 0.]</t>
  </si>
  <si>
    <t>[0. 1. 0. 1. 0. 0. 0. 0. 0. 1. 1. 0. 1. 0. 1. 1. 1. 0. 1. 1. 0. 0. 1. 0.
 0. 0. 1. 1. 1. 0. 0. 1. 1. 0. 1. 0. 1. 1. 1. 0. 0. 0. 1. 0. 0. 0. 0. 1.
 1. 0. 1. 1. 1. 0. 0. 1. 0. 0. 1. 1. 0. 1. 1. 0. 1. 0. 1. 1. 0. 1. 0. 1.
 0. 1. 1. 0. 0. 1. 1. 1. 1. 0. 1. 1. 0. 1. 0. 1. 1. 0. 1. 0. 1. 1. 0. 0.
 0. 1. 0. 1. 0. 0. 0. 1. 0. 0. 1. 0. 0. 0. 1. 0. 0. 0. 0. 1. 1. 1. 0.]</t>
  </si>
  <si>
    <t>[0. 1. 0. 1. 0. 0. 0. 0. 0. 1. 1. 0. 1. 0. 1. 1. 1. 0. 1. 1. 0. 0. 1. 0.
 0. 0. 1. 1. 1. 0. 0. 1. 1. 0. 1. 0. 1. 0. 1. 0. 0. 0. 1. 0. 0. 0. 0. 1.
 1. 0. 1. 1. 1. 0. 1. 1. 0. 0. 1. 1. 0. 1. 1. 0. 1. 0. 1. 1. 0. 1. 0. 1.
 0. 1. 1. 0. 0. 1. 1. 1. 1. 0. 1. 1. 1. 1. 0. 0. 1. 0. 1. 0. 1. 0. 0. 0.
 0. 1. 0. 1. 0. 0. 0. 1. 0. 0. 1. 0. 0. 0. 1. 0. 0. 0. 0. 1. 1. 1. 0.]</t>
  </si>
  <si>
    <t>[0. 1. 0. 1. 1. 0. 0. 0. 0. 1. 1. 0. 1. 0. 1. 1. 1. 0. 1. 1. 0. 0. 1. 0.
 0. 0. 1. 1. 1. 0. 0. 1. 1. 0. 1. 0. 1. 0. 1. 0. 0. 0. 1. 0. 0. 0. 0. 1.
 1. 0. 1. 1. 1. 0. 0. 1. 0. 0. 1. 1. 0. 1. 1. 0. 1. 0. 1. 1. 0. 1. 0. 1.
 0. 1. 1. 0. 0. 1. 1. 1. 1. 0. 1. 1. 0. 1. 0. 1. 1. 0. 1. 0. 1. 1. 0. 0.
 0. 1. 0. 1. 0. 0. 0. 1. 0. 0. 1. 0. 0. 0. 1. 0. 0. 0. 0. 1. 1. 1. 0.]</t>
  </si>
  <si>
    <t>[0. 1. 0. 1. 0. 0. 0. 0. 0. 1. 1. 0. 1. 0. 1. 1. 1. 0. 1. 1. 0. 0. 1. 0.
 0. 0. 1. 1. 1. 0. 0. 1. 1. 0. 1. 0. 1. 0. 1. 0. 0. 0. 1. 0. 0. 0. 1. 1.
 1. 0. 1. 1. 1. 0. 0. 1. 0. 0. 1. 1. 0. 1. 1. 0. 1. 0. 1. 1. 0. 1. 0. 1.
 0. 1. 1. 0. 0. 1. 1. 1. 1. 0. 1. 1. 0. 1. 0. 1. 1. 0. 1. 0. 1. 0. 0. 0.
 0. 1. 0. 1. 0. 0. 0. 1. 0. 0. 1. 0. 0. 0. 1. 0. 0. 0. 0. 1. 1. 1. 0.]</t>
  </si>
  <si>
    <t>[0. 1. 0. 1. 0. 0. 0. 0. 0. 1. 1. 0. 1. 0. 1. 1. 1. 0. 1. 1. 0. 0. 1. 1.
 0. 0. 1. 1. 1. 0. 0. 1. 1. 0. 1. 0. 1. 0. 1. 0. 0. 0. 1. 0. 0. 0. 0. 1.
 1. 0. 0. 1. 1. 0. 0. 1. 0. 0. 1. 1. 0. 1. 1. 0. 1. 0. 1. 1. 0. 1. 0. 1.
 0. 1. 1. 0. 0. 1. 1. 1. 1. 0. 1. 1. 0. 1. 0. 1. 1. 0. 1. 0. 1. 1. 0. 0.
 0. 1. 0. 1. 0. 0. 0. 1. 0. 0. 1. 0. 0. 0. 1. 0. 0. 0. 0. 1. 1. 1. 0.]</t>
  </si>
  <si>
    <t>[0. 1. 0. 1. 0. 0. 0. 0. 0. 1. 1. 0. 1. 0. 1. 1. 1. 0. 1. 1. 0. 0. 1. 1.
 0. 0. 1. 1. 1. 0. 0. 1. 1. 0. 1. 0. 1. 0. 1. 0. 0. 0. 1. 0. 0. 0. 0. 1.
 1. 0. 0. 1. 1. 0. 0. 1. 0. 0. 1. 1. 0. 1. 1. 0. 1. 0. 1. 1. 0. 1. 0. 1.
 0. 1. 1. 0. 0. 1. 1. 1. 1. 0. 1. 1. 0. 1. 0. 0. 1. 0. 1. 0. 1. 1. 0. 0.
 0. 1. 0. 1. 0. 0. 0. 1. 0. 0. 1. 0. 0. 0. 1. 0. 0. 0. 0. 1. 1. 1. 0.]</t>
  </si>
  <si>
    <t>[0. 1. 0. 1. 0. 0. 0. 0. 0. 1. 1. 0. 1. 0. 1. 1. 1. 0. 1. 1. 0. 0. 1. 1.
 0. 0. 1. 1. 1. 0. 0. 1. 1. 0. 1. 0. 1. 0. 1. 0. 0. 0. 1. 0. 0. 0. 0. 1.
 1. 0. 0. 1. 1. 0. 0. 1. 0. 0. 1. 1. 0. 1. 1. 0. 1. 0. 1. 1. 0. 1. 0. 1.
 0. 1. 1. 0. 0. 1. 0. 1. 1. 0. 1. 1. 0. 1. 0. 0. 1. 0. 1. 0. 1. 1. 0. 0.
 0. 1. 0. 1. 0. 0. 0. 1. 0. 0. 1. 0. 0. 0. 1. 0. 0. 0. 0. 1. 1. 1. 0.]</t>
  </si>
  <si>
    <t>[0. 1. 0. 1. 0. 0. 0. 0. 0. 1. 1. 0. 0. 0. 1. 1. 1. 0. 1. 1. 0. 0. 1. 1.
 0. 0. 1. 1. 1. 0. 0. 1. 1. 0. 1. 0. 1. 0. 1. 0. 0. 0. 1. 0. 0. 0. 0. 1.
 1. 0. 0. 1. 1. 1. 0. 1. 0. 0. 1. 1. 0. 1. 1. 0. 1. 1. 1. 1. 0. 1. 0. 1.
 0. 1. 1. 0. 0. 1. 1. 1. 1. 0. 1. 1. 0. 1. 0. 1. 1. 0. 1. 0. 1. 1. 0. 0.
 0. 1. 0. 1. 0. 0. 0. 1. 0. 0. 1. 0. 0. 0. 1. 0. 0. 0. 0. 1. 1. 1. 0.]</t>
  </si>
  <si>
    <t>[0. 1. 0. 0. 0. 0. 0. 0. 1. 1. 1. 0. 1. 0. 1. 1. 1. 0. 1. 1. 0. 0. 1. 1.
 0. 0. 1. 1. 1. 0. 0. 1. 1. 0. 1. 0. 1. 0. 1. 0. 0. 0. 1. 0. 0. 0. 0. 1.
 1. 0. 0. 1. 1. 0. 0. 1. 0. 0. 1. 1. 0. 1. 1. 0. 1. 0. 1. 1. 0. 1. 0. 1.
 0. 1. 1. 0. 0. 1. 0. 1. 1. 0. 1. 1. 0. 1. 0. 0. 1. 0. 1. 0. 1. 1. 0. 0.
 0. 1. 0. 1. 0. 0. 0. 1. 0. 0. 1. 0. 0. 0. 1. 0. 0. 0. 0. 1. 1. 1. 0.]</t>
  </si>
  <si>
    <t>[0. 1. 0. 1. 0. 0. 0. 0. 0. 1. 1. 0. 1. 0. 1. 1. 1. 0. 1. 1. 0. 0. 1. 1.
 0. 0. 1. 1. 1. 0. 0. 1. 1. 0. 1. 0. 1. 0. 1. 0. 0. 0. 1. 0. 0. 0. 0. 1.
 1. 0. 0. 1. 1. 0. 0. 1. 0. 0. 1. 1. 0. 1. 1. 0. 1. 0. 1. 0. 0. 1. 0. 1.
 0. 1. 1. 0. 0. 1. 0. 1. 1. 0. 1. 1. 0. 1. 0. 0. 1. 0. 1. 0. 1. 1. 0. 0.
 0. 1. 0. 1. 0. 0. 0. 1. 0. 0. 1. 0. 0. 0. 1. 0. 0. 0. 0. 1. 1. 1. 0.]</t>
  </si>
  <si>
    <t>[0. 1. 0. 1. 0. 0. 0. 0. 0. 1. 1. 0. 1. 0. 1. 1. 1. 0. 1. 1. 0. 0. 1. 1.
 0. 0. 1. 1. 1. 0. 0. 0. 1. 0. 1. 0. 1. 0. 1. 0. 0. 0. 1. 0. 0. 0. 0. 1.
 1. 0. 0. 1. 1. 0. 0. 1. 0. 0. 1. 1. 0. 1. 1. 0. 1. 0. 1. 1. 0. 1. 0. 1.
 0. 1. 1. 0. 0. 1. 0. 1. 1. 0. 1. 1. 0. 1. 0. 0. 1. 0. 1. 0. 1. 1. 0. 0.
 0. 1. 0. 1. 0. 0. 0. 1. 0. 0. 1. 0. 0. 0. 1. 1. 0. 0. 0. 1. 1. 1. 0.]</t>
  </si>
  <si>
    <t>[0. 1. 0. 1. 0. 0. 0. 0. 0. 1. 1. 0. 1. 0. 1. 1. 1. 0. 1. 1. 0. 0. 1. 1.
 0. 0. 1. 1. 1. 0. 0. 0. 1. 0. 1. 0. 1. 0. 1. 0. 0. 0. 1. 0. 0. 0. 0. 1.
 1. 0. 0. 1. 1. 0. 0. 1. 0. 0. 1. 1. 0. 1. 1. 0. 1. 0. 1. 1. 0. 1. 0. 1.
 0. 1. 1. 0. 0. 1. 0. 1. 1. 0. 1. 0. 0. 1. 0. 0. 1. 0. 1. 0. 1. 1. 0. 0.
 0. 1. 0. 1. 0. 0. 0. 1. 0. 0. 1. 0. 0. 0. 1. 0. 1. 0. 0. 1. 1. 1. 0.]</t>
  </si>
  <si>
    <t>[0. 0. 1. 1. 0. 0. 0. 1. 0. 0. 0. 0. 0. 0. 0. 0. 0. 1. 1. 1. 0. 0. 0. 1.
 0. 1. 0. 0. 1. 1. 0. 1. 0. 1. 0. 0. 0. 1. 0. 0. 1. 1. 0. 1. 1. 0. 0. 1.
 0. 1. 0. 1. 1. 0. 1. 1. 1. 1. 1. 0. 0. 1. 1. 0. 0. 0. 0. 1. 1. 1. 1. 0.
 1. 1. 1. 1. 0. 0. 1. 1. 0. 1. 1. 1. 0. 1. 0. 0. 0. 1. 1. 0. 0. 0. 0. 1.
 0. 1. 1. 1. 0. 1. 1. 0. 0. 1. 1. 1. 1. 0. 0. 0. 0. 1. 1. 1. 1. 1. 1.]</t>
  </si>
  <si>
    <t>[0. 0. 1. 1. 1. 1. 0. 1. 0. 0. 0. 0. 0. 0. 0. 0. 1. 1. 1. 1. 0. 0. 0. 1.
 0. 1. 0. 0. 1. 1. 0. 1. 0. 1. 0. 0. 0. 1. 0. 0. 1. 1. 0. 1. 1. 0. 0. 1.
 0. 1. 0. 1. 1. 0. 1. 1. 1. 1. 1. 0. 0. 1. 1. 0. 0. 0. 1. 1. 1. 1. 1. 1.
 0. 1. 1. 0. 1. 0. 1. 0. 0. 1. 1. 1. 0. 1. 0. 0. 0. 1. 1. 0. 1. 0. 0. 1.
 1. 1. 1. 0. 0. 1. 1. 0. 0. 1. 1. 1. 0. 0. 0. 1. 0. 1. 1. 1. 1. 1. 1.]</t>
  </si>
  <si>
    <t>[0. 0. 1. 1. 0. 1. 0. 1. 1. 0. 1. 0. 0. 0. 0. 0. 1. 1. 1. 1. 0. 0. 1. 1.
 1. 1. 0. 0. 1. 1. 0. 0. 0. 1. 0. 0. 0. 1. 0. 0. 0. 1. 0. 1. 1. 0. 0. 1.
 0. 1. 0. 1. 1. 1. 1. 1. 1. 0. 1. 0. 0. 1. 0. 0. 0. 0. 0. 1. 1. 1. 1. 1.
 0. 1. 1. 0. 0. 0. 1. 0. 0. 0. 1. 1. 0. 1. 0. 0. 0. 1. 1. 0. 1. 0. 0. 0.
 1. 1. 1. 1. 1. 1. 0. 0. 0. 1. 1. 1. 0. 0. 0. 1. 0. 1. 0. 1. 1. 1. 1.]</t>
  </si>
  <si>
    <t>[1. 0. 0. 1. 0. 1. 1. 0. 0. 1. 0. 1. 0. 1. 1. 1. 1. 0. 1. 0. 1. 1. 0. 1.
 0. 0. 1. 1. 0. 1. 1. 0. 1. 1. 0. 1. 1. 0. 1. 1. 0. 1. 0. 1. 0. 0. 0. 0.
 0. 0. 0. 0. 0. 0. 1. 1. 0. 1. 0. 0. 1. 0. 1. 0. 0. 0. 0. 0. 1. 1. 1. 1.
 0. 1. 1. 0. 1. 1. 1. 1. 1. 0. 0. 1. 1. 0. 0. 1. 0. 0. 0. 1. 1. 0. 1. 0.
 0. 0. 1. 0. 1. 0. 1. 0. 0. 1. 0. 0. 1. 1. 1. 1. 1. 1. 1. 1. 0. 0. 0.]</t>
  </si>
  <si>
    <t>[1. 0. 0. 1. 0. 1. 1. 0. 0. 1. 0. 1. 0. 1. 1. 1. 0. 0. 0. 0. 1. 1. 0. 1.
 0. 0. 1. 1. 0. 1. 1. 0. 1. 1. 0. 1. 1. 0. 1. 1. 0. 1. 0. 0. 0. 0. 0. 0.
 0. 0. 0. 0. 0. 0. 1. 1. 0. 1. 1. 0. 1. 0. 1. 1. 0. 0. 0. 0. 1. 1. 1. 1.
 0. 1. 1. 0. 1. 1. 1. 1. 1. 0. 0. 1. 1. 0. 0. 1. 0. 0. 1. 1. 1. 0. 0. 0.
 0. 0. 1. 0. 1. 0. 1. 0. 1. 1. 0. 0. 1. 1. 1. 1. 1. 1. 1. 1. 0. 0. 1.]</t>
  </si>
  <si>
    <t>[0. 0. 1. 1. 0. 1. 0. 0. 1. 1. 0. 1. 0. 1. 1. 0. 1. 0. 0. 1. 1. 1. 0. 1.
 1. 0. 1. 0. 1. 1. 0. 1. 0. 0. 0. 1. 0. 1. 0. 0. 1. 1. 0. 0. 0. 1. 1. 1.
 1. 1. 1. 0. 0. 0. 0. 0. 1. 1. 0. 0. 0. 0. 1. 1. 0. 0. 1. 0. 1. 0. 0. 0.
 0. 1. 1. 1. 1. 1. 0. 1. 1. 1. 1. 1. 0. 1. 0. 0. 1. 0. 0. 0. 1. 1. 0. 1.
 1. 0. 1. 0. 0. 1. 1. 0. 0. 1. 0. 1. 1. 1. 1. 1. 1. 0. 1. 0. 0. 0. 0.]</t>
  </si>
  <si>
    <t>[0. 0. 1. 1. 1. 1. 0. 0. 1. 1. 0. 1. 0. 1. 1. 0. 1. 0. 0. 1. 1. 1. 0. 1.
 1. 0. 1. 0. 1. 1. 0. 1. 0. 0. 0. 1. 1. 1. 0. 0. 1. 1. 0. 1. 0. 1. 1. 1.
 1. 1. 0. 0. 0. 0. 0. 0. 1. 1. 0. 0. 0. 1. 1. 1. 0. 0. 1. 0. 0. 0. 0. 0.
 0. 1. 1. 1. 1. 1. 0. 1. 1. 1. 1. 1. 0. 1. 0. 0. 1. 0. 0. 0. 1. 1. 0. 1.
 1. 0. 1. 0. 0. 1. 1. 0. 0. 1. 0. 1. 1. 1. 1. 1. 1. 0. 1. 0. 0. 0. 0.]</t>
  </si>
  <si>
    <t>[0. 0. 0. 1. 1. 1. 0. 0. 1. 1. 0. 1. 0. 1. 1. 0. 1. 0. 0. 1. 1. 1. 0. 1.
 1. 0. 1. 0. 1. 1. 0. 1. 0. 0. 1. 1. 0. 1. 0. 0. 1. 1. 0. 0. 0. 1. 1. 1.
 1. 1. 1. 0. 0. 0. 0. 0. 1. 1. 0. 0. 0. 0. 1. 1. 0. 0. 1. 0. 0. 0. 0. 0.
 0. 1. 1. 1. 1. 1. 0. 1. 1. 1. 1. 1. 0. 1. 0. 0. 1. 0. 0. 0. 1. 1. 0. 1.
 1. 1. 1. 0. 1. 1. 1. 0. 0. 1. 0. 1. 1. 1. 1. 1. 1. 0. 1. 0. 0. 0. 1.]</t>
  </si>
  <si>
    <t>[0. 0. 1. 1. 1. 1. 0. 0. 1. 1. 0. 0. 0. 1. 1. 0. 1. 0. 0. 1. 1. 1. 0. 1.
 1. 0. 1. 0. 1. 1. 0. 1. 0. 0. 0. 1. 0. 1. 0. 0. 1. 1. 0. 0. 0. 1. 1. 1.
 1. 1. 1. 0. 0. 0. 0. 0. 1. 1. 0. 0. 0. 0. 1. 1. 0. 0. 1. 0. 0. 0. 0. 0.
 0. 1. 1. 1. 1. 1. 0. 1. 1. 1. 1. 1. 0. 1. 0. 0. 1. 0. 0. 0. 1. 1. 0. 1.
 1. 1. 1. 0. 1. 1. 1. 0. 0. 1. 0. 1. 1. 1. 1. 1. 1. 0. 1. 0. 0. 0. 0.]</t>
  </si>
  <si>
    <t>[0. 0. 1. 1. 0. 1. 0. 0. 1. 1. 0. 1. 0. 0. 1. 0. 1. 0. 0. 1. 1. 1. 0. 1.
 1. 0. 1. 0. 1. 1. 0. 1. 0. 0. 1. 1. 0. 1. 0. 0. 1. 1. 1. 0. 0. 1. 1. 1.
 1. 1. 1. 0. 0. 0. 0. 0. 1. 1. 0. 0. 0. 0. 1. 1. 0. 0. 1. 0. 0. 0. 0. 0.
 0. 1. 1. 1. 1. 1. 0. 1. 1. 1. 1. 1. 0. 1. 1. 0. 1. 0. 0. 1. 1. 1. 0. 0.
 1. 1. 1. 0. 1. 1. 1. 0. 0. 1. 0. 1. 1. 1. 1. 1. 1. 0. 1. 0. 0. 0. 0.]</t>
  </si>
  <si>
    <t>[0. 0. 1. 1. 0. 1. 0. 0. 1. 1. 0. 1. 0. 0. 1. 0. 1. 0. 0. 1. 1. 1. 0. 1.
 1. 0. 1. 0. 1. 1. 0. 1. 0. 0. 1. 1. 0. 1. 0. 0. 1. 1. 1. 0. 0. 1. 1. 1.
 1. 1. 1. 0. 0. 0. 0. 0. 1. 1. 0. 0. 0. 0. 1. 1. 0. 0. 1. 0. 0. 0. 0. 0.
 0. 1. 1. 1. 0. 1. 0. 1. 1. 1. 1. 1. 0. 1. 1. 0. 1. 0. 0. 0. 1. 1. 0. 1.
 1. 1. 1. 0. 1. 1. 1. 0. 0. 1. 0. 1. 1. 1. 1. 1. 1. 0. 1. 0. 0. 0. 0.]</t>
  </si>
  <si>
    <t>[0. 0. 1. 1. 1. 1. 0. 0. 1. 1. 0. 1. 0. 1. 1. 0. 1. 0. 0. 1. 1. 1. 0. 1.
 1. 0. 1. 0. 1. 1. 0. 1. 0. 0. 0. 1. 0. 1. 0. 0. 1. 1. 1. 0. 0. 1. 1. 1.
 1. 1. 1. 0. 0. 0. 0. 0. 1. 1. 0. 0. 0. 0. 1. 1. 0. 0. 1. 0. 0. 0. 0. 0.
 0. 1. 1. 1. 1. 1. 0. 1. 1. 1. 1. 1. 0. 1. 1. 0. 1. 0. 0. 0. 1. 1. 0. 1.
 1. 1. 1. 0. 1. 1. 1. 0. 0. 1. 0. 1. 1. 1. 1. 1. 1. 0. 1. 0. 0. 0. 0.]</t>
  </si>
  <si>
    <t>[0. 0. 1. 1. 0. 1. 0. 0. 1. 1. 0. 1. 0. 1. 1. 0. 1. 0. 0. 1. 1. 1. 0. 1.
 1. 0. 1. 0. 1. 1. 1. 1. 0. 0. 0. 1. 0. 1. 0. 0. 1. 1. 1. 0. 0. 1. 1. 1.
 1. 1. 1. 0. 0. 0. 0. 0. 1. 1. 0. 0. 0. 0. 1. 1. 0. 0. 1. 0. 0. 0. 0. 0.
 0. 1. 1. 1. 1. 1. 0. 1. 1. 1. 1. 1. 0. 1. 1. 0. 1. 0. 0. 0. 1. 1. 0. 1.
 1. 1. 1. 0. 1. 1. 1. 0. 0. 1. 0. 1. 1. 1. 1. 1. 1. 0. 1. 0. 0. 0. 0.]</t>
  </si>
  <si>
    <t>[0. 0. 1. 1. 0. 1. 0. 0. 1. 1. 0. 1. 0. 0. 1. 0. 1. 0. 0. 1. 1. 1. 0. 1.
 1. 0. 1. 0. 1. 1. 0. 1. 0. 0. 1. 1. 0. 1. 0. 0. 1. 1. 1. 0. 0. 1. 1. 1.
 1. 1. 1. 0. 0. 0. 0. 0. 1. 1. 0. 0. 0. 0. 1. 1. 0. 0. 1. 0. 0. 0. 0. 0.
 0. 1. 1. 1. 1. 1. 0. 1. 1. 1. 1. 1. 0. 1. 1. 0. 1. 0. 0. 1. 1. 1. 0. 1.
 1. 1. 1. 0. 1. 1. 1. 0. 0. 1. 0. 1. 1. 1. 1. 1. 1. 0. 1. 0. 0. 0. 0.]</t>
  </si>
  <si>
    <t>[0. 0. 1. 1. 0. 1. 0. 0. 1. 1. 0. 1. 0. 1. 1. 0. 1. 0. 0. 1. 1. 1. 0. 1.
 1. 0. 1. 0. 1. 1. 0. 1. 0. 0. 1. 1. 0. 1. 0. 0. 1. 1. 1. 0. 0. 1. 1. 1.
 1. 1. 1. 0. 0. 0. 0. 0. 1. 1. 0. 0. 0. 0. 1. 1. 0. 0. 1. 0. 0. 0. 0. 0.
 0. 1. 1. 1. 1. 1. 0. 1. 1. 1. 1. 1. 0. 1. 1. 0. 1. 0. 0. 1. 1. 1. 0. 1.
 1. 1. 1. 0. 1. 1. 1. 0. 0. 1. 0. 1. 1. 1. 1. 1. 1. 0. 1. 0. 0. 0. 0.]</t>
  </si>
  <si>
    <t>[0. 0. 1. 1. 0. 1. 0. 0. 1. 1. 0. 1. 0. 0. 1. 0. 1. 0. 0. 1. 1. 1. 0. 1.
 1. 0. 1. 0. 1. 1. 0. 1. 0. 0. 1. 1. 0. 1. 0. 0. 1. 1. 1. 0. 0. 1. 1. 1.
 1. 1. 1. 0. 0. 0. 0. 0. 1. 1. 0. 0. 0. 0. 1. 1. 0. 0. 1. 0. 0. 0. 0. 0.
 0. 0. 1. 1. 1. 1. 0. 0. 1. 1. 1. 1. 0. 1. 1. 0. 1. 0. 0. 1. 1. 1. 0. 0.
 1. 1. 1. 0. 1. 1. 1. 1. 0. 1. 0. 1. 1. 1. 1. 1. 1. 0. 1. 0. 0. 0. 0.]</t>
  </si>
  <si>
    <t>[0. 0. 1. 1. 0. 1. 0. 0. 1. 1. 0. 1. 0. 0. 1. 0. 1. 0. 0. 1. 1. 1. 0. 1.
 1. 0. 1. 0. 1. 1. 0. 1. 0. 1. 1. 1. 0. 1. 0. 0. 1. 1. 1. 0. 0. 1. 1. 1.
 1. 1. 1. 0. 0. 0. 0. 0. 1. 1. 0. 0. 0. 0. 1. 1. 0. 0. 1. 0. 0. 0. 0. 0.
 0. 0. 1. 1. 1. 1. 0. 0. 0. 1. 1. 1. 1. 0. 1. 0. 1. 0. 0. 0. 1. 1. 0. 0.
 1. 1. 1. 0. 1. 1. 1. 1. 0. 1. 0. 1. 1. 1. 1. 1. 1. 0. 1. 0. 0. 0. 0.]</t>
  </si>
  <si>
    <t>[0. 0. 1. 1. 0. 1. 0. 0. 1. 1. 0. 1. 0. 0. 1. 0. 1. 0. 0. 1. 1. 1. 0. 1.
 1. 0. 1. 0. 1. 1. 0. 1. 0. 1. 1. 1. 0. 1. 0. 0. 1. 1. 1. 0. 0. 1. 1. 1.
 1. 1. 1. 0. 0. 0. 0. 0. 1. 1. 0. 0. 0. 0. 1. 1. 0. 0. 1. 0. 0. 0. 0. 0.
 0. 0. 1. 1. 1. 1. 0. 0. 0. 1. 1. 1. 1. 0. 1. 0. 1. 0. 0. 0. 1. 1. 0. 0.
 1. 1. 1. 0. 1. 1. 1. 1. 0. 1. 0. 1. 1. 1. 1. 1. 0. 0. 1. 0. 0. 0. 0.]</t>
  </si>
  <si>
    <t>[0. 0. 1. 1. 0. 1. 0. 0. 1. 1. 0. 1. 0. 0. 0. 0. 1. 0. 0. 1. 1. 1. 0. 1.
 1. 0. 1. 0. 1. 1. 0. 1. 0. 1. 1. 1. 0. 1. 0. 0. 1. 1. 1. 0. 0. 1. 1. 1.
 1. 1. 1. 0. 0. 0. 0. 1. 1. 1. 0. 0. 0. 0. 1. 1. 0. 0. 1. 0. 0. 0. 0. 0.
 0. 0. 0. 1. 1. 1. 0. 0. 0. 1. 1. 1. 1. 0. 1. 0. 1. 0. 0. 0. 1. 1. 0. 0.
 1. 1. 1. 0. 1. 1. 1. 1. 0. 1. 0. 1. 1. 1. 1. 1. 0. 0. 1. 0. 0. 0. 0.]</t>
  </si>
  <si>
    <t>[0. 0. 1. 1. 0. 1. 0. 0. 1. 1. 1. 1. 0. 0. 0. 0. 1. 0. 0. 1. 1. 1. 0. 1.
 1. 0. 1. 0. 1. 1. 0. 1. 0. 1. 1. 1. 0. 1. 0. 0. 1. 1. 1. 1. 0. 0. 1. 1.
 1. 1. 1. 0. 1. 0. 0. 0. 1. 1. 0. 0. 0. 0. 1. 1. 0. 0. 1. 0. 0. 0. 0. 0.
 0. 0. 1. 1. 1. 1. 0. 0. 0. 1. 1. 1. 1. 0. 1. 0. 1. 0. 0. 0. 1. 1. 0. 0.
 1. 1. 1. 0. 1. 1. 1. 1. 0. 1. 0. 1. 1. 1. 1. 1. 0. 0. 1. 0. 0. 0. 0.]</t>
  </si>
  <si>
    <t>[0. 0. 1. 1. 0. 1. 0. 0. 1. 1. 1. 1. 0. 0. 0. 0. 1. 0. 0. 1. 1. 1. 0. 1.
 1. 0. 1. 0. 1. 1. 0. 1. 0. 1. 1. 1. 0. 1. 0. 0. 1. 1. 1. 0. 0. 1. 1. 1.
 1. 1. 1. 0. 0. 0. 0. 1. 1. 1. 0. 0. 0. 0. 1. 1. 0. 0. 1. 0. 0. 0. 0. 0.
 0. 0. 0. 1. 1. 1. 0. 0. 0. 1. 1. 1. 1. 0. 1. 0. 1. 0. 0. 0. 1. 1. 0. 0.
 1. 1. 1. 0. 1. 1. 1. 1. 0. 1. 0. 1. 1. 1. 1. 1. 0. 0. 1. 0. 0. 0. 0.]</t>
  </si>
  <si>
    <t>[0. 0. 1. 1. 0. 1. 0. 0. 1. 1. 1. 1. 0. 0. 0. 0. 1. 0. 0. 1. 1. 1. 0. 1.
 1. 0. 1. 0. 1. 1. 0. 1. 0. 1. 1. 1. 0. 1. 0. 0. 1. 1. 1. 0. 0. 1. 1. 1.
 1. 1. 1. 0. 0. 0. 0. 0. 1. 1. 0. 0. 0. 0. 1. 1. 0. 0. 1. 0. 0. 0. 1. 0.
 0. 0. 0. 1. 1. 1. 0. 0. 0. 1. 1. 1. 1. 0. 1. 0. 1. 0. 0. 0. 1. 1. 0. 0.
 1. 1. 1. 0. 1. 1. 1. 1. 0. 1. 0. 1. 1. 1. 1. 1. 0. 0. 1. 0. 0. 0. 0.]</t>
  </si>
  <si>
    <t>[0. 0. 1. 1. 0. 1. 0. 0. 1. 1. 0. 1. 0. 0. 0. 0. 1. 0. 0. 1. 1. 1. 0. 1.
 1. 1. 1. 0. 1. 1. 0. 1. 0. 1. 1. 1. 0. 1. 1. 0. 1. 1. 1. 0. 0. 1. 1. 1.
 1. 1. 1. 0. 0. 0. 0. 1. 1. 1. 0. 0. 0. 0. 1. 1. 0. 0. 1. 0. 0. 0. 0. 0.
 0. 0. 1. 1. 1. 1. 0. 0. 0. 1. 1. 1. 1. 0. 1. 0. 1. 0. 0. 0. 1. 1. 0. 0.
 1. 1. 1. 0. 1. 1. 1. 1. 0. 1. 0. 1. 1. 1. 1. 1. 0. 0. 1. 0. 0. 0. 0.]</t>
  </si>
  <si>
    <t>[0. 0. 1. 1. 0. 1. 0. 0. 1. 1. 1. 1. 1. 0. 0. 0. 1. 0. 0. 1. 1. 1. 0. 1.
 1. 1. 1. 0. 1. 1. 0. 1. 0. 1. 1. 1. 0. 1. 0. 0. 1. 1. 1. 0. 0. 1. 1. 1.
 1. 1. 1. 0. 0. 0. 0. 1. 1. 1. 0. 0. 0. 0. 1. 1. 0. 0. 1. 0. 0. 0. 0. 0.
 0. 0. 1. 1. 1. 1. 0. 0. 0. 1. 1. 1. 1. 0. 1. 0. 1. 0. 0. 0. 0. 1. 0. 0.
 1. 1. 1. 1. 1. 1. 1. 1. 0. 1. 0. 1. 1. 1. 1. 1. 0. 0. 1. 0. 0. 0. 0.]</t>
  </si>
  <si>
    <t>[0. 0. 1. 1. 0. 1. 0. 0. 1. 1. 1. 1. 1. 0. 0. 0. 1. 0. 0. 1. 1. 1. 0. 0.
 1. 1. 1. 0. 1. 1. 0. 1. 0. 1. 1. 1. 0. 1. 0. 0. 1. 1. 1. 0. 0. 1. 1. 1.
 1. 1. 0. 0. 1. 0. 0. 1. 1. 1. 0. 0. 0. 0. 1. 1. 0. 0. 1. 0. 0. 0. 0. 0.
 0. 0. 1. 1. 1. 1. 0. 0. 0. 1. 1. 1. 1. 0. 1. 0. 1. 0. 0. 0. 1. 1. 0. 0.
 1. 1. 1. 0. 1. 1. 1. 1. 0. 1. 0. 1. 1. 1. 1. 1. 0. 0. 1. 0. 0. 0. 0.]</t>
  </si>
  <si>
    <t>[0. 0. 1. 1. 0. 1. 0. 0. 1. 1. 1. 1. 1. 0. 0. 0. 1. 0. 0. 1. 1. 1. 0. 1.
 0. 0. 1. 0. 1. 1. 0. 1. 0. 1. 1. 1. 0. 1. 0. 0. 1. 1. 1. 0. 0. 1. 1. 1.
 1. 1. 1. 0. 0. 0. 0. 1. 1. 0. 0. 0. 0. 0. 1. 1. 0. 0. 1. 0. 0. 0. 0. 0.
 0. 0. 1. 1. 1. 1. 0. 0. 0. 1. 1. 1. 1. 0. 1. 0. 1. 0. 0. 0. 1. 1. 0. 0.
 1. 1. 1. 0. 1. 1. 1. 1. 0. 1. 0. 1. 1. 1. 1. 1. 0. 0. 1. 0. 0. 0. 0.]</t>
  </si>
  <si>
    <t>[0. 0. 1. 1. 0. 1. 0. 0. 1. 1. 1. 1. 1. 0. 0. 0. 1. 0. 0. 1. 1. 1. 0. 1.
 0. 1. 1. 0. 1. 1. 0. 1. 0. 1. 1. 1. 0. 1. 0. 0. 1. 1. 1. 0. 0. 1. 1. 1.
 1. 1. 0. 0. 0. 0. 0. 1. 1. 1. 0. 0. 0. 0. 1. 1. 1. 0. 1. 0. 0. 0. 0. 0.
 0. 0. 0. 1. 1. 1. 0. 0. 0. 1. 1. 1. 1. 0. 1. 0. 1. 0. 0. 0. 1. 1. 0. 0.
 1. 1. 1. 0. 1. 1. 1. 1. 0. 1. 0. 1. 1. 1. 1. 1. 0. 0. 1. 0. 0. 0. 0.]</t>
  </si>
  <si>
    <t>[0. 0. 1. 1. 0. 1. 0. 0. 1. 1. 1. 1. 1. 0. 0. 0. 1. 0. 0. 1. 1. 1. 0. 1.
 0. 1. 1. 0. 1. 1. 0. 1. 0. 1. 1. 1. 0. 1. 0. 0. 1. 1. 1. 0. 0. 1. 1. 1.
 1. 1. 0. 0. 0. 0. 0. 1. 1. 1. 0. 0. 0. 0. 1. 1. 0. 0. 1. 0. 0. 0. 0. 0.
 0. 0. 1. 1. 1. 1. 0. 0. 0. 1. 1. 1. 1. 0. 1. 0. 1. 0. 0. 0. 1. 1. 0. 0.
 1. 0. 1. 0. 1. 1. 1. 1. 0. 1. 0. 1. 1. 1. 1. 1. 0. 0. 1. 0. 0. 0. 0.]</t>
  </si>
  <si>
    <t>[0. 0. 1. 1. 0. 1. 0. 0. 1. 1. 1. 1. 1. 0. 0. 0. 1. 0. 0. 1. 1. 1. 0. 0.
 0. 1. 1. 0. 1. 1. 0. 1. 0. 1. 1. 1. 0. 1. 0. 0. 1. 1. 1. 0. 0. 1. 1. 1.
 1. 1. 1. 0. 0. 0. 0. 1. 1. 1. 0. 0. 0. 0. 1. 1. 0. 0. 1. 0. 0. 0. 0. 0.
 0. 0. 1. 1. 1. 0. 0. 0. 0. 1. 1. 1. 0. 0. 1. 0. 1. 0. 0. 0. 1. 1. 0. 0.
 1. 1. 1. 0. 1. 1. 1. 1. 0. 1. 0. 1. 1. 0. 1. 1. 0. 0. 1. 0. 0. 0. 0.]</t>
  </si>
  <si>
    <t>[0. 0. 1. 1. 0. 1. 1. 0. 1. 1. 1. 1. 1. 0. 0. 0. 1. 0. 0. 1. 1. 1. 0. 1.
 0. 1. 1. 0. 1. 1. 0. 1. 0. 1. 1. 1. 0. 1. 0. 0. 1. 1. 1. 0. 0. 1. 1. 1.
 1. 1. 0. 0. 0. 0. 0. 1. 1. 1. 0. 0. 0. 0. 1. 1. 0. 0. 1. 0. 0. 0. 0. 0.
 0. 0. 1. 1. 1. 1. 0. 0. 0. 1. 1. 1. 1. 0. 1. 0. 1. 0. 0. 0. 1. 1. 0. 0.
 1. 0. 1. 0. 1. 1. 1. 1. 0. 1. 0. 1. 1. 0. 1. 1. 0. 0. 1. 0. 0. 0. 0.]</t>
  </si>
  <si>
    <t>[0. 0. 1. 1. 0. 1. 1. 0. 1. 1. 1. 1. 1. 0. 0. 0. 1. 0. 0. 1. 1. 1. 0. 1.
 0. 1. 1. 0. 1. 1. 0. 1. 0. 1. 1. 1. 0. 1. 0. 0. 1. 1. 1. 0. 0. 1. 1. 1.
 1. 1. 0. 0. 0. 0. 0. 1. 1. 1. 0. 0. 0. 0. 1. 1. 0. 0. 1. 0. 0. 0. 0. 0.
 0. 0. 1. 1. 1. 1. 0. 0. 0. 1. 1. 1. 1. 0. 1. 0. 1. 0. 0. 0. 1. 1. 0. 0.
 1. 1. 1. 0. 1. 1. 1. 1. 0. 1. 0. 1. 1. 0. 1. 1. 0. 0. 1. 0. 0. 0. 0.]</t>
  </si>
  <si>
    <t>[0. 0. 1. 1. 0. 1. 1. 0. 1. 1. 1. 1. 1. 0. 0. 0. 1. 0. 0. 1. 1. 1. 0. 1.
 0. 1. 1. 0. 1. 1. 0. 1. 0. 1. 1. 1. 0. 1. 0. 0. 1. 1. 1. 0. 0. 1. 1. 1.
 1. 1. 1. 0. 0. 0. 0. 1. 1. 1. 0. 0. 0. 0. 1. 1. 0. 0. 1. 0. 0. 0. 0. 0.
 0. 0. 1. 1. 0. 1. 0. 0. 0. 1. 1. 1. 1. 0. 1. 0. 1. 0. 0. 0. 1. 1. 0. 0.
 1. 1. 1. 0. 1. 1. 1. 1. 0. 1. 0. 1. 1. 0. 1. 1. 0. 0. 1. 0. 0. 0. 0.]</t>
  </si>
  <si>
    <t>[0. 0. 1. 1. 0. 1. 1. 0. 1. 1. 1. 1. 1. 0. 0. 0. 1. 0. 0. 1. 1. 0. 0. 1.
 0. 1. 1. 0. 1. 1. 0. 1. 0. 1. 1. 1. 0. 1. 0. 0. 1. 1. 1. 0. 0. 1. 1. 1.
 1. 1. 1. 0. 0. 0. 0. 1. 1. 1. 0. 0. 0. 0. 1. 1. 0. 0. 1. 0. 0. 1. 0. 0.
 0. 0. 1. 1. 1. 1. 0. 0. 0. 1. 1. 1. 1. 0. 1. 0. 1. 0. 0. 0. 1. 1. 0. 0.
 1. 1. 1. 0. 0. 1. 1. 1. 0. 1. 0. 1. 1. 0. 1. 1. 1. 0. 1. 0. 0. 0. 0.]</t>
  </si>
  <si>
    <t>[0. 0. 1. 1. 0. 1. 1. 0. 1. 1. 1. 1. 1. 0. 0. 0. 1. 0. 0. 1. 1. 1. 0. 1.
 0. 1. 1. 0. 1. 1. 0. 1. 0. 1. 1. 1. 0. 1. 0. 0. 1. 1. 1. 0. 0. 0. 1. 1.
 1. 1. 1. 0. 0. 0. 0. 1. 1. 1. 0. 1. 0. 0. 1. 1. 1. 0. 1. 0. 0. 0. 0. 0.
 0. 0. 1. 1. 1. 1. 0. 0. 0. 1. 1. 1. 1. 0. 1. 0. 1. 0. 0. 0. 1. 1. 0. 0.
 1. 1. 1. 0. 0. 1. 1. 1. 0. 1. 1. 1. 1. 0. 1. 1. 0. 0. 1. 0. 1. 0. 0.]</t>
  </si>
  <si>
    <t>[0. 0. 1. 1. 0. 1. 1. 0. 1. 1. 1. 1. 1. 0. 0. 0. 1. 0. 0. 1. 1. 1. 0. 1.
 0. 1. 1. 0. 1. 1. 0. 1. 0. 1. 1. 1. 0. 1. 0. 0. 1. 1. 1. 0. 0. 0. 1. 1.
 1. 1. 1. 0. 0. 0. 0. 1. 1. 1. 0. 1. 0. 0. 1. 1. 1. 0. 1. 0. 0. 0. 0. 0.
 0. 0. 1. 1. 1. 1. 0. 0. 0. 1. 1. 1. 1. 0. 1. 0. 1. 0. 0. 0. 1. 1. 0. 0.
 1. 1. 1. 0. 0. 1. 1. 1. 0. 1. 1. 1. 1. 0. 1. 1. 0. 0. 1. 0. 0. 0. 0.]</t>
  </si>
  <si>
    <t>[0. 0. 1. 1. 0. 1. 1. 0. 1. 1. 1. 1. 1. 0. 0. 0. 1. 0. 0. 1. 1. 1. 0. 1.
 0. 1. 1. 0. 1. 1. 0. 1. 0. 1. 1. 1. 0. 1. 0. 0. 1. 1. 1. 0. 0. 0. 1. 1.
 1. 1. 1. 0. 0. 0. 0. 1. 1. 1. 0. 1. 0. 0. 1. 1. 1. 0. 1. 0. 0. 0. 0. 0.
 0. 0. 1. 1. 1. 1. 0. 0. 0. 1. 1. 1. 1. 0. 1. 0. 1. 0. 0. 0. 1. 1. 0. 0.
 1. 1. 1. 0. 0. 1. 1. 1. 0. 1. 1. 1. 1. 0. 1. 1. 0. 0. 1. 0. 0. 1. 0.]</t>
  </si>
  <si>
    <t>[0. 0. 1. 1. 1. 1. 1. 0. 1. 1. 1. 1. 1. 0. 0. 0. 1. 0. 0. 1. 1. 1. 0. 1.
 0. 1. 1. 0. 1. 1. 0. 1. 0. 1. 1. 1. 0. 1. 0. 0. 1. 1. 1. 0. 0. 0. 1. 1.
 1. 1. 1. 0. 0. 0. 0. 1. 1. 1. 0. 1. 0. 0. 1. 1. 1. 0. 1. 0. 0. 0. 0. 0.
 0. 0. 1. 1. 1. 1. 0. 0. 0. 1. 1. 1. 1. 0. 1. 0. 1. 0. 0. 0. 1. 1. 0. 0.
 1. 1. 1. 0. 0. 1. 1. 1. 0. 1. 1. 1. 1. 0. 1. 1. 0. 0. 1. 0. 0. 0. 0.]</t>
  </si>
  <si>
    <t>[0. 0. 1. 1. 0. 1. 1. 0. 1. 1. 1. 1. 1. 0. 0. 0. 1. 0. 0. 1. 1. 1. 0. 1.
 0. 1. 1. 0. 1. 1. 0. 1. 0. 1. 1. 1. 0. 0. 0. 0. 1. 1. 1. 0. 0. 1. 0. 1.
 1. 1. 1. 0. 0. 0. 0. 1. 1. 1. 0. 1. 0. 0. 1. 1. 1. 0. 1. 0. 0. 0. 0. 0.
 0. 0. 1. 1. 1. 1. 0. 0. 0. 1. 1. 1. 1. 0. 1. 0. 1. 0. 0. 0. 1. 1. 0. 0.
 1. 1. 1. 0. 0. 1. 1. 1. 0. 1. 1. 1. 1. 0. 1. 1. 0. 0. 1. 0. 0. 0. 0.]</t>
  </si>
  <si>
    <t>[0. 0. 1. 1. 0. 1. 1. 0. 1. 1. 1. 1. 1. 0. 0. 0. 1. 0. 0. 1. 1. 1. 0. 1.
 0. 1. 1. 0. 1. 1. 0. 1. 0. 1. 1. 1. 0. 1. 0. 0. 1. 1. 1. 0. 0. 1. 0. 1.
 1. 1. 1. 0. 0. 0. 0. 1. 1. 1. 0. 1. 0. 0. 1. 1. 1. 0. 1. 0. 0. 0. 0. 0.
 0. 0. 1. 1. 1. 1. 0. 0. 0. 1. 0. 1. 1. 0. 1. 0. 1. 0. 0. 0. 1. 1. 0. 0.
 1. 1. 1. 0. 0. 1. 1. 1. 0. 1. 1. 1. 1. 0. 1. 1. 0. 0. 1. 0. 0. 0. 0.]</t>
  </si>
  <si>
    <t>[0. 0. 1. 1. 0. 1. 1. 0. 1. 1. 1. 0. 1. 0. 0. 0. 1. 0. 0. 1. 1. 1. 0. 1.
 0. 1. 1. 0. 1. 1. 0. 1. 0. 1. 1. 1. 0. 0. 0. 0. 1. 1. 1. 0. 0. 1. 1. 1.
 1. 1. 1. 0. 0. 0. 0. 1. 1. 1. 0. 1. 0. 0. 1. 1. 1. 0. 1. 0. 0. 0. 0. 0.
 0. 1. 1. 1. 1. 1. 0. 0. 0. 1. 1. 1. 1. 0. 1. 0. 0. 0. 0. 0. 1. 1. 0. 0.
 1. 1. 1. 0. 0. 1. 1. 1. 0. 1. 1. 1. 1. 0. 0. 1. 0. 0. 1. 0. 0. 0. 0.]</t>
  </si>
  <si>
    <t>[0. 0. 1. 1. 0. 1. 1. 0. 1. 1. 1. 1. 1. 0. 0. 0. 0. 0. 0. 1. 1. 1. 0. 0.
 0. 1. 1. 0. 1. 1. 0. 1. 0. 1. 1. 1. 0. 0. 0. 0. 1. 0. 1. 0. 0. 1. 0. 1.
 1. 1. 1. 0. 0. 0. 0. 1. 1. 1. 0. 1. 0. 0. 1. 1. 1. 0. 1. 0. 0. 0. 0. 0.
 0. 1. 1. 1. 1. 1. 0. 0. 0. 1. 1. 1. 1. 0. 1. 0. 0. 0. 0. 0. 1. 1. 0. 1.
 1. 1. 1. 0. 0. 1. 1. 1. 0.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</si>
  <si>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0. 0. 0. 1. 1. 1. 1. 0. 1. 0. 1. 0. 0. 0. 1. 1. 0. 1.
 1. 1. 1. 0. 0. 1. 1. 1. 0. 1. 1. 1. 1. 0. 1. 1. 0. 0. 1. 0. 1. 0. 0.]</t>
  </si>
  <si>
    <t>[0. 0. 1. 1. 0. 1. 1. 0. 1. 1. 1. 1. 1. 0. 0. 0. 0. 0. 0. 1. 1. 1. 0. 0.
 0. 1. 1. 0. 1. 1. 0. 1. 0. 1. 1. 1. 0. 0. 0. 0. 1. 0. 1. 0. 0. 1. 0. 1.
 1. 1. 1. 0. 0. 0. 1. 1. 1. 1. 0. 1. 0. 1. 1. 1. 1. 0. 1. 0. 0. 0. 0. 0.
 0. 1. 1. 1. 1. 1. 0. 0. 0. 1. 1. 1. 1. 0. 1. 0. 1. 0. 0. 0. 1. 1. 0. 1.
 1. 1. 1. 0. 0. 1. 1. 1. 0. 1. 1. 1. 1. 0. 1. 1. 0. 0. 1. 0. 0. 0. 0.]</t>
  </si>
  <si>
    <t>[0. 0. 1. 1. 0. 1. 1. 0. 1. 1. 1. 1. 1. 0. 0. 0. 0. 0. 0. 1. 1. 1. 0. 1.
 0. 1. 1. 0. 1. 1. 0. 1. 0. 1. 1. 1. 0. 0. 0. 0. 1. 0. 1. 0. 0. 1. 0. 1.
 1. 0. 1. 0. 0. 0. 0. 1. 1. 1. 0. 1. 0. 0. 1. 1. 1. 0. 1. 0. 0. 0. 0. 0.
 0. 1. 1. 1. 1. 1. 0. 0. 0. 1. 1. 1. 1. 0. 1. 0. 1. 0. 0. 0. 1. 1. 0. 1.
 1. 1. 1. 0. 0. 1. 1. 1. 0.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</si>
  <si>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0. 0. 0. 1. 1. 1. 1. 0. 1. 0. 1. 0. 0. 0. 1. 1. 0. 1.
 1. 1. 1. 1. 0. 1. 1. 1. 0.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</si>
  <si>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0. 0. 0. 1. 1. 1. 1. 0. 1. 0. 1. 0. 0. 0. 1. 1. 0. 1.
 1. 1. 1. 1. 0. 1. 1. 1. 0. 1. 1. 1. 0. 0. 1. 1. 0. 0. 1. 0. 0. 0. 1.]</t>
  </si>
  <si>
    <t>[0. 0. 1. 1. 0. 1. 1. 0. 1. 1. 1. 1. 1. 0. 0. 0. 0. 1. 0. 1. 1. 1. 0. 1.
 0. 1. 1. 0. 1. 1. 0. 1. 0. 1. 1. 1. 0. 0. 0. 0. 1. 0. 1. 0. 0. 1. 0. 1.
 1. 1. 1. 0. 0. 0. 0. 1. 1. 1. 0. 1. 0. 0. 1. 1. 1. 0. 1. 0. 1. 0. 0. 0.
 0. 1. 1. 1. 1. 1. 0. 0. 0. 1. 1. 1. 1. 0. 1. 0. 1. 0. 0. 0. 1. 1. 0. 1.
 1. 1. 1. 1. 0. 1. 1. 1. 0.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</si>
  <si>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0. 0. 0. 1. 1. 1. 1. 0. 1. 0. 1. 0. 0. 0. 1. 1. 0. 1.
 1. 1. 1. 0. 0. 1. 1. 1. 0. 1. 1. 1. 1. 0. 1. 1. 0. 0. 1. 0. 0. 0. 0.]</t>
  </si>
  <si>
    <t>[0. 0. 1. 1. 0. 1. 1. 0. 1. 1. 1. 1. 1. 0. 0. 0. 0. 0. 0. 1. 1. 1. 0. 1.
 0. 1. 1. 0. 1. 1. 0. 1. 0. 1. 1. 1. 0. 0. 0. 0. 1. 0. 1. 0. 0. 0. 0. 1.
 1. 1. 1. 0. 0. 0. 0. 1. 1. 1. 0. 1. 0. 0. 1. 1. 1. 1. 1. 0. 0. 0. 0. 0.
 0. 1. 1. 1. 1. 1. 0. 0. 1. 1. 1. 1. 1. 0. 1. 0. 1. 0. 0. 0. 1. 1. 0. 1.
 1. 1. 1. 0. 0. 1. 1. 1. 0. 1. 1. 1. 1. 0. 1. 1. 0. 0. 1. 0. 0. 0. 0.]</t>
  </si>
  <si>
    <t>[0. 0. 1. 1. 0. 1. 1. 0. 1. 1. 1. 1. 1. 0. 0. 0. 0. 0. 0. 1. 1. 1. 0. 1.
 0. 1. 1. 0. 1. 1. 0. 1. 0. 1. 1. 1. 0. 0. 0. 0. 1. 0. 1. 0. 0. 0. 0. 1.
 1. 1. 1. 0. 0. 0. 0. 1. 1. 1. 0. 1. 0. 0. 1. 1. 1. 0. 1. 0. 0. 0. 0. 0.
 0. 1. 1. 1. 1. 1. 0. 0. 1. 1. 1. 1. 1. 0. 1. 0. 1. 0. 0. 0. 1. 1. 0. 1.
 0. 1. 1. 0. 0. 1. 1. 1. 0. 1. 1. 1. 1. 0. 1. 1. 0. 0. 1. 0. 0. 0. 0.]</t>
  </si>
  <si>
    <t>[0. 0. 1. 1. 0. 1. 1. 0. 1. 1. 1. 1. 1. 0. 0. 0. 0. 0. 0. 1. 1. 1. 0. 1.
 0. 1. 1. 0. 1. 1. 0. 1. 0. 1. 1. 1. 0. 0. 0. 0. 1. 0. 1. 0. 0. 1. 0. 1.
 1. 1. 1. 1. 0. 0. 0. 1. 1. 1. 0. 1. 0. 0. 1. 1. 1. 1. 1. 0. 0. 0. 0. 0.
 0. 1. 1. 1. 1. 0. 1. 0. 0. 1. 0. 1. 1. 0. 1. 0. 1. 0. 0. 0. 1. 1. 0. 1.
 1. 1. 1. 0. 0. 1. 1. 1. 0.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</si>
  <si>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1. 0. 0. 1. 1. 1. 1. 0. 1. 0. 1. 1. 0. 0. 1. 1. 0. 1.
 0. 1. 1. 0. 0. 1. 1. 1. 1. 1. 1. 1. 1. 0. 1. 1. 0. 0. 1. 0. 0. 0. 0.]</t>
  </si>
  <si>
    <t>[0. 0. 0. 1. 0. 1. 1. 0. 1. 1. 1. 1. 1. 0. 0. 0. 0. 0. 0. 1. 1. 1. 0. 1.
 0. 1. 1. 0. 1. 1. 0. 0. 0. 1. 1. 1. 0. 0. 0. 0. 1. 0. 1. 0. 0. 1. 0. 1.
 1. 1. 1. 0. 0. 0. 0. 1. 1. 1. 0. 1. 0. 0. 1. 1. 1. 1. 1. 0. 0. 0. 0. 0.
 0. 1. 1. 1. 1. 1. 1. 0. 0. 1. 1. 1. 1. 0. 1. 0. 1. 0. 0. 0. 1. 1. 0. 1.
 0. 1. 1. 0. 0. 1. 1. 1. 1. 1. 1. 1. 1. 0. 1. 1. 0. 0. 1. 0. 0. 0. 0.]</t>
  </si>
  <si>
    <t>[0. 0. 1. 1. 0. 1. 1. 0. 1. 1. 1. 1. 1. 0. 0. 0. 0. 0. 0. 1. 1. 1. 0. 1.
 0. 1. 1. 0. 1. 1. 0. 1. 0. 1. 1. 1. 0. 0. 0. 0. 1. 0. 0. 0. 0. 1. 0. 1.
 1. 1. 1. 0. 0. 0. 0. 1. 1. 1. 0. 1. 0. 0. 1. 1. 1. 0. 1. 0. 0. 0. 0. 0.
 0. 1. 1. 1. 1. 1. 1. 0. 0. 1. 1. 1. 1. 0. 1. 0. 1. 0. 0. 0. 1. 1. 0. 1.
 0. 1. 1. 0. 0. 1. 1. 1. 1. 1. 1. 1. 1. 0. 1. 1. 0. 0. 1. 0. 0. 0. 0.]</t>
  </si>
  <si>
    <t>[0. 0. 1. 1. 0. 1. 1. 0. 1. 1. 1. 1. 1. 0. 0. 0. 0. 0. 0. 1. 1. 1. 0. 1.
 0. 1. 1. 0. 1. 1. 0. 1. 0. 1. 1. 1. 0. 0. 0. 0. 1. 0. 1. 0. 0. 1. 0. 1.
 1. 1. 1. 0. 0. 0. 0. 1. 1. 1. 0. 1. 0. 0. 1. 1. 1. 0. 1. 0. 0. 0. 0. 0.
 0. 1. 1. 1. 1. 1. 1. 0. 0. 1. 1. 1. 1. 0. 0. 0. 1. 0. 0. 0. 1. 1. 0. 1.
 0. 1. 1. 0. 0. 1. 1. 1. 1. 1. 1. 1. 1. 0. 1. 1. 0. 0. 1. 0. 0. 0. 0.]</t>
  </si>
  <si>
    <t>[1. 0. 1. 1. 0. 0. 0. 0. 1. 0. 0. 0. 0. 0. 0. 1. 1. 0. 1. 0. 1. 0. 1. 0.
 0. 1. 1. 0. 1. 0. 1. 1. 1. 0. 0. 1. 0. 0. 1. 0. 1. 0. 0. 0. 1. 1. 1. 1.
 1. 1. 1. 1. 1. 1. 0. 1. 1. 0. 1. 0. 1. 1. 0. 0. 0. 0. 1. 1. 1. 0. 0. 0.
 1. 1. 1. 0. 0. 1. 0. 0. 0. 1. 1. 1. 0. 1. 0. 1. 0. 0. 0. 1. 0. 0. 1. 1.
 0. 1. 0. 0. 0. 1. 0. 1. 1. 0. 1. 1. 1. 1. 1. 1. 0. 1. 0. 0. 1. 1. 1.]</t>
  </si>
  <si>
    <t>[0. 0. 1. 1. 1. 0. 0. 0. 1. 0. 0. 0. 0. 0. 0. 1. 0. 0. 1. 0. 1. 0. 1. 1.
 0. 1. 1. 0. 1. 0. 1. 0. 1. 0. 0. 1. 0. 0. 1. 0. 1. 0. 0. 0. 1. 1. 1. 1.
 1. 1. 1. 1. 1. 0. 0. 1. 1. 0. 1. 0. 1. 1. 0. 0. 1. 1. 1. 1. 1. 0. 0. 0.
 1. 1. 1. 0. 0. 1. 0. 0. 0. 1. 1. 1. 0. 1. 0. 1. 0. 0. 0. 1. 0. 0. 1. 1.
 0. 1. 0. 0. 0. 1. 0. 0. 1. 0. 1. 1. 1. 1. 1. 1. 0. 1. 0. 0. 1. 1. 1.]</t>
  </si>
  <si>
    <t>[0. 0. 1. 1. 0. 0. 0. 1. 1. 0. 0. 0. 0. 0. 0. 1. 1. 0. 1. 0. 1. 0. 1. 0.
 0. 1. 1. 0. 1. 0. 1. 1. 1. 0. 0. 1. 0. 0. 1. 0. 1. 0. 0. 0. 1. 1. 1. 1.
 0. 1. 1. 1. 1. 1. 0. 1. 1. 0. 1. 0. 1. 1. 0. 0. 0. 0. 1. 1. 1. 0. 0. 0.
 1. 1. 1. 0. 0. 1. 0. 0. 0. 1. 1. 1. 0. 1. 0. 1. 0. 0. 0. 1. 1. 0. 1. 1.
 0. 1. 0. 0. 0. 0. 0. 0. 1. 0. 1. 1. 1. 1. 1. 1. 0. 1. 0. 0. 1. 1. 1.]</t>
  </si>
  <si>
    <t>[0. 0. 1. 0. 0. 0. 0. 0. 1. 0. 0. 0. 0. 0. 0. 1. 0. 0. 1. 0. 1. 1. 1. 0.
 0. 1. 1. 0. 1. 0. 1. 0. 1. 0. 0. 1. 0. 0. 1. 0. 1. 0. 0. 0. 1. 1. 1. 1.
 1. 1. 1. 0. 1. 1. 0. 1. 1. 0. 1. 0. 1. 1. 0. 0. 0. 0. 1. 1. 1. 0. 0. 0.
 1. 1. 1. 0. 0. 1. 0. 0. 0. 1. 0. 1. 0. 1. 0. 1. 0. 0. 0. 1. 0. 0. 1. 1.
 0. 1. 0. 1. 0. 1. 0. 0. 1. 0. 1. 1. 1. 1. 1. 1. 0. 1. 0. 0. 1. 1. 1.]</t>
  </si>
  <si>
    <t>[0. 0. 1. 1. 0. 0. 0. 0. 1. 0. 0. 0. 0. 0. 0. 1. 0. 0. 1. 0. 1. 0. 1. 0.
 1. 1. 1. 0. 1. 0. 1. 0. 1. 0. 0. 1. 0. 0. 1. 0. 1. 0. 0. 0. 1. 1. 1. 1.
 1. 1. 1. 0. 1. 1. 0. 1. 1. 0. 1. 0. 1. 1. 0. 0. 0. 1. 0. 1. 0. 0. 0. 0.
 1. 1. 1. 0. 0. 1. 0. 0. 0. 1. 0. 1. 0. 1. 0. 1. 0. 0. 0. 0. 0. 0. 1. 0.
 0. 1. 0. 0. 0. 0. 0. 0. 1. 0. 1. 1. 1. 1. 1. 0. 0. 1. 0. 0. 1. 1. 1.]</t>
  </si>
  <si>
    <t>[0. 0. 1. 1. 0. 0. 0. 0. 1. 0. 0. 0. 0. 0. 0. 0. 0. 0. 1. 0. 1. 0. 1. 0.
 1. 1. 1. 0. 1. 0. 1. 0. 1. 1. 0. 1. 0. 0. 1. 0. 1. 0. 0. 0. 1. 1. 1. 1.
 1. 1. 1. 0. 1. 1. 0. 1. 1. 0. 1. 0. 1. 1. 0. 0. 0. 0. 0. 1. 1. 0. 0. 0.
 1. 1. 1. 0. 0. 1. 0. 0. 0. 1. 0. 1. 0. 1. 0. 1. 0. 0. 0. 0. 0. 0. 1. 1.
 0. 1. 0. 1. 0. 1. 0. 1. 1. 0. 1. 1. 1. 1. 1. 0. 0. 1. 0. 0. 1. 1. 1.]</t>
  </si>
  <si>
    <t>[0. 0. 1. 1. 0. 0. 0. 0. 1. 0. 0. 0. 0. 0. 0. 0. 0. 0. 1. 0. 1. 0. 1. 0.
 1. 1. 1. 0. 1. 0. 1. 0. 1. 1. 0. 1. 0. 0. 1. 0. 1. 0. 0. 0. 1. 1. 1. 1.
 1. 1. 1. 1. 1. 1. 0. 1. 1. 0. 1. 0. 1. 1. 0. 0. 0. 1. 1. 1. 0. 0. 0. 0.
 1. 1. 1. 0. 0. 1. 0. 0. 0. 1. 0. 1. 0. 1. 0. 1. 0. 0. 0. 0. 0. 0. 1. 0.
 0. 1. 0. 0. 0. 0. 0. 0. 1. 0. 1. 1. 1. 1. 1. 1. 0. 1. 0. 0. 1. 1. 1.]</t>
  </si>
  <si>
    <t>[0. 0. 1. 1. 0. 0. 0. 0. 1. 0. 0. 0. 0. 0. 0. 0. 0. 0. 1. 0. 1. 0. 1. 0.
 1. 1. 1. 0. 1. 0. 1. 0. 0. 1. 0. 1. 0. 0. 1. 0. 1. 0. 0. 0. 1. 1. 1. 1.
 1. 1. 1. 0. 1. 1. 0. 1. 1. 0. 1. 1. 1. 1. 0. 1. 0. 1. 0. 1. 1. 0. 0. 0.
 1. 1. 1. 0. 0. 1. 0. 0. 0. 1. 0. 1. 0. 1. 0. 1. 0. 0. 0. 0. 0. 0. 1. 1.
 0. 1. 0. 1. 0. 1. 1. 1. 1. 0. 1. 1. 1. 1. 1. 0. 0. 1. 0. 0. 1. 0. 1.]</t>
  </si>
  <si>
    <t>[0. 0. 1. 1. 0. 0. 0. 0. 1. 0. 0. 0. 0. 0. 0. 0. 0. 0. 1. 0. 1. 0. 1. 0.
 1. 1. 1. 0. 1. 0. 1. 0. 0. 1. 0. 0. 0. 0. 1. 0. 1. 0. 0. 0. 1. 1. 1. 1.
 1. 1. 1. 0. 1. 1. 0. 1. 1. 0. 1. 1. 1. 1. 0. 0. 1. 1. 0. 1. 1. 0. 0. 0.
 1. 1. 1. 0. 0. 1. 1. 0. 0. 1. 0. 1. 0. 1. 0. 1. 0. 0. 0. 0. 0. 0. 1. 1.
 0. 1. 0. 1. 0. 0. 1. 1. 1. 0. 1. 1. 1. 1. 1. 0. 0. 1. 0. 0. 1. 1. 1.]</t>
  </si>
  <si>
    <t>[0. 0. 1. 1. 0. 0. 0. 0. 1. 0. 0. 0. 0. 0. 0. 0. 0. 0. 1. 0. 1. 0. 1. 0.
 1. 1. 1. 0. 1. 0. 1. 0. 0. 1. 0. 0. 0. 0. 1. 0. 1. 0. 0. 0. 1. 1. 1. 1.
 1. 1. 1. 0. 1. 1. 0. 1. 1. 0. 1. 1. 1. 1. 0. 0. 0. 1. 0. 1. 1. 0. 0. 0.
 1. 0. 1. 0. 0. 1. 1. 0. 0. 1. 0. 1. 0. 1. 1. 1. 0. 0. 0. 0. 0. 0. 1. 1.
 0. 1. 0. 1. 0. 0. 1. 1. 1. 0. 1. 1. 1. 1. 1. 0. 0. 1. 0. 0. 1. 1. 1.]</t>
  </si>
  <si>
    <t>[0. 0. 0. 1. 0. 0. 0. 0. 1. 0. 0. 0. 0. 0. 0. 0. 0. 0. 1. 0. 1. 0. 1. 0.
 1. 1. 1. 0. 1. 0. 1. 0. 0. 1. 0. 0. 0. 0. 1. 0. 1. 0. 0. 0. 1. 1. 1. 1.
 1. 1. 1. 0. 1. 1. 0. 1. 1. 0. 0. 1. 1. 1. 0. 0. 0. 0. 0. 1. 1. 0. 1. 0.
 1. 0. 1. 0. 0. 1. 1. 0. 0. 1. 0. 1. 0. 1. 1. 1. 0. 0. 0. 0. 0. 0. 1. 1.
 0. 1. 0. 1. 0. 0. 1. 1. 1. 0. 1. 1. 1. 1. 1. 0. 0. 1. 0. 0. 1. 1. 0.]</t>
  </si>
  <si>
    <t>[0. 0. 1. 1. 0. 0. 0. 0. 1. 0. 0. 0. 0. 0. 0. 0. 0. 0. 1. 0. 1. 0. 1. 0.
 1. 1. 1. 0. 1. 0. 1. 0. 0. 1. 0. 0. 0. 0. 1. 0. 1. 0. 0. 0. 1. 1. 1. 1.
 1. 1. 1. 0. 1. 1. 0. 1. 1. 0. 0. 1. 1. 1. 0. 0. 0. 1. 0. 1. 1. 0. 0. 0.
 1. 0. 1. 0. 0. 1. 1. 0. 0. 1. 0. 1. 0. 1. 1. 1. 0. 0. 0. 0. 0. 0. 1. 0.
 0. 1. 0. 1. 0. 0. 1. 1. 1. 0. 1. 1. 1. 1. 1. 0. 0. 1. 0. 0. 1. 0. 1.]</t>
  </si>
  <si>
    <t>[0. 0. 1. 1. 0. 0. 0. 0. 1. 0. 0. 0. 0. 0. 0. 0. 0. 0. 1. 0. 1. 0. 1. 0.
 1. 1. 1. 0. 1. 0. 1. 0. 0. 1. 0. 0. 0. 0. 1. 0. 1. 0. 0. 0. 1. 1. 1. 1.
 1. 1. 1. 0. 1. 1. 0. 1. 0. 0. 0. 1. 1. 1. 0. 0. 0. 1. 0. 1. 1. 0. 0. 0.
 1. 0. 1. 0. 0. 1. 1. 0. 0. 1. 0. 1. 0. 1. 1. 1. 0. 0. 0. 0. 0. 0. 1. 1.
 0. 1. 0. 1. 0. 0. 1. 0. 1. 0. 1. 1. 1. 1. 1. 0. 0. 1. 0. 0. 1. 1. 0.]</t>
  </si>
  <si>
    <t>[0. 0. 1. 1. 0. 0. 0. 0. 1. 0. 0. 0. 0. 0. 0. 0. 0. 0. 1. 1. 1. 0. 1. 0.
 1. 1. 1. 0. 1. 0. 1. 0. 0. 1. 0. 0. 0. 0. 1. 0. 1. 0. 0. 0. 1. 1. 0. 1.
 1. 1. 1. 0. 1. 1. 0. 1. 0. 0. 0. 1. 1. 1. 0. 0. 0. 1. 0. 1. 1. 0. 0. 0.
 1. 0. 1. 0. 0. 1. 1. 0. 0. 1. 0. 1. 0. 1. 1. 1. 0. 0. 0. 0. 0. 0. 1. 1.
 0. 1. 0. 1. 0. 0. 1. 1. 1. 0. 1. 1. 1. 1. 1. 0. 0. 1. 0. 0. 1. 1. 0.]</t>
  </si>
  <si>
    <t>[0. 0. 1. 1. 0. 0. 0. 0. 1. 0. 0. 0. 0. 0. 0. 0. 0. 0. 1. 1. 1. 0. 1. 0.
 1. 1. 1. 0. 1. 0. 1. 0. 0. 0. 0. 0. 0. 0. 1. 0. 1. 0. 0. 0. 1. 1. 1. 1.
 1. 1. 1. 0. 1. 1. 0. 0. 0. 0. 0. 1. 1. 1. 0. 1. 0. 1. 0. 1. 1. 0. 0. 0.
 1. 0. 1. 0. 0. 1. 1. 0. 0. 1. 0. 1. 0. 1. 1. 1. 0. 0. 0. 0. 0. 0. 1. 1.
 0. 1. 0. 1. 0. 0. 1. 1. 1. 0. 1. 1. 1. 1. 1. 0. 0. 1. 0. 0. 1. 1. 0.]</t>
  </si>
  <si>
    <t>[0. 0. 0. 1. 0. 0. 1. 0. 1. 0. 0. 0. 0. 0. 0. 0. 0. 0. 1. 1. 1. 0. 1. 0.
 1. 1. 1. 0. 1. 0. 1. 1. 0. 1. 0. 0. 0. 0. 1. 0. 1. 0. 0. 0. 1. 1. 1. 1.
 1. 1. 1. 0. 1. 1. 0. 1. 0. 0. 0. 1. 1. 1. 0. 1. 0. 1. 0. 1. 1. 0. 0. 0.
 1. 0. 1. 0. 0. 1. 1. 0. 0. 1. 0. 1. 0. 1. 1. 1. 0. 0. 0. 0. 0. 0. 1. 1.
 0. 1. 0. 1. 0. 1. 1. 1. 1. 0. 1. 1. 1. 1. 1. 0. 0. 1. 0. 0. 1. 1. 0.]</t>
  </si>
  <si>
    <t>[0. 0. 0. 1. 0. 0. 1. 0. 1. 0. 0. 0. 0. 0. 0. 0. 0. 0. 1. 1. 1. 0. 1. 0.
 1. 1. 1. 0. 1. 0. 1. 1. 0. 1. 0. 1. 0. 0. 1. 0. 1. 0. 0. 0. 1. 1. 1. 1.
 1. 1. 1. 0. 1. 1. 0. 1. 0. 0. 0. 1. 1. 1. 0. 1. 0. 1. 0. 1. 1. 0. 0. 0.
 1. 0. 1. 0. 0. 1. 1. 0. 0. 1. 0. 1. 0. 1. 1. 1. 0. 0. 0. 0. 0. 0. 0. 1.
 0. 0. 0. 1. 0. 0. 1. 1. 1. 0. 1. 1. 1. 1. 1. 0. 0. 1. 0. 0. 1. 1. 0.]</t>
  </si>
  <si>
    <t>[0. 0. 0. 1. 0. 0. 1. 0. 1. 0. 0. 0. 0. 0. 0. 0. 0. 0. 1. 1. 1. 0. 1. 0.
 1. 1. 1. 0. 1. 0. 1. 0. 0. 1. 0. 0. 0. 0. 1. 0. 1. 0. 0. 0. 1. 1. 1. 1.
 1. 1. 1. 0. 1. 1. 0. 1. 0. 0. 0. 1. 1. 1. 0. 1. 0. 1. 0. 1. 1. 0. 0. 0.
 1. 0. 1. 0. 0. 1. 1. 0. 0. 1. 0. 1. 0. 1. 1. 1. 0. 0. 0. 0. 0. 0. 1. 1.
 0. 0. 0. 1. 0. 0. 1. 1. 1. 0. 1. 1. 1. 1. 1. 0. 0. 0. 0. 0. 1. 1. 0.]</t>
  </si>
  <si>
    <t>[0. 0. 0. 1. 0. 0. 1. 0. 1. 0. 0. 0. 0. 0. 0. 0. 0. 0. 1. 1. 1. 0. 1. 0.
 1. 1. 1. 0. 1. 0. 1. 0. 0. 1. 0. 0. 0. 0. 1. 0. 1. 0. 0. 0. 1. 1. 1. 1.
 1. 1. 1. 0. 1. 1. 0. 1. 0. 0. 0. 1. 1. 1. 0. 1. 0. 1. 0. 1. 1. 0. 0. 0.
 1. 0. 1. 0. 0. 1. 1. 0. 0. 1. 0. 1. 0. 1. 1. 1. 0. 0. 0. 0. 0. 0. 1. 1.
 0. 0. 0. 1. 0. 0. 1. 1. 1. 0. 1. 1. 1. 1. 1. 0. 0. 0. 0. 0. 1. 1. 1.]</t>
  </si>
  <si>
    <t>[0. 0. 0. 1. 0. 0. 1. 0. 1. 0. 0. 0. 0. 0. 0. 0. 0. 1. 1. 1. 1. 0. 1. 0.
 1. 1. 1. 0. 1. 0. 1. 0. 0. 1. 0. 0. 0. 0. 1. 0. 1. 0. 0. 0. 1. 1. 1. 1.
 1. 1. 1. 0. 1. 1. 0. 1. 0. 0. 0. 1. 1. 1. 0. 1. 0. 1. 0. 1. 1. 0. 0. 0.
 1. 0. 1. 0. 0. 1. 1. 0. 0. 1. 0. 1. 0. 1. 1. 1. 0. 0. 0. 0. 0. 0. 1. 1.
 0. 0. 0. 1. 0. 0. 1. 1. 1. 0. 1. 1. 1. 1. 1. 0. 1. 0. 0. 0. 1. 1. 0.]</t>
  </si>
  <si>
    <t>[0. 0. 0. 1. 0. 0. 1. 0. 1. 0. 0. 0. 0. 0. 0. 0. 0. 0. 1. 1. 1. 0. 1. 0.
 1. 1. 1. 0. 1. 0. 1. 0. 0. 1. 0. 0. 0. 0. 1. 0. 1. 0. 0. 0. 1. 1. 1. 1.
 1. 0. 1. 0. 1. 1. 0. 0. 0. 1. 0. 1. 1. 1. 0. 1. 0. 1. 0. 1. 1. 0. 0. 0.
 1. 0. 1. 0. 0. 1. 1. 0. 0. 1. 0. 1. 0. 1. 1. 1. 0. 0. 0. 0. 0. 0. 1. 1.
 0. 0. 0. 1. 0. 0. 1. 1. 1. 0. 1. 1. 1. 0. 1. 0. 0. 0. 0. 0. 1. 1. 0.]</t>
  </si>
  <si>
    <t>[0. 0. 1. 1. 0. 0. 1. 0. 1. 1. 0. 0. 0. 0. 0. 0. 0. 0. 1. 1. 1. 0. 1. 0.
 1. 1. 1. 1. 1. 0. 1. 0. 0. 1. 0. 0. 0. 0. 1. 0. 1. 0. 0. 0. 1. 1. 1. 1.
 1. 0. 1. 0. 1. 1. 0. 0. 0. 1. 0. 1. 0. 1. 0. 1. 0. 1. 0. 1. 1. 0. 0. 0.
 1. 0. 1. 0. 0. 1. 0. 0. 1. 1. 1. 1. 0. 1. 1. 1. 0. 0. 0. 0. 0. 0. 1. 1.
 0. 0. 0. 1. 1. 0. 1. 1. 1. 0. 1. 1. 1. 0. 1. 0. 0. 0. 0. 0. 1. 1. 0.]</t>
  </si>
  <si>
    <t>[0. 0. 1. 1. 0. 0. 1. 0. 1. 1. 0. 0. 0. 0. 0. 0. 0. 0. 1. 1. 1. 0. 1. 0.
 1. 1. 1. 0. 1. 0. 1. 0. 0. 1. 0. 0. 1. 0. 1. 0. 1. 0. 0. 0. 1. 1. 1. 1.
 1. 0. 1. 0. 1. 1. 0. 0. 0. 1. 0. 1. 0. 1. 0. 1. 0. 1. 0. 1. 1. 0. 0. 0.
 1. 0. 1. 0. 0. 1. 0. 0. 1. 1. 1. 1. 0. 1. 1. 1. 0. 0. 0. 0. 0. 0. 1. 1.
 0. 0. 0. 1. 1. 0. 1. 1. 1. 0. 1. 0. 1. 0. 1. 0. 0. 0. 0. 0. 1. 1. 0.]</t>
  </si>
  <si>
    <t>[0. 0. 1. 1. 0. 0. 1. 0. 0. 1. 0. 0. 0. 0. 0. 0. 0. 0. 1. 1. 1. 0. 1. 0.
 1. 1. 1. 0. 1. 0. 1. 0. 0. 1. 0. 0. 0. 0. 1. 0. 1. 0. 0. 0. 1. 1. 1. 1.
 1. 0. 1. 0. 1. 1. 0. 0. 0. 1. 0. 1. 0. 1. 0. 1. 0. 1. 0. 1. 1. 0. 0. 0.
 1. 0. 1. 0. 0. 1. 0. 0. 1. 1. 1. 1. 0. 1. 1. 1. 0. 0. 0. 0. 0. 0. 1. 1.
 0. 0. 0. 1. 1. 0. 1. 1. 1. 0. 1. 1. 1. 0. 1. 0. 0. 0. 0. 0. 1. 1. 0.]</t>
  </si>
  <si>
    <t>[0. 0. 1. 1. 0. 0. 1. 0. 1. 1. 0. 0. 0. 0. 0. 0. 0. 0. 1. 1. 1. 0. 1. 0.
 1. 1. 1. 0. 1. 0. 1. 0. 0. 1. 0. 0. 0. 0. 1. 0. 1. 0. 0. 0. 1. 1. 1. 1.
 1. 0. 1. 0. 1. 1. 0. 0. 1. 1. 0. 1. 0. 1. 0. 1. 0. 1. 0. 1. 1. 0. 0. 0.
 1. 0. 1. 0. 0. 1. 0. 0. 1. 1. 1. 1. 0. 1. 1. 1. 0. 1. 0. 0. 0. 0. 1. 1.
 0. 0. 0. 1. 1. 0. 1. 1. 1. 0. 1. 0. 1. 1. 1. 0. 0. 0. 0. 0. 1. 1. 0.]</t>
  </si>
  <si>
    <t>[0. 0. 1. 1. 0. 0. 1. 0. 1. 1. 0. 0. 0. 0. 0. 0. 1. 0. 1. 1. 1. 0. 1. 0.
 1. 1. 1. 0. 1. 0. 1. 0. 0. 1. 0. 0. 0. 1. 1. 0. 1. 0. 0. 0. 1. 1. 1. 1.
 1. 0. 1. 0. 1. 1. 0. 0. 0. 1. 1. 1. 1. 1. 0. 1. 0. 0. 0. 1. 1. 0. 0. 0.
 1. 0. 1. 0. 0. 1. 0. 0. 1. 1. 1. 1. 0. 1. 1. 1. 0. 0. 0. 0. 0. 0. 1. 1.
 0. 0. 0. 1. 1. 0. 1. 1. 1. 0. 1. 0. 1. 0. 1. 0. 0. 0. 0. 0. 1. 1. 0.]</t>
  </si>
  <si>
    <t>[0. 0. 1. 1. 0. 0. 1. 0. 1. 1. 0. 0. 0. 0. 0. 0. 1. 0. 1. 1. 1. 0. 0. 0.
 1. 1. 1. 0. 1. 0. 1. 0. 0. 1. 0. 0. 0. 1. 1. 0. 1. 0. 1. 0. 1. 1. 1. 1.
 1. 0. 1. 0. 1. 1. 0. 0. 0. 1. 1. 1. 0. 1. 0. 1. 0. 1. 0. 1. 1. 0. 0. 0.
 1. 0. 1. 0. 0. 1. 0. 0. 1. 1. 1. 1. 0. 1. 1. 0. 0. 0. 0. 0. 0. 0. 1. 1.
 0. 0. 0. 1. 1. 0. 1. 1. 1. 0. 1. 0. 1. 0. 1. 0. 0. 0. 0. 0. 1. 1. 0.]</t>
  </si>
  <si>
    <t>[0. 0. 0. 0. 1. 1. 1. 0. 0. 1. 1. 0. 0. 1. 0. 1. 1. 1. 1. 0. 0. 1. 1. 1.
 1. 0. 0. 0. 0. 1. 0. 1. 1. 1. 1. 0. 0. 0. 1. 0. 1. 0. 1. 0. 0. 1. 1. 0.
 0. 1. 0. 0. 0. 0. 1. 0. 1. 0. 0. 0. 1. 1. 1. 0. 1. 0. 1. 1. 0. 1. 1. 1.
 1. 1. 1. 0. 1. 0. 0. 1. 1. 1. 1. 1. 1. 1. 0. 0. 0. 0. 1. 1. 0. 0. 1. 0.
 1. 0. 0. 1. 0. 0. 1. 0. 1. 0. 1. 0. 0. 0. 1. 1. 1. 1. 0. 1. 0. 1. 0.]</t>
  </si>
  <si>
    <t>Has same error rate and is better</t>
  </si>
  <si>
    <t>Total individuals found</t>
  </si>
  <si>
    <t>Percentage of better individuals</t>
  </si>
  <si>
    <t>Best improvement</t>
  </si>
  <si>
    <t>Worse deterioration</t>
  </si>
  <si>
    <t>Improvement/Deterioration</t>
  </si>
  <si>
    <t>Average improvement</t>
  </si>
  <si>
    <t>Average deterioration</t>
  </si>
  <si>
    <t>Mean Benchmark accuracy</t>
  </si>
  <si>
    <t>Percentage of same error rate</t>
  </si>
  <si>
    <t>Average</t>
  </si>
  <si>
    <t>N of better</t>
  </si>
  <si>
    <t>AI</t>
  </si>
  <si>
    <t>AD</t>
  </si>
  <si>
    <t>MBA</t>
  </si>
  <si>
    <t>Standard Deviation</t>
  </si>
  <si>
    <t>Expected Output</t>
  </si>
  <si>
    <t>PBI</t>
  </si>
  <si>
    <t>NIF</t>
  </si>
  <si>
    <t>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</si>
</sst>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(2)"/>
      <sheetName val="Graphs"/>
    </sheetNames>
    <sheetDataSet>
      <sheetData sheetId="0">
        <row r="1">
          <cell r="M1" t="str">
            <v>PBI (TFS)</v>
          </cell>
          <cell r="Q1" t="str">
            <v>Training Examples</v>
          </cell>
          <cell r="R1" t="str">
            <v>String Size</v>
          </cell>
          <cell r="S1" t="str">
            <v>String Size2</v>
          </cell>
        </row>
        <row r="2">
          <cell r="L2">
            <v>0.25</v>
          </cell>
          <cell r="P2" t="str">
            <v>Iris</v>
          </cell>
          <cell r="Q2">
            <v>150</v>
          </cell>
          <cell r="R2">
            <v>47</v>
          </cell>
          <cell r="S2">
            <v>70.5</v>
          </cell>
        </row>
        <row r="3">
          <cell r="L3">
            <v>0</v>
          </cell>
          <cell r="P3" t="str">
            <v>Diabetes</v>
          </cell>
          <cell r="Q3">
            <v>768</v>
          </cell>
          <cell r="R3">
            <v>66</v>
          </cell>
          <cell r="S3">
            <v>99</v>
          </cell>
        </row>
        <row r="4">
          <cell r="L4">
            <v>0</v>
          </cell>
          <cell r="P4" t="str">
            <v>Breast</v>
          </cell>
          <cell r="Q4">
            <v>699</v>
          </cell>
          <cell r="R4">
            <v>73</v>
          </cell>
          <cell r="S4">
            <v>109.5</v>
          </cell>
        </row>
        <row r="5">
          <cell r="L5">
            <v>0.75055679287305122</v>
          </cell>
          <cell r="P5" t="str">
            <v>Wine</v>
          </cell>
          <cell r="Q5">
            <v>178</v>
          </cell>
          <cell r="R5">
            <v>119</v>
          </cell>
          <cell r="S5">
            <v>178.5</v>
          </cell>
        </row>
        <row r="6">
          <cell r="L6">
            <v>0.1951219512195122</v>
          </cell>
          <cell r="P6" t="str">
            <v>Ionosphere</v>
          </cell>
          <cell r="Q6">
            <v>351</v>
          </cell>
          <cell r="R6">
            <v>428</v>
          </cell>
          <cell r="S6">
            <v>642</v>
          </cell>
        </row>
        <row r="7">
          <cell r="L7">
            <v>0.13793103448275862</v>
          </cell>
          <cell r="P7" t="str">
            <v>Sonar</v>
          </cell>
          <cell r="Q7">
            <v>208</v>
          </cell>
          <cell r="R7">
            <v>740</v>
          </cell>
          <cell r="S7">
            <v>1110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62616-C33E-4BBB-87E9-FA0E63C3E6A4}" name="Table1" displayName="Table1" ref="A1:H603" totalsRowShown="0">
  <autoFilter ref="A1:H603" xr:uid="{E6062616-C33E-4BBB-87E9-FA0E63C3E6A4}"/>
  <sortState xmlns:xlrd2="http://schemas.microsoft.com/office/spreadsheetml/2017/richdata2" ref="A2:H603">
    <sortCondition descending="1" ref="E1:E603"/>
  </sortState>
  <tableColumns count="8">
    <tableColumn id="1" xr3:uid="{DCBADE00-FDA9-45DB-A8E9-56BE944080D7}" name="Seed"/>
    <tableColumn id="2" xr3:uid="{9B379D66-71DE-4750-89CA-E679CAD1472E}" name="Genome" dataDxfId="49"/>
    <tableColumn id="3" xr3:uid="{4FE30DF4-24C6-40FB-B8B2-3ADD5E6EA307}" name="EA Fitness" dataDxfId="48"/>
    <tableColumn id="4" xr3:uid="{07C0084D-0A99-48C5-B975-BEA2330DB199}" name="Benchmark mean accuracy" dataDxfId="47"/>
    <tableColumn id="5" xr3:uid="{5B8DC3EC-E8F5-4200-9BF8-1459EC213828}" name="Best Individual mean accuracy" dataDxfId="46"/>
    <tableColumn id="6" xr3:uid="{A1743375-7D6A-453B-82AC-A65B070C0260}" name="F value" dataDxfId="45"/>
    <tableColumn id="8" xr3:uid="{EED6BC1E-F626-4C52-A0E5-98FB5C121880}" name="Improvement/Deterioration" dataDxfId="44">
      <calculatedColumnFormula>Table1[[#This Row],[Best Individual mean accuracy]]-Table1[[#This Row],[Benchmark mean accuracy]]</calculatedColumnFormula>
    </tableColumn>
    <tableColumn id="7" xr3:uid="{00E64C3F-4725-4B57-9804-196FD09CBB4A}" name="Has same error rate and is better" dataDxfId="43">
      <calculatedColumnFormula>IF(AND(Table1[[#This Row],[F value]]&lt;4.74,Table1[[#This Row],[Best Individual mean accuracy]]&gt;Table1[[#This Row],[Benchmark mean accuracy]]),"Yes","No")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464C52-8376-48FF-8325-813C3A96F611}" name="Table2" displayName="Table2" ref="A1:H35" totalsRowShown="0">
  <autoFilter ref="A1:H35" xr:uid="{80464C52-8376-48FF-8325-813C3A96F611}"/>
  <sortState xmlns:xlrd2="http://schemas.microsoft.com/office/spreadsheetml/2017/richdata2" ref="A2:H35">
    <sortCondition descending="1" ref="E1:E35"/>
  </sortState>
  <tableColumns count="8">
    <tableColumn id="1" xr3:uid="{A64010D1-8B4F-4776-B9C3-07F750AB3552}" name="Seed"/>
    <tableColumn id="2" xr3:uid="{939512A8-1DF7-4DCF-B635-14AD8957B2D7}" name="Genome" dataDxfId="42"/>
    <tableColumn id="3" xr3:uid="{8372E28E-836D-447A-A9AD-44DCBE60996F}" name="EA Fitness" dataDxfId="41"/>
    <tableColumn id="4" xr3:uid="{3F8D8252-09EE-4101-8F01-5C8C893A5C57}" name="Benchmark mean accuracy" dataDxfId="40"/>
    <tableColumn id="5" xr3:uid="{DE8E2AC5-8A0D-4E5C-940E-9148573F3C25}" name="Best Individual mean accuracy" dataDxfId="39"/>
    <tableColumn id="6" xr3:uid="{29247C45-5379-4327-AAAB-27B2AC2A9DC0}" name="F value" dataDxfId="38"/>
    <tableColumn id="8" xr3:uid="{1465AF58-CA57-4277-AD63-D9ECC882F830}" name="Improvement/Deterioration" dataDxfId="37">
      <calculatedColumnFormula>Table2[[#This Row],[Best Individual mean accuracy]]-Table2[[#This Row],[Benchmark mean accuracy]]</calculatedColumnFormula>
    </tableColumn>
    <tableColumn id="7" xr3:uid="{5F5F8016-B0A8-4EDB-9B8B-A50FF52BFD49}" name="Has same error rate and is better" dataDxfId="36">
      <calculatedColumnFormula>IF(AND(Table2[[#This Row],[F value]]&lt;4.74,Table2[[#This Row],[Best Individual mean accuracy]]&gt;Table2[[#This Row],[Benchmark mean accuracy]]),"Yes","No")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1A6444-A599-4531-AE3A-F8D965FBBCA8}" name="Table3" displayName="Table3" ref="A1:H22" totalsRowShown="0">
  <autoFilter ref="A1:H22" xr:uid="{631A6444-A599-4531-AE3A-F8D965FBBCA8}"/>
  <sortState xmlns:xlrd2="http://schemas.microsoft.com/office/spreadsheetml/2017/richdata2" ref="A2:H22">
    <sortCondition descending="1" ref="E1:E22"/>
  </sortState>
  <tableColumns count="8">
    <tableColumn id="1" xr3:uid="{9FBE21B6-D269-4B97-964E-B1F8762C8214}" name="Seed"/>
    <tableColumn id="2" xr3:uid="{B66FF68C-18F3-4331-90A5-5D232317CA59}" name="Genome" dataDxfId="35"/>
    <tableColumn id="3" xr3:uid="{673B9C8F-5604-41A6-84BC-306697F01C27}" name="EA Fitness" dataDxfId="34"/>
    <tableColumn id="4" xr3:uid="{05880BCC-C2A5-4C81-A7E1-599F4E3D31C5}" name="Benchmark mean accuracy" dataDxfId="33"/>
    <tableColumn id="5" xr3:uid="{2D3D54BA-304B-40B2-80C4-231D831CE5B8}" name="Best Individual mean accuracy" dataDxfId="32"/>
    <tableColumn id="6" xr3:uid="{509D2720-42A7-4CD9-AAB4-AD5E249B1D9F}" name="F value" dataDxfId="31"/>
    <tableColumn id="9" xr3:uid="{E156F53D-9215-4939-8E7C-23351FD851B0}" name="Improvement/Deterioration" dataDxfId="30">
      <calculatedColumnFormula>Table3[[#This Row],[Best Individual mean accuracy]]-Table3[[#This Row],[Benchmark mean accuracy]]</calculatedColumnFormula>
    </tableColumn>
    <tableColumn id="7" xr3:uid="{913FD72F-E2AC-4C00-99A9-9B3A57BA459C}" name="Has same error rate and is better" dataDxfId="29">
      <calculatedColumnFormula>IF(AND(Table3[[#This Row],[F value]]&lt;4.74,Table3[[#This Row],[Best Individual mean accuracy]]&gt;Table3[[#This Row],[Benchmark mean accuracy]]),"Yes","No")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EF4416-0D67-4F4C-9473-4C6D4C1F0DB0}" name="Table4" displayName="Table4" ref="A1:H715" totalsRowShown="0">
  <autoFilter ref="A1:H715" xr:uid="{E0EF4416-0D67-4F4C-9473-4C6D4C1F0DB0}"/>
  <sortState xmlns:xlrd2="http://schemas.microsoft.com/office/spreadsheetml/2017/richdata2" ref="A224:H671">
    <sortCondition ref="A1:A715"/>
  </sortState>
  <tableColumns count="8">
    <tableColumn id="1" xr3:uid="{7A7ED77C-732F-4963-BBFC-3761CCF36E56}" name="Seed"/>
    <tableColumn id="2" xr3:uid="{A78CF1EA-CCC3-4BA9-8CFD-A43D53DA099A}" name="Genome" dataDxfId="28"/>
    <tableColumn id="3" xr3:uid="{29B559C3-33E2-4EF4-A372-3D0F83F9C039}" name="EA Fitness" dataDxfId="27"/>
    <tableColumn id="4" xr3:uid="{58CBFDF6-9254-4263-9F52-FD01EE1A7E11}" name="Benchmark mean accuracy" dataDxfId="26"/>
    <tableColumn id="5" xr3:uid="{D3AB3CA9-0C43-4F8F-8502-4A6693139BFA}" name="Best Individual mean accuracy" dataDxfId="25"/>
    <tableColumn id="6" xr3:uid="{63F956F4-5DDD-4ACA-AFD9-1EB845B331BE}" name="F value" dataDxfId="24"/>
    <tableColumn id="8" xr3:uid="{A8B7ACEC-C9BE-4027-BE42-ACBE8FE0D426}" name="Improvement/Deterioration" dataDxfId="23">
      <calculatedColumnFormula>Table4[[#This Row],[Best Individual mean accuracy]]-Table4[[#This Row],[Benchmark mean accuracy]]</calculatedColumnFormula>
    </tableColumn>
    <tableColumn id="7" xr3:uid="{7FDF0D14-B1EE-4C14-B366-48F2B9DED238}" name="Has same error rate and is better" dataDxfId="22">
      <calculatedColumnFormula>IF(AND(Table4[[#This Row],[F value]]&lt;4.74,Table4[[#This Row],[Best Individual mean accuracy]]&gt;Table4[[#This Row],[Benchmark mean accuracy]]),"Yes","No")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9CFAED-4293-47A2-8BE0-654B9F54D004}" name="Table5" displayName="Table5" ref="A1:H20" totalsRowShown="0">
  <autoFilter ref="A1:H20" xr:uid="{7A9CFAED-4293-47A2-8BE0-654B9F54D004}"/>
  <sortState xmlns:xlrd2="http://schemas.microsoft.com/office/spreadsheetml/2017/richdata2" ref="A2:H20">
    <sortCondition descending="1" ref="E1:E20"/>
  </sortState>
  <tableColumns count="8">
    <tableColumn id="1" xr3:uid="{4B99CA38-0759-4BCA-9E86-9F752DB7889E}" name="Seed"/>
    <tableColumn id="2" xr3:uid="{F4BE33B0-ACFD-4273-9180-1027C2005B3D}" name="Genome" dataDxfId="21"/>
    <tableColumn id="3" xr3:uid="{7743228B-2613-4CC3-B893-746AC6613A0A}" name="EA Fitness" dataDxfId="20"/>
    <tableColumn id="4" xr3:uid="{3481BE39-4C5B-4F61-891A-CB60F72444DE}" name="Benchmark mean accuracy" dataDxfId="19"/>
    <tableColumn id="5" xr3:uid="{3A245760-7779-44BA-936F-738077BBF34B}" name="Best Individual mean accuracy" dataDxfId="18"/>
    <tableColumn id="6" xr3:uid="{ADFE1C96-7A44-4D78-A064-C67A2998EF6E}" name="F value" dataDxfId="17"/>
    <tableColumn id="8" xr3:uid="{141DE830-A82A-49AB-A95D-B4799426E98E}" name="Improvement/Deterioration" dataDxfId="16">
      <calculatedColumnFormula>Table5[[#This Row],[Best Individual mean accuracy]]-Table5[[#This Row],[Benchmark mean accuracy]]</calculatedColumnFormula>
    </tableColumn>
    <tableColumn id="7" xr3:uid="{DEA28594-07E5-4D25-A9BD-52968F11DE04}" name="Has same error rate and is better" dataDxfId="15">
      <calculatedColumnFormula>IF(AND(Table5[[#This Row],[F value]]&lt;4.74,Table5[[#This Row],[Best Individual mean accuracy]]&gt;Table5[[#This Row],[Benchmark mean accuracy]]),"Yes","No")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360CD9-7F61-4EEB-98CF-F04461168FDE}" name="Table6" displayName="Table6" ref="A1:H173" totalsRowShown="0">
  <autoFilter ref="A1:H173" xr:uid="{29360CD9-7F61-4EEB-98CF-F04461168FDE}"/>
  <sortState xmlns:xlrd2="http://schemas.microsoft.com/office/spreadsheetml/2017/richdata2" ref="A2:H173">
    <sortCondition ref="A1:A173"/>
  </sortState>
  <tableColumns count="8">
    <tableColumn id="1" xr3:uid="{65664255-158D-45EA-A856-2948CD44818A}" name="Seed"/>
    <tableColumn id="2" xr3:uid="{0BB1BC1B-FC11-45D3-B08A-00442B977C2C}" name="Genome" dataDxfId="14"/>
    <tableColumn id="3" xr3:uid="{E6E77108-6000-4F85-BC34-D2A720A3C64C}" name="EA Fitness" dataDxfId="13"/>
    <tableColumn id="4" xr3:uid="{6AB062D4-9679-42A5-BCA4-D12E9FDD3BBB}" name="Benchmark mean accuracy" dataDxfId="12"/>
    <tableColumn id="5" xr3:uid="{C21E759B-891D-48C2-B213-3919C4E57337}" name="Best Individual mean accuracy" dataDxfId="11"/>
    <tableColumn id="6" xr3:uid="{1473D124-6DC4-44C2-B5FA-F68E7DDE2B6B}" name="F value" dataDxfId="10"/>
    <tableColumn id="8" xr3:uid="{D551A194-7191-4947-98F6-C7EC429D147B}" name="Improvement/Deterioration" dataDxfId="9">
      <calculatedColumnFormula>Table6[[#This Row],[Best Individual mean accuracy]]-Table6[[#This Row],[Benchmark mean accuracy]]</calculatedColumnFormula>
    </tableColumn>
    <tableColumn id="7" xr3:uid="{6BFF6098-E62C-49BF-94F0-918EF65A7C2F}" name="Has same error rate and is better" dataDxfId="8">
      <calculatedColumnFormula>IF(AND(Table6[[#This Row],[F value]]&lt;4.74,Table6[[#This Row],[Best Individual mean accuracy]]&gt;Table6[[#This Row],[Benchmark mean accuracy]]),"Yes","No")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3"/>
  <sheetViews>
    <sheetView topLeftCell="K3" zoomScale="102" workbookViewId="0">
      <selection activeCell="M25" sqref="M25:M26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5" customWidth="1"/>
    <col min="5" max="5" width="26.20703125" style="3" customWidth="1"/>
    <col min="6" max="6" width="8.83984375" style="4"/>
    <col min="7" max="7" width="26.05078125" style="5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607</v>
      </c>
      <c r="B1" s="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5" t="s">
        <v>1574</v>
      </c>
      <c r="H1" t="s">
        <v>1569</v>
      </c>
    </row>
    <row r="2" spans="1:20" x14ac:dyDescent="0.55000000000000004">
      <c r="A2">
        <v>10</v>
      </c>
      <c r="B2" s="1" t="s">
        <v>158</v>
      </c>
      <c r="C2" s="4">
        <v>0.98285714300000004</v>
      </c>
      <c r="D2" s="5">
        <v>96.966680310000001</v>
      </c>
      <c r="E2" s="3">
        <v>97.195251740000003</v>
      </c>
      <c r="F2" s="4">
        <v>0.86643784899999998</v>
      </c>
      <c r="G2" s="5">
        <f>Table1[[#This Row],[Best Individual mean accuracy]]-Table1[[#This Row],[Benchmark mean accuracy]]</f>
        <v>0.22857143000000235</v>
      </c>
      <c r="H2" t="str">
        <f>IF(AND(Table1[[#This Row],[F value]]&lt;4.74,Table1[[#This Row],[Best Individual mean accuracy]]&gt;Table1[[#This Row],[Benchmark mean accuracy]]),"Yes","No")</f>
        <v>Yes</v>
      </c>
      <c r="J2" t="s">
        <v>1570</v>
      </c>
      <c r="K2">
        <f>COUNT(Table1[Best Individual mean accuracy])</f>
        <v>602</v>
      </c>
    </row>
    <row r="3" spans="1:20" x14ac:dyDescent="0.55000000000000004">
      <c r="A3">
        <v>10</v>
      </c>
      <c r="B3" s="1" t="s">
        <v>223</v>
      </c>
      <c r="C3" s="4">
        <v>0.98285714300000004</v>
      </c>
      <c r="D3" s="5">
        <v>96.852230860000006</v>
      </c>
      <c r="E3" s="3">
        <v>97.109373719999994</v>
      </c>
      <c r="F3" s="4">
        <v>1.3876312369999999</v>
      </c>
      <c r="G3" s="5">
        <f>Table1[[#This Row],[Best Individual mean accuracy]]-Table1[[#This Row],[Benchmark mean accuracy]]</f>
        <v>0.25714285999998765</v>
      </c>
      <c r="H3" t="str">
        <f>IF(AND(Table1[[#This Row],[F value]]&lt;4.74,Table1[[#This Row],[Best Individual mean accuracy]]&gt;Table1[[#This Row],[Benchmark mean accuracy]]),"Yes","No")</f>
        <v>Yes</v>
      </c>
      <c r="J3" t="s">
        <v>1571</v>
      </c>
      <c r="K3" s="2">
        <f>COUNTIF(Table1[Has same error rate and is better],"=Yes")/K2</f>
        <v>0.23255813953488372</v>
      </c>
    </row>
    <row r="4" spans="1:20" x14ac:dyDescent="0.55000000000000004">
      <c r="A4">
        <v>247</v>
      </c>
      <c r="B4" s="1" t="s">
        <v>554</v>
      </c>
      <c r="C4" s="4">
        <v>0.98857142857142799</v>
      </c>
      <c r="D4" s="5">
        <v>96.936471551371199</v>
      </c>
      <c r="E4" s="3">
        <v>97.108309455587303</v>
      </c>
      <c r="F4" s="4">
        <v>3.3266445081475999</v>
      </c>
      <c r="G4" s="5">
        <f>Table1[[#This Row],[Best Individual mean accuracy]]-Table1[[#This Row],[Benchmark mean accuracy]]</f>
        <v>0.17183790421610468</v>
      </c>
      <c r="H4" t="str">
        <f>IF(AND(Table1[[#This Row],[F value]]&lt;4.74,Table1[[#This Row],[Best Individual mean accuracy]]&gt;Table1[[#This Row],[Benchmark mean accuracy]]),"Yes","No")</f>
        <v>Yes</v>
      </c>
    </row>
    <row r="5" spans="1:20" x14ac:dyDescent="0.55000000000000004">
      <c r="A5">
        <v>247</v>
      </c>
      <c r="B5" s="1" t="s">
        <v>565</v>
      </c>
      <c r="C5" s="4">
        <v>0.98857142857142799</v>
      </c>
      <c r="D5" s="5">
        <v>97.136635284486204</v>
      </c>
      <c r="E5" s="3">
        <v>97.108227589029795</v>
      </c>
      <c r="F5" s="4">
        <v>0.51729002708945404</v>
      </c>
      <c r="G5" s="5">
        <f>Table1[[#This Row],[Best Individual mean accuracy]]-Table1[[#This Row],[Benchmark mean accuracy]]</f>
        <v>-2.8407695456408533E-2</v>
      </c>
      <c r="H5" t="str">
        <f>IF(AND(Table1[[#This Row],[F value]]&lt;4.74,Table1[[#This Row],[Best Individual mean accuracy]]&gt;Table1[[#This Row],[Benchmark mean accuracy]]),"Yes","No")</f>
        <v>No</v>
      </c>
      <c r="J5" t="s">
        <v>1572</v>
      </c>
      <c r="K5">
        <f>_xlfn.MAXIFS(Table1[Improvement/Deterioration],Table1[F value],"&lt;4.74")</f>
        <v>6.8767908309455947</v>
      </c>
    </row>
    <row r="6" spans="1:20" x14ac:dyDescent="0.55000000000000004">
      <c r="A6">
        <v>10</v>
      </c>
      <c r="B6" s="1" t="s">
        <v>203</v>
      </c>
      <c r="C6" s="4">
        <v>0.98285714300000004</v>
      </c>
      <c r="D6" s="5">
        <v>96.966598439999999</v>
      </c>
      <c r="E6" s="3">
        <v>97.08072043</v>
      </c>
      <c r="F6" s="4">
        <v>1.4547793339999999</v>
      </c>
      <c r="G6" s="5">
        <f>Table1[[#This Row],[Best Individual mean accuracy]]-Table1[[#This Row],[Benchmark mean accuracy]]</f>
        <v>0.11412199000000101</v>
      </c>
      <c r="H6" t="str">
        <f>IF(AND(Table1[[#This Row],[F value]]&lt;4.74,Table1[[#This Row],[Best Individual mean accuracy]]&gt;Table1[[#This Row],[Benchmark mean accuracy]]),"Yes","No")</f>
        <v>Yes</v>
      </c>
      <c r="J6" t="s">
        <v>1573</v>
      </c>
      <c r="K6">
        <f>_xlfn.MINIFS(Table1[Improvement/Deterioration],Table1[F value],"&lt;4.74")</f>
        <v>-1.0306999600000069</v>
      </c>
    </row>
    <row r="7" spans="1:20" x14ac:dyDescent="0.55000000000000004">
      <c r="A7">
        <v>247</v>
      </c>
      <c r="B7" s="1" t="s">
        <v>566</v>
      </c>
      <c r="C7" s="4">
        <v>0.98857142857142799</v>
      </c>
      <c r="D7" s="5">
        <v>96.736144085141206</v>
      </c>
      <c r="E7" s="3">
        <v>97.079492427343396</v>
      </c>
      <c r="F7" s="4">
        <v>2.1028304325879201</v>
      </c>
      <c r="G7" s="5">
        <f>Table1[[#This Row],[Best Individual mean accuracy]]-Table1[[#This Row],[Benchmark mean accuracy]]</f>
        <v>0.34334834220219079</v>
      </c>
      <c r="H7" t="str">
        <f>IF(AND(Table1[[#This Row],[F value]]&lt;4.74,Table1[[#This Row],[Best Individual mean accuracy]]&gt;Table1[[#This Row],[Benchmark mean accuracy]]),"Yes","No")</f>
        <v>Yes</v>
      </c>
    </row>
    <row r="8" spans="1:20" x14ac:dyDescent="0.55000000000000004">
      <c r="A8">
        <v>10</v>
      </c>
      <c r="B8" s="1" t="s">
        <v>56</v>
      </c>
      <c r="C8" s="4">
        <v>0.98285714300000004</v>
      </c>
      <c r="D8" s="5">
        <v>96.909619320000004</v>
      </c>
      <c r="E8" s="3">
        <v>97.052722059999994</v>
      </c>
      <c r="F8" s="4">
        <v>1.3641078760000001</v>
      </c>
      <c r="G8" s="5">
        <f>Table1[[#This Row],[Best Individual mean accuracy]]-Table1[[#This Row],[Benchmark mean accuracy]]</f>
        <v>0.14310273999998913</v>
      </c>
      <c r="H8" t="str">
        <f>IF(AND(Table1[[#This Row],[F value]]&lt;4.74,Table1[[#This Row],[Best Individual mean accuracy]]&gt;Table1[[#This Row],[Benchmark mean accuracy]]),"Yes","No")</f>
        <v>Yes</v>
      </c>
      <c r="J8" t="s">
        <v>1575</v>
      </c>
      <c r="K8">
        <f>AVERAGEIFS(Table1[Improvement/Deterioration],Table1[Improvement/Deterioration],"&gt;0",Table1[F value],"&lt;4.74")</f>
        <v>0.22685047660405269</v>
      </c>
    </row>
    <row r="9" spans="1:20" x14ac:dyDescent="0.55000000000000004">
      <c r="A9">
        <v>10</v>
      </c>
      <c r="B9" s="1" t="s">
        <v>32</v>
      </c>
      <c r="C9" s="4">
        <v>0.98285714300000004</v>
      </c>
      <c r="D9" s="5">
        <v>96.709209990000005</v>
      </c>
      <c r="E9" s="3">
        <v>97.052640199999999</v>
      </c>
      <c r="F9" s="4">
        <v>0.909020253</v>
      </c>
      <c r="G9" s="5">
        <f>Table1[[#This Row],[Best Individual mean accuracy]]-Table1[[#This Row],[Benchmark mean accuracy]]</f>
        <v>0.34343020999999396</v>
      </c>
      <c r="H9" t="str">
        <f>IF(AND(Table1[[#This Row],[F value]]&lt;4.74,Table1[[#This Row],[Best Individual mean accuracy]]&gt;Table1[[#This Row],[Benchmark mean accuracy]]),"Yes","No")</f>
        <v>Yes</v>
      </c>
      <c r="J9" t="s">
        <v>1576</v>
      </c>
      <c r="K9">
        <f>AVERAGEIFS(Table1[Improvement/Deterioration],Table1[Improvement/Deterioration],"&lt;0",Table1[F value],"&lt;4.74")</f>
        <v>-0.26121060201284935</v>
      </c>
    </row>
    <row r="10" spans="1:20" x14ac:dyDescent="0.55000000000000004">
      <c r="A10">
        <v>10</v>
      </c>
      <c r="B10" s="1" t="s">
        <v>445</v>
      </c>
      <c r="C10" s="4">
        <v>0.98285714300000004</v>
      </c>
      <c r="D10" s="5">
        <v>96.823577569999998</v>
      </c>
      <c r="E10" s="3">
        <v>97.052558329999997</v>
      </c>
      <c r="F10" s="4">
        <v>1.083293244</v>
      </c>
      <c r="G10" s="5">
        <f>Table1[[#This Row],[Best Individual mean accuracy]]-Table1[[#This Row],[Benchmark mean accuracy]]</f>
        <v>0.2289807599999989</v>
      </c>
      <c r="H10" t="str">
        <f>IF(AND(Table1[[#This Row],[F value]]&lt;4.74,Table1[[#This Row],[Best Individual mean accuracy]]&gt;Table1[[#This Row],[Benchmark mean accuracy]]),"Yes","No")</f>
        <v>Yes</v>
      </c>
    </row>
    <row r="11" spans="1:20" x14ac:dyDescent="0.55000000000000004">
      <c r="A11">
        <v>10</v>
      </c>
      <c r="B11" s="1" t="s">
        <v>300</v>
      </c>
      <c r="C11" s="4">
        <v>0.98285714300000004</v>
      </c>
      <c r="D11" s="5">
        <v>97.052230859999995</v>
      </c>
      <c r="E11" s="3">
        <v>97.052149</v>
      </c>
      <c r="F11" s="4">
        <v>0.79994341400000002</v>
      </c>
      <c r="G11" s="5">
        <f>Table1[[#This Row],[Best Individual mean accuracy]]-Table1[[#This Row],[Benchmark mean accuracy]]</f>
        <v>-8.1859999994549071E-5</v>
      </c>
      <c r="H11" t="str">
        <f>IF(AND(Table1[[#This Row],[F value]]&lt;4.74,Table1[[#This Row],[Best Individual mean accuracy]]&gt;Table1[[#This Row],[Benchmark mean accuracy]]),"Yes","No")</f>
        <v>No</v>
      </c>
      <c r="J11" t="s">
        <v>1577</v>
      </c>
      <c r="K11">
        <f>AVERAGE(Table1[Benchmark mean accuracy])</f>
        <v>96.826314794689793</v>
      </c>
    </row>
    <row r="12" spans="1:20" x14ac:dyDescent="0.55000000000000004">
      <c r="A12">
        <v>247</v>
      </c>
      <c r="B12" s="1" t="s">
        <v>567</v>
      </c>
      <c r="C12" s="4">
        <v>0.98857142857142799</v>
      </c>
      <c r="D12" s="5">
        <v>96.993614408514105</v>
      </c>
      <c r="E12" s="3">
        <v>97.050920998772</v>
      </c>
      <c r="F12" s="4">
        <v>0.59977195356502999</v>
      </c>
      <c r="G12" s="5">
        <f>Table1[[#This Row],[Best Individual mean accuracy]]-Table1[[#This Row],[Benchmark mean accuracy]]</f>
        <v>5.7306590257894641E-2</v>
      </c>
      <c r="H12" t="str">
        <f>IF(AND(Table1[[#This Row],[F value]]&lt;4.74,Table1[[#This Row],[Best Individual mean accuracy]]&gt;Table1[[#This Row],[Benchmark mean accuracy]]),"Yes","No")</f>
        <v>Yes</v>
      </c>
    </row>
    <row r="13" spans="1:20" x14ac:dyDescent="0.55000000000000004">
      <c r="A13">
        <v>247</v>
      </c>
      <c r="B13" s="1" t="s">
        <v>572</v>
      </c>
      <c r="C13" s="4">
        <v>0.98857142857142799</v>
      </c>
      <c r="D13" s="5">
        <v>96.764961113385098</v>
      </c>
      <c r="E13" s="3">
        <v>97.050675399099404</v>
      </c>
      <c r="F13" s="4">
        <v>1.17664812532207</v>
      </c>
      <c r="G13" s="5">
        <f>Table1[[#This Row],[Best Individual mean accuracy]]-Table1[[#This Row],[Benchmark mean accuracy]]</f>
        <v>0.28571428571430602</v>
      </c>
      <c r="H13" t="str">
        <f>IF(AND(Table1[[#This Row],[F value]]&lt;4.74,Table1[[#This Row],[Best Individual mean accuracy]]&gt;Table1[[#This Row],[Benchmark mean accuracy]]),"Yes","No")</f>
        <v>Yes</v>
      </c>
      <c r="J13" t="s">
        <v>1578</v>
      </c>
      <c r="K13" s="2">
        <f>(COUNTIF(Table1[F value],"&lt;4.74"))/COUNT(Table1[F value])</f>
        <v>0.98006644518272423</v>
      </c>
    </row>
    <row r="14" spans="1:20" x14ac:dyDescent="0.55000000000000004">
      <c r="A14">
        <v>10</v>
      </c>
      <c r="B14" s="1" t="s">
        <v>35</v>
      </c>
      <c r="C14" s="4">
        <v>0.98285714300000004</v>
      </c>
      <c r="D14" s="5">
        <v>96.909455589999993</v>
      </c>
      <c r="E14" s="3">
        <v>97.024314369999999</v>
      </c>
      <c r="F14" s="4">
        <v>0.66670289599999999</v>
      </c>
      <c r="G14" s="5">
        <f>Table1[[#This Row],[Best Individual mean accuracy]]-Table1[[#This Row],[Benchmark mean accuracy]]</f>
        <v>0.11485878000000582</v>
      </c>
      <c r="H14" t="str">
        <f>IF(AND(Table1[[#This Row],[F value]]&lt;4.74,Table1[[#This Row],[Best Individual mean accuracy]]&gt;Table1[[#This Row],[Benchmark mean accuracy]]),"Yes","No")</f>
        <v>Yes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10</v>
      </c>
      <c r="B15" s="1" t="s">
        <v>183</v>
      </c>
      <c r="C15" s="4">
        <v>0.98285714300000004</v>
      </c>
      <c r="D15" s="5">
        <v>96.823413840000001</v>
      </c>
      <c r="E15" s="3">
        <v>97.023741299999998</v>
      </c>
      <c r="F15" s="4">
        <v>0.59998017199999998</v>
      </c>
      <c r="G15" s="5">
        <f>Table1[[#This Row],[Best Individual mean accuracy]]-Table1[[#This Row],[Benchmark mean accuracy]]</f>
        <v>0.2003274599999969</v>
      </c>
      <c r="H15" t="str">
        <f>IF(AND(Table1[[#This Row],[F value]]&lt;4.74,Table1[[#This Row],[Best Individual mean accuracy]]&gt;Table1[[#This Row],[Benchmark mean accuracy]]),"Yes","No")</f>
        <v>Yes</v>
      </c>
      <c r="J15">
        <v>10</v>
      </c>
      <c r="K15" s="6">
        <f>COUNTIFS(Table1[Has same error rate and is better],"=Yes",Table1[Seed],J15)/COUNTIFS(Table1[Seed],J15,Table1[F value],"&lt;4.74")</f>
        <v>0.13495575221238937</v>
      </c>
      <c r="L15">
        <f>COUNTIF(Table1[Seed],J15)</f>
        <v>463</v>
      </c>
      <c r="M15">
        <f>(COUNTIFS(Table1[F value],"&lt;4.74",Table1[Seed],J15))/COUNTIF(Table1[Seed],J15)</f>
        <v>0.97624190064794814</v>
      </c>
      <c r="N15">
        <f>COUNTIFS(Table1[Has same error rate and is better],"=Yes",Table1[Seed],J15)</f>
        <v>61</v>
      </c>
      <c r="O15">
        <f>IFERROR(AVERAGEIFS(Table1[Improvement/Deterioration],Table1[Improvement/Deterioration],"&gt;0",Table1[F value],"&lt;4.74",Table1[Seed],J15),0)</f>
        <v>0.15036873508196774</v>
      </c>
      <c r="P15">
        <f>IFERROR(AVERAGEIFS(Table1[Improvement/Deterioration],Table1[Improvement/Deterioration],"&lt;=0",Table1[F value],"&lt;4.74",Table1[Seed],J15),0)</f>
        <v>-0.2758341860102298</v>
      </c>
      <c r="Q15">
        <f>AVERAGEIFS(Table1[Benchmark mean accuracy],Table1[Seed],J15,Table1[F value],"&lt;4.74")</f>
        <v>96.910133522278713</v>
      </c>
      <c r="R15">
        <f>AVERAGEIFS(Table1[Best Individual mean accuracy],Table1[Seed],J15,Table1[F value],"&lt;4.74")</f>
        <v>96.691817872079696</v>
      </c>
      <c r="S15">
        <f>(K15*O15+(1-K15)*P15)*M15</f>
        <v>-0.21312888529157628</v>
      </c>
      <c r="T15">
        <f>(R15-Q15)*M15</f>
        <v>-0.21312888529148083</v>
      </c>
    </row>
    <row r="16" spans="1:20" x14ac:dyDescent="0.55000000000000004">
      <c r="A16">
        <v>10</v>
      </c>
      <c r="B16" s="1" t="s">
        <v>6</v>
      </c>
      <c r="C16" s="4">
        <v>0.98285714300000004</v>
      </c>
      <c r="D16" s="5">
        <v>96.909373720000005</v>
      </c>
      <c r="E16" s="3">
        <v>97.02357757</v>
      </c>
      <c r="F16" s="4">
        <v>0.83317479400000005</v>
      </c>
      <c r="G16" s="5">
        <f>Table1[[#This Row],[Best Individual mean accuracy]]-Table1[[#This Row],[Benchmark mean accuracy]]</f>
        <v>0.11420384999999555</v>
      </c>
      <c r="H16" t="str">
        <f>IF(AND(Table1[[#This Row],[F value]]&lt;4.74,Table1[[#This Row],[Best Individual mean accuracy]]&gt;Table1[[#This Row],[Benchmark mean accuracy]]),"Yes","No")</f>
        <v>Yes</v>
      </c>
      <c r="J16">
        <v>175</v>
      </c>
      <c r="K16" s="6">
        <f>COUNTIFS(Table1[Has same error rate and is better],"=Yes",Table1[Seed],J16)/COUNTIFS(Table1[Seed],J16,Table1[F value],"&lt;4.74")</f>
        <v>0.6705882352941176</v>
      </c>
      <c r="L16">
        <f>COUNTIF(Table1[Seed],J16)</f>
        <v>86</v>
      </c>
      <c r="M16">
        <f>(COUNTIFS(Table1[F value],"&lt;4.74",Table1[Seed],J16))/COUNTIF(Table1[Seed],J16)</f>
        <v>0.98837209302325579</v>
      </c>
      <c r="N16">
        <f>COUNTIFS(Table1[Has same error rate and is better],"=Yes",Table1[Seed],J16)</f>
        <v>57</v>
      </c>
      <c r="O16">
        <f>IFERROR(AVERAGEIFS(Table1[Improvement/Deterioration],Table1[Improvement/Deterioration],"&gt;0",Table1[F value],"&lt;4.74",Table1[Seed],J16),0)</f>
        <v>0.3180285958448999</v>
      </c>
      <c r="P16">
        <f>IFERROR(AVERAGEIFS(Table1[Improvement/Deterioration],Table1[Improvement/Deterioration],"&lt;=0",Table1[F value],"&lt;4.74",Table1[Seed],J16),0)</f>
        <v>-0.14664931875329149</v>
      </c>
      <c r="Q16">
        <f>AVERAGEIFS(Table1[Benchmark mean accuracy],Table1[Seed],J16,Table1[F value],"&lt;4.74")</f>
        <v>96.457123594423379</v>
      </c>
      <c r="R16">
        <f>AVERAGEIFS(Table1[Best Individual mean accuracy],Table1[Seed],J16,Table1[F value],"&lt;4.74")</f>
        <v>96.622081818400673</v>
      </c>
      <c r="S16">
        <f t="shared" ref="S16:S24" si="0">(K16*O16+(1-K16)*P16)*M16</f>
        <v>0.16304010509380384</v>
      </c>
      <c r="T16">
        <f t="shared" ref="T16:T24" si="1">(R16-Q16)*M16</f>
        <v>0.16304010509383707</v>
      </c>
    </row>
    <row r="17" spans="1:20" x14ac:dyDescent="0.55000000000000004">
      <c r="A17">
        <v>247</v>
      </c>
      <c r="B17" s="1" t="s">
        <v>569</v>
      </c>
      <c r="C17" s="4">
        <v>0.98857142857142799</v>
      </c>
      <c r="D17" s="5">
        <v>96.879246827670897</v>
      </c>
      <c r="E17" s="3">
        <v>97.022185837085502</v>
      </c>
      <c r="F17" s="4">
        <v>1</v>
      </c>
      <c r="G17" s="5">
        <f>Table1[[#This Row],[Best Individual mean accuracy]]-Table1[[#This Row],[Benchmark mean accuracy]]</f>
        <v>0.14293900941460436</v>
      </c>
      <c r="H17" t="str">
        <f>IF(AND(Table1[[#This Row],[F value]]&lt;4.74,Table1[[#This Row],[Best Individual mean accuracy]]&gt;Table1[[#This Row],[Benchmark mean accuracy]]),"Yes","No")</f>
        <v>Yes</v>
      </c>
      <c r="J17">
        <v>247</v>
      </c>
      <c r="K17" s="6">
        <f>COUNTIFS(Table1[Has same error rate and is better],"=Yes",Table1[Seed],J17)/COUNTIFS(Table1[Seed],J17,Table1[F value],"&lt;4.74")</f>
        <v>0.36363636363636365</v>
      </c>
      <c r="L17">
        <f>COUNTIF(Table1[Seed],J17)</f>
        <v>33</v>
      </c>
      <c r="M17">
        <f>(COUNTIFS(Table1[F value],"&lt;4.74",Table1[Seed],J17))/COUNTIF(Table1[Seed],J17)</f>
        <v>1</v>
      </c>
      <c r="N17">
        <f>COUNTIFS(Table1[Has same error rate and is better],"=Yes",Table1[Seed],J17)</f>
        <v>12</v>
      </c>
      <c r="O17">
        <f>IFERROR(AVERAGEIFS(Table1[Improvement/Deterioration],Table1[Improvement/Deterioration],"&gt;0",Table1[F value],"&lt;4.74",Table1[Seed],J17),0)</f>
        <v>0.13100695865740164</v>
      </c>
      <c r="P17">
        <f>IFERROR(AVERAGEIFS(Table1[Improvement/Deterioration],Table1[Improvement/Deterioration],"&lt;=0",Table1[F value],"&lt;4.74",Table1[Seed],J17),0)</f>
        <v>-0.15661462292656092</v>
      </c>
      <c r="Q17">
        <f>AVERAGEIFS(Table1[Benchmark mean accuracy],Table1[Seed],J17,Table1[F value],"&lt;4.74")</f>
        <v>96.915677445763365</v>
      </c>
      <c r="R17">
        <f>AVERAGEIFS(Table1[Best Individual mean accuracy],Table1[Seed],J17,Table1[F value],"&lt;4.74")</f>
        <v>96.863652488867331</v>
      </c>
      <c r="S17">
        <f t="shared" si="0"/>
        <v>-5.2024956896029075E-2</v>
      </c>
      <c r="T17">
        <f t="shared" si="1"/>
        <v>-5.2024956896033814E-2</v>
      </c>
    </row>
    <row r="18" spans="1:20" x14ac:dyDescent="0.55000000000000004">
      <c r="A18">
        <v>10</v>
      </c>
      <c r="B18" s="1" t="s">
        <v>299</v>
      </c>
      <c r="C18" s="4">
        <v>0.98285714300000004</v>
      </c>
      <c r="D18" s="5">
        <v>96.909455589999993</v>
      </c>
      <c r="E18" s="3">
        <v>96.995579210000002</v>
      </c>
      <c r="F18" s="4">
        <v>0.71420310799999998</v>
      </c>
      <c r="G18" s="5">
        <f>Table1[[#This Row],[Best Individual mean accuracy]]-Table1[[#This Row],[Benchmark mean accuracy]]</f>
        <v>8.6123620000009282E-2</v>
      </c>
      <c r="H18" t="str">
        <f>IF(AND(Table1[[#This Row],[F value]]&lt;4.74,Table1[[#This Row],[Best Individual mean accuracy]]&gt;Table1[[#This Row],[Benchmark mean accuracy]]),"Yes","No")</f>
        <v>Yes</v>
      </c>
      <c r="J18">
        <v>300</v>
      </c>
      <c r="K18" s="6">
        <f>COUNTIFS(Table1[Has same error rate and is better],"=Yes",Table1[Seed],J18)/COUNTIFS(Table1[Seed],J18,Table1[F value],"&lt;4.74")</f>
        <v>0</v>
      </c>
      <c r="L18">
        <f>COUNTIF(Table1[Seed],J18)</f>
        <v>2</v>
      </c>
      <c r="M18">
        <f>(COUNTIFS(Table1[F value],"&lt;4.74",Table1[Seed],J18))/COUNTIF(Table1[Seed],J18)</f>
        <v>1</v>
      </c>
      <c r="N18">
        <f>COUNTIFS(Table1[Has same error rate and is better],"=Yes",Table1[Seed],J18)</f>
        <v>0</v>
      </c>
      <c r="O18">
        <f>IFERROR(AVERAGEIFS(Table1[Improvement/Deterioration],Table1[Improvement/Deterioration],"&gt;0",Table1[F value],"&lt;4.74",Table1[Seed],J18),0)</f>
        <v>0</v>
      </c>
      <c r="P18">
        <f>IFERROR(AVERAGEIFS(Table1[Improvement/Deterioration],Table1[Improvement/Deterioration],"&lt;=0",Table1[F value],"&lt;4.74",Table1[Seed],J18),0)</f>
        <v>-0.17151043798610033</v>
      </c>
      <c r="Q18">
        <f>AVERAGEIFS(Table1[Benchmark mean accuracy],Table1[Seed],J18,Table1[F value],"&lt;4.74")</f>
        <v>96.292550143266453</v>
      </c>
      <c r="R18">
        <f>AVERAGEIFS(Table1[Best Individual mean accuracy],Table1[Seed],J18,Table1[F value],"&lt;4.74")</f>
        <v>96.121039705280353</v>
      </c>
      <c r="S18">
        <f t="shared" si="0"/>
        <v>-0.17151043798610033</v>
      </c>
      <c r="T18">
        <f t="shared" si="1"/>
        <v>-0.17151043798610033</v>
      </c>
    </row>
    <row r="19" spans="1:20" x14ac:dyDescent="0.55000000000000004">
      <c r="A19">
        <v>10</v>
      </c>
      <c r="B19" s="1" t="s">
        <v>92</v>
      </c>
      <c r="C19" s="4">
        <v>0.98285714300000004</v>
      </c>
      <c r="D19" s="5">
        <v>97.052476459999994</v>
      </c>
      <c r="E19" s="3">
        <v>96.995333610000003</v>
      </c>
      <c r="F19" s="4">
        <v>1.3997689419999999</v>
      </c>
      <c r="G19" s="5">
        <f>Table1[[#This Row],[Best Individual mean accuracy]]-Table1[[#This Row],[Benchmark mean accuracy]]</f>
        <v>-5.7142849999991085E-2</v>
      </c>
      <c r="H19" t="str">
        <f>IF(AND(Table1[[#This Row],[F value]]&lt;4.74,Table1[[#This Row],[Best Individual mean accuracy]]&gt;Table1[[#This Row],[Benchmark mean accuracy]]),"Yes","No")</f>
        <v>No</v>
      </c>
      <c r="J19">
        <v>465</v>
      </c>
      <c r="K19" s="6">
        <f>COUNTIFS(Table1[Has same error rate and is better],"=Yes",Table1[Seed],J19)/COUNTIFS(Table1[Seed],J19,Table1[F value],"&lt;4.74")</f>
        <v>1</v>
      </c>
      <c r="L19">
        <f>COUNTIF(Table1[Seed],J19)</f>
        <v>4</v>
      </c>
      <c r="M19">
        <f>(COUNTIFS(Table1[F value],"&lt;4.74",Table1[Seed],J19))/COUNTIF(Table1[Seed],J19)</f>
        <v>1</v>
      </c>
      <c r="N19">
        <f>COUNTIFS(Table1[Has same error rate and is better],"=Yes",Table1[Seed],J19)</f>
        <v>4</v>
      </c>
      <c r="O19">
        <f>IFERROR(AVERAGEIFS(Table1[Improvement/Deterioration],Table1[Improvement/Deterioration],"&gt;0",Table1[F value],"&lt;4.74",Table1[Seed],J19),0)</f>
        <v>0.12138763814977693</v>
      </c>
      <c r="P19">
        <f>IFERROR(AVERAGEIFS(Table1[Improvement/Deterioration],Table1[Improvement/Deterioration],"&lt;=0",Table1[F value],"&lt;4.74",Table1[Seed],J19),0)</f>
        <v>0</v>
      </c>
      <c r="Q19">
        <f>AVERAGEIFS(Table1[Benchmark mean accuracy],Table1[Seed],J19,Table1[F value],"&lt;4.74")</f>
        <v>96.309946786737612</v>
      </c>
      <c r="R19">
        <f>AVERAGEIFS(Table1[Best Individual mean accuracy],Table1[Seed],J19,Table1[F value],"&lt;4.74")</f>
        <v>96.431334424887382</v>
      </c>
      <c r="S19">
        <f t="shared" si="0"/>
        <v>0.12138763814977693</v>
      </c>
      <c r="T19">
        <f t="shared" si="1"/>
        <v>0.12138763814976983</v>
      </c>
    </row>
    <row r="20" spans="1:20" x14ac:dyDescent="0.55000000000000004">
      <c r="A20">
        <v>10</v>
      </c>
      <c r="B20" s="1" t="s">
        <v>429</v>
      </c>
      <c r="C20" s="4">
        <v>0.98285714300000004</v>
      </c>
      <c r="D20" s="5">
        <v>96.795088010000001</v>
      </c>
      <c r="E20" s="3">
        <v>96.99525174</v>
      </c>
      <c r="F20" s="4">
        <v>1.911216958</v>
      </c>
      <c r="G20" s="5">
        <f>Table1[[#This Row],[Best Individual mean accuracy]]-Table1[[#This Row],[Benchmark mean accuracy]]</f>
        <v>0.20016372999999987</v>
      </c>
      <c r="H20" t="str">
        <f>IF(AND(Table1[[#This Row],[F value]]&lt;4.74,Table1[[#This Row],[Best Individual mean accuracy]]&gt;Table1[[#This Row],[Benchmark mean accuracy]]),"Yes","No")</f>
        <v>Yes</v>
      </c>
      <c r="J20">
        <v>574</v>
      </c>
      <c r="K20" s="6">
        <f>COUNTIFS(Table1[Has same error rate and is better],"=Yes",Table1[Seed],J20)/COUNTIFS(Table1[Seed],J20,Table1[F value],"&lt;4.74")</f>
        <v>0.2</v>
      </c>
      <c r="L20">
        <f>COUNTIF(Table1[Seed],J20)</f>
        <v>5</v>
      </c>
      <c r="M20">
        <f>(COUNTIFS(Table1[F value],"&lt;4.74",Table1[Seed],J20))/COUNTIF(Table1[Seed],J20)</f>
        <v>1</v>
      </c>
      <c r="N20">
        <f>COUNTIFS(Table1[Has same error rate and is better],"=Yes",Table1[Seed],J20)</f>
        <v>1</v>
      </c>
      <c r="O20">
        <f>IFERROR(AVERAGEIFS(Table1[Improvement/Deterioration],Table1[Improvement/Deterioration],"&gt;0",Table1[F value],"&lt;4.74",Table1[Seed],J20),0)</f>
        <v>2.832582889890034E-2</v>
      </c>
      <c r="P20">
        <f>IFERROR(AVERAGEIFS(Table1[Improvement/Deterioration],Table1[Improvement/Deterioration],"&lt;=0",Table1[F value],"&lt;4.74",Table1[Seed],J20),0)</f>
        <v>-0.2505935325419486</v>
      </c>
      <c r="Q20">
        <f>AVERAGEIFS(Table1[Benchmark mean accuracy],Table1[Seed],J20,Table1[F value],"&lt;4.74")</f>
        <v>96.481146131805119</v>
      </c>
      <c r="R20">
        <f>AVERAGEIFS(Table1[Best Individual mean accuracy],Table1[Seed],J20,Table1[F value],"&lt;4.74")</f>
        <v>96.286336471551337</v>
      </c>
      <c r="S20">
        <f t="shared" si="0"/>
        <v>-0.19480966025377883</v>
      </c>
      <c r="T20">
        <f t="shared" si="1"/>
        <v>-0.19480966025378166</v>
      </c>
    </row>
    <row r="21" spans="1:20" x14ac:dyDescent="0.55000000000000004">
      <c r="A21">
        <v>10</v>
      </c>
      <c r="B21" s="1" t="s">
        <v>432</v>
      </c>
      <c r="C21" s="4">
        <v>0.98285714300000004</v>
      </c>
      <c r="D21" s="5">
        <v>97.081211629999999</v>
      </c>
      <c r="E21" s="3">
        <v>96.995169869999998</v>
      </c>
      <c r="F21" s="4">
        <v>0.72117224800000002</v>
      </c>
      <c r="G21" s="5">
        <f>Table1[[#This Row],[Best Individual mean accuracy]]-Table1[[#This Row],[Benchmark mean accuracy]]</f>
        <v>-8.6041760000000522E-2</v>
      </c>
      <c r="H21" t="str">
        <f>IF(AND(Table1[[#This Row],[F value]]&lt;4.74,Table1[[#This Row],[Best Individual mean accuracy]]&gt;Table1[[#This Row],[Benchmark mean accuracy]]),"Yes","No")</f>
        <v>No</v>
      </c>
      <c r="J21">
        <v>663</v>
      </c>
      <c r="K21" s="6">
        <f>COUNTIFS(Table1[Has same error rate and is better],"=Yes",Table1[Seed],J21)/COUNTIFS(Table1[Seed],J21,Table1[F value],"&lt;4.74")</f>
        <v>0</v>
      </c>
      <c r="L21">
        <f>COUNTIF(Table1[Seed],J21)</f>
        <v>1</v>
      </c>
      <c r="M21">
        <f>(COUNTIFS(Table1[F value],"&lt;4.74",Table1[Seed],J21))/COUNTIF(Table1[Seed],J21)</f>
        <v>1</v>
      </c>
      <c r="N21">
        <f>COUNTIFS(Table1[Has same error rate and is better],"=Yes",Table1[Seed],J21)</f>
        <v>0</v>
      </c>
      <c r="O21">
        <f>IFERROR(AVERAGEIFS(Table1[Improvement/Deterioration],Table1[Improvement/Deterioration],"&gt;0",Table1[F value],"&lt;4.74",Table1[Seed],J21),0)</f>
        <v>0</v>
      </c>
      <c r="P21">
        <f>IFERROR(AVERAGEIFS(Table1[Improvement/Deterioration],Table1[Improvement/Deterioration],"&lt;=0",Table1[F value],"&lt;4.74",Table1[Seed],J21),0)</f>
        <v>-8.6287351616903152E-2</v>
      </c>
      <c r="Q21">
        <f>AVERAGEIFS(Table1[Benchmark mean accuracy],Table1[Seed],J21,Table1[F value],"&lt;4.74")</f>
        <v>96.824805566925903</v>
      </c>
      <c r="R21">
        <f>AVERAGEIFS(Table1[Best Individual mean accuracy],Table1[Seed],J21,Table1[F value],"&lt;4.74")</f>
        <v>96.738518215309</v>
      </c>
      <c r="S21">
        <f t="shared" si="0"/>
        <v>-8.6287351616903152E-2</v>
      </c>
      <c r="T21">
        <f t="shared" si="1"/>
        <v>-8.6287351616903152E-2</v>
      </c>
    </row>
    <row r="22" spans="1:20" x14ac:dyDescent="0.55000000000000004">
      <c r="A22">
        <v>10</v>
      </c>
      <c r="B22" s="1" t="s">
        <v>453</v>
      </c>
      <c r="C22" s="4">
        <v>0.98285714300000004</v>
      </c>
      <c r="D22" s="5">
        <v>96.937863280000002</v>
      </c>
      <c r="E22" s="3">
        <v>96.995169869999998</v>
      </c>
      <c r="F22" s="4">
        <v>0.916686844</v>
      </c>
      <c r="G22" s="5">
        <f>Table1[[#This Row],[Best Individual mean accuracy]]-Table1[[#This Row],[Benchmark mean accuracy]]</f>
        <v>5.7306589999996049E-2</v>
      </c>
      <c r="H22" t="str">
        <f>IF(AND(Table1[[#This Row],[F value]]&lt;4.74,Table1[[#This Row],[Best Individual mean accuracy]]&gt;Table1[[#This Row],[Benchmark mean accuracy]]),"Yes","No")</f>
        <v>Yes</v>
      </c>
      <c r="J22">
        <v>750</v>
      </c>
      <c r="K22" s="6">
        <f>COUNTIFS(Table1[Has same error rate and is better],"=Yes",Table1[Seed],J22)/COUNTIFS(Table1[Seed],J22,Table1[F value],"&lt;4.74")</f>
        <v>0</v>
      </c>
      <c r="L22">
        <f>COUNTIF(Table1[Seed],J22)</f>
        <v>1</v>
      </c>
      <c r="M22">
        <f>(COUNTIFS(Table1[F value],"&lt;4.74",Table1[Seed],J22))/COUNTIF(Table1[Seed],J22)</f>
        <v>1</v>
      </c>
      <c r="N22">
        <f>COUNTIFS(Table1[Has same error rate and is better],"=Yes",Table1[Seed],J22)</f>
        <v>0</v>
      </c>
      <c r="O22">
        <f>IFERROR(AVERAGEIFS(Table1[Improvement/Deterioration],Table1[Improvement/Deterioration],"&gt;0",Table1[F value],"&lt;4.74",Table1[Seed],J22),0)</f>
        <v>0</v>
      </c>
      <c r="P22">
        <f>IFERROR(AVERAGEIFS(Table1[Improvement/Deterioration],Table1[Improvement/Deterioration],"&lt;=0",Table1[F value],"&lt;4.74",Table1[Seed],J22),0)</f>
        <v>-0.11436758084320786</v>
      </c>
      <c r="Q22">
        <f>AVERAGEIFS(Table1[Benchmark mean accuracy],Table1[Seed],J22,Table1[F value],"&lt;4.74")</f>
        <v>96.508964388047403</v>
      </c>
      <c r="R22">
        <f>AVERAGEIFS(Table1[Best Individual mean accuracy],Table1[Seed],J22,Table1[F value],"&lt;4.74")</f>
        <v>96.394596807204195</v>
      </c>
      <c r="S22">
        <f t="shared" si="0"/>
        <v>-0.11436758084320786</v>
      </c>
      <c r="T22">
        <f t="shared" si="1"/>
        <v>-0.11436758084320786</v>
      </c>
    </row>
    <row r="23" spans="1:20" x14ac:dyDescent="0.55000000000000004">
      <c r="A23">
        <v>10</v>
      </c>
      <c r="B23" s="1" t="s">
        <v>209</v>
      </c>
      <c r="C23" s="4">
        <v>0.98285714300000004</v>
      </c>
      <c r="D23" s="5">
        <v>96.995415469999998</v>
      </c>
      <c r="E23" s="3">
        <v>96.966762180000003</v>
      </c>
      <c r="F23" s="4">
        <v>0.90583515599999997</v>
      </c>
      <c r="G23" s="5">
        <f>Table1[[#This Row],[Best Individual mean accuracy]]-Table1[[#This Row],[Benchmark mean accuracy]]</f>
        <v>-2.8653289999994058E-2</v>
      </c>
      <c r="H23" t="str">
        <f>IF(AND(Table1[[#This Row],[F value]]&lt;4.74,Table1[[#This Row],[Best Individual mean accuracy]]&gt;Table1[[#This Row],[Benchmark mean accuracy]]),"Yes","No")</f>
        <v>No</v>
      </c>
      <c r="J23">
        <v>891</v>
      </c>
      <c r="K23" s="6">
        <f>COUNTIFS(Table1[Has same error rate and is better],"=Yes",Table1[Seed],J23)/COUNTIFS(Table1[Seed],J23,Table1[F value],"&lt;4.74")</f>
        <v>0.83333333333333337</v>
      </c>
      <c r="L23">
        <f>COUNTIF(Table1[Seed],J23)</f>
        <v>6</v>
      </c>
      <c r="M23">
        <f>(COUNTIFS(Table1[F value],"&lt;4.74",Table1[Seed],J23))/COUNTIF(Table1[Seed],J23)</f>
        <v>1</v>
      </c>
      <c r="N23">
        <f>COUNTIFS(Table1[Has same error rate and is better],"=Yes",Table1[Seed],J23)</f>
        <v>5</v>
      </c>
      <c r="O23">
        <f>IFERROR(AVERAGEIFS(Table1[Improvement/Deterioration],Table1[Improvement/Deterioration],"&gt;0",Table1[F value],"&lt;4.74",Table1[Seed],J23),0)</f>
        <v>0.47459680720424446</v>
      </c>
      <c r="P23">
        <f>IFERROR(AVERAGEIFS(Table1[Improvement/Deterioration],Table1[Improvement/Deterioration],"&lt;=0",Table1[F value],"&lt;4.74",Table1[Seed],J23),0)</f>
        <v>-8.6451084731905325E-2</v>
      </c>
      <c r="Q23">
        <f>AVERAGEIFS(Table1[Benchmark mean accuracy],Table1[Seed],J23,Table1[F value],"&lt;4.74")</f>
        <v>95.905103015418149</v>
      </c>
      <c r="R23">
        <f>AVERAGEIFS(Table1[Best Individual mean accuracy],Table1[Seed],J23,Table1[F value],"&lt;4.74")</f>
        <v>96.286191840633037</v>
      </c>
      <c r="S23">
        <f t="shared" si="0"/>
        <v>0.38108882521488618</v>
      </c>
      <c r="T23">
        <f t="shared" si="1"/>
        <v>0.38108882521488852</v>
      </c>
    </row>
    <row r="24" spans="1:20" x14ac:dyDescent="0.55000000000000004">
      <c r="A24">
        <v>10</v>
      </c>
      <c r="B24" s="1" t="s">
        <v>161</v>
      </c>
      <c r="C24" s="4">
        <v>0.98285714300000004</v>
      </c>
      <c r="D24" s="5">
        <v>97.023986899999997</v>
      </c>
      <c r="E24" s="3">
        <v>96.966680310000001</v>
      </c>
      <c r="F24" s="4">
        <v>0.71393576599999997</v>
      </c>
      <c r="G24" s="5">
        <f>Table1[[#This Row],[Best Individual mean accuracy]]-Table1[[#This Row],[Benchmark mean accuracy]]</f>
        <v>-5.7306589999996049E-2</v>
      </c>
      <c r="H24" t="str">
        <f>IF(AND(Table1[[#This Row],[F value]]&lt;4.74,Table1[[#This Row],[Best Individual mean accuracy]]&gt;Table1[[#This Row],[Benchmark mean accuracy]]),"Yes","No")</f>
        <v>No</v>
      </c>
      <c r="J24">
        <v>928</v>
      </c>
      <c r="K24" s="6">
        <f>COUNTIFS(Table1[Has same error rate and is better],"=Yes",Table1[Seed],J24)/COUNTIFS(Table1[Seed],J24,Table1[F value],"&lt;4.74")</f>
        <v>0</v>
      </c>
      <c r="L24">
        <f>COUNTIF(Table1[Seed],J24)</f>
        <v>1</v>
      </c>
      <c r="M24">
        <f>(COUNTIFS(Table1[F value],"&lt;4.74",Table1[Seed],J24))/COUNTIF(Table1[Seed],J24)</f>
        <v>1</v>
      </c>
      <c r="N24">
        <f>COUNTIFS(Table1[Has same error rate and is better],"=Yes",Table1[Seed],J24)</f>
        <v>0</v>
      </c>
      <c r="O24">
        <f>IFERROR(AVERAGEIFS(Table1[Improvement/Deterioration],Table1[Improvement/Deterioration],"&gt;0",Table1[F value],"&lt;4.74",Table1[Seed],J24),0)</f>
        <v>0</v>
      </c>
      <c r="P24">
        <f>IFERROR(AVERAGEIFS(Table1[Improvement/Deterioration],Table1[Improvement/Deterioration],"&lt;=0",Table1[F value],"&lt;4.74",Table1[Seed],J24),0)</f>
        <v>-0.14359394187469832</v>
      </c>
      <c r="Q24">
        <f>AVERAGEIFS(Table1[Benchmark mean accuracy],Table1[Seed],J24,Table1[F value],"&lt;4.74")</f>
        <v>96.679574293900899</v>
      </c>
      <c r="R24">
        <f>AVERAGEIFS(Table1[Best Individual mean accuracy],Table1[Seed],J24,Table1[F value],"&lt;4.74")</f>
        <v>96.535980352026201</v>
      </c>
      <c r="S24">
        <f t="shared" si="0"/>
        <v>-0.14359394187469832</v>
      </c>
      <c r="T24">
        <f t="shared" si="1"/>
        <v>-0.14359394187469832</v>
      </c>
    </row>
    <row r="25" spans="1:20" x14ac:dyDescent="0.55000000000000004">
      <c r="A25">
        <v>10</v>
      </c>
      <c r="B25" s="1" t="s">
        <v>426</v>
      </c>
      <c r="C25" s="4">
        <v>0.98285714300000004</v>
      </c>
      <c r="D25" s="5">
        <v>96.938027020000007</v>
      </c>
      <c r="E25" s="3">
        <v>96.966680310000001</v>
      </c>
      <c r="F25" s="4">
        <v>0.88241273899999995</v>
      </c>
      <c r="G25" s="5">
        <f>Table1[[#This Row],[Best Individual mean accuracy]]-Table1[[#This Row],[Benchmark mean accuracy]]</f>
        <v>2.8653289999994058E-2</v>
      </c>
      <c r="H25" t="str">
        <f>IF(AND(Table1[[#This Row],[F value]]&lt;4.74,Table1[[#This Row],[Best Individual mean accuracy]]&gt;Table1[[#This Row],[Benchmark mean accuracy]]),"Yes","No")</f>
        <v>Yes</v>
      </c>
      <c r="J25" t="s">
        <v>1579</v>
      </c>
      <c r="K25" s="2">
        <f>AVERAGE(K15:K24)</f>
        <v>0.32025136844762042</v>
      </c>
      <c r="L25" s="3">
        <f>AVERAGE(L15:L24)</f>
        <v>60.2</v>
      </c>
      <c r="M25" s="2">
        <f>AVERAGE(M15:M24)</f>
        <v>0.99646139936712042</v>
      </c>
      <c r="N25" s="3">
        <f>AVERAGE(N15:N24)</f>
        <v>14</v>
      </c>
      <c r="O25" s="3">
        <f>AVERAGE(O15:O24)</f>
        <v>0.12237145638371909</v>
      </c>
      <c r="P25" s="3">
        <f t="shared" ref="P25:T25" si="2">AVERAGE(P15:P24)</f>
        <v>-0.14319020572848457</v>
      </c>
      <c r="Q25" s="3">
        <f t="shared" si="2"/>
        <v>96.528502488856702</v>
      </c>
      <c r="R25" s="3">
        <f t="shared" si="2"/>
        <v>96.497154999623916</v>
      </c>
      <c r="S25" s="3">
        <f t="shared" si="2"/>
        <v>-3.1020624630382687E-2</v>
      </c>
      <c r="T25" s="3">
        <f t="shared" si="2"/>
        <v>-3.1020624630371051E-2</v>
      </c>
    </row>
    <row r="26" spans="1:20" x14ac:dyDescent="0.55000000000000004">
      <c r="A26">
        <v>10</v>
      </c>
      <c r="B26" s="1" t="s">
        <v>152</v>
      </c>
      <c r="C26" s="4">
        <v>0.98285714300000004</v>
      </c>
      <c r="D26" s="5">
        <v>97.081129759999996</v>
      </c>
      <c r="E26" s="3">
        <v>96.966598439999999</v>
      </c>
      <c r="F26" s="4">
        <v>0.75026871900000003</v>
      </c>
      <c r="G26" s="5">
        <f>Table1[[#This Row],[Best Individual mean accuracy]]-Table1[[#This Row],[Benchmark mean accuracy]]</f>
        <v>-0.11453131999999755</v>
      </c>
      <c r="H26" t="str">
        <f>IF(AND(Table1[[#This Row],[F value]]&lt;4.74,Table1[[#This Row],[Best Individual mean accuracy]]&gt;Table1[[#This Row],[Benchmark mean accuracy]]),"Yes","No")</f>
        <v>No</v>
      </c>
      <c r="J26" t="s">
        <v>1584</v>
      </c>
      <c r="K26" s="2">
        <f>STDEVA(K15:K24)</f>
        <v>0.38136714533190802</v>
      </c>
      <c r="L26" s="3">
        <f t="shared" ref="L26:T26" si="3">STDEVA(L15:L24)</f>
        <v>144.02839226269862</v>
      </c>
      <c r="M26" s="2">
        <f t="shared" si="3"/>
        <v>7.9891493156629776E-3</v>
      </c>
      <c r="N26" s="3">
        <f t="shared" si="3"/>
        <v>24.027761721253466</v>
      </c>
      <c r="O26" s="3">
        <f t="shared" si="3"/>
        <v>0.16053641843451008</v>
      </c>
      <c r="P26" s="3">
        <f t="shared" si="3"/>
        <v>8.0218950720971377E-2</v>
      </c>
      <c r="Q26" s="3">
        <f t="shared" si="3"/>
        <v>0.31727156499471332</v>
      </c>
      <c r="R26" s="3">
        <f t="shared" si="3"/>
        <v>0.2340103310206248</v>
      </c>
      <c r="S26" s="3">
        <f t="shared" si="3"/>
        <v>0.19251688481094389</v>
      </c>
      <c r="T26" s="3">
        <f t="shared" si="3"/>
        <v>0.19251688481093782</v>
      </c>
    </row>
    <row r="27" spans="1:20" x14ac:dyDescent="0.55000000000000004">
      <c r="A27">
        <v>10</v>
      </c>
      <c r="B27" s="1" t="s">
        <v>27</v>
      </c>
      <c r="C27" s="4">
        <v>0.98285714300000004</v>
      </c>
      <c r="D27" s="5">
        <v>96.881129759999993</v>
      </c>
      <c r="E27" s="3">
        <v>96.966598439999999</v>
      </c>
      <c r="F27" s="4">
        <v>0.93214770999999996</v>
      </c>
      <c r="G27" s="5">
        <f>Table1[[#This Row],[Best Individual mean accuracy]]-Table1[[#This Row],[Benchmark mean accuracy]]</f>
        <v>8.5468680000005293E-2</v>
      </c>
      <c r="H27" t="str">
        <f>IF(AND(Table1[[#This Row],[F value]]&lt;4.74,Table1[[#This Row],[Best Individual mean accuracy]]&gt;Table1[[#This Row],[Benchmark mean accuracy]]),"Yes","No")</f>
        <v>Yes</v>
      </c>
    </row>
    <row r="28" spans="1:20" x14ac:dyDescent="0.55000000000000004">
      <c r="A28">
        <v>10</v>
      </c>
      <c r="B28" s="1" t="s">
        <v>166</v>
      </c>
      <c r="C28" s="4">
        <v>0.98285714300000004</v>
      </c>
      <c r="D28" s="5">
        <v>96.852148999999997</v>
      </c>
      <c r="E28" s="3">
        <v>96.966598439999999</v>
      </c>
      <c r="F28" s="4">
        <v>0.77756634099999999</v>
      </c>
      <c r="G28" s="5">
        <f>Table1[[#This Row],[Best Individual mean accuracy]]-Table1[[#This Row],[Benchmark mean accuracy]]</f>
        <v>0.11444944000000135</v>
      </c>
      <c r="H28" t="str">
        <f>IF(AND(Table1[[#This Row],[F value]]&lt;4.74,Table1[[#This Row],[Best Individual mean accuracy]]&gt;Table1[[#This Row],[Benchmark mean accuracy]]),"Yes","No")</f>
        <v>Yes</v>
      </c>
    </row>
    <row r="29" spans="1:20" x14ac:dyDescent="0.55000000000000004">
      <c r="A29">
        <v>10</v>
      </c>
      <c r="B29" s="1" t="s">
        <v>220</v>
      </c>
      <c r="C29" s="4">
        <v>0.98285714300000004</v>
      </c>
      <c r="D29" s="5">
        <v>96.823741299999995</v>
      </c>
      <c r="E29" s="3">
        <v>96.966598439999999</v>
      </c>
      <c r="F29" s="4">
        <v>1.193995073</v>
      </c>
      <c r="G29" s="5">
        <f>Table1[[#This Row],[Best Individual mean accuracy]]-Table1[[#This Row],[Benchmark mean accuracy]]</f>
        <v>0.14285714000000382</v>
      </c>
      <c r="H29" t="str">
        <f>IF(AND(Table1[[#This Row],[F value]]&lt;4.74,Table1[[#This Row],[Best Individual mean accuracy]]&gt;Table1[[#This Row],[Benchmark mean accuracy]]),"Yes","No")</f>
        <v>Yes</v>
      </c>
    </row>
    <row r="30" spans="1:20" x14ac:dyDescent="0.55000000000000004">
      <c r="A30">
        <v>10</v>
      </c>
      <c r="B30" s="1" t="s">
        <v>175</v>
      </c>
      <c r="C30" s="4">
        <v>0.98285714300000004</v>
      </c>
      <c r="D30" s="5">
        <v>96.937945150000004</v>
      </c>
      <c r="E30" s="3">
        <v>96.966516580000004</v>
      </c>
      <c r="F30" s="4">
        <v>1.41997503</v>
      </c>
      <c r="G30" s="5">
        <f>Table1[[#This Row],[Best Individual mean accuracy]]-Table1[[#This Row],[Benchmark mean accuracy]]</f>
        <v>2.8571429999999509E-2</v>
      </c>
      <c r="H30" t="str">
        <f>IF(AND(Table1[[#This Row],[F value]]&lt;4.74,Table1[[#This Row],[Best Individual mean accuracy]]&gt;Table1[[#This Row],[Benchmark mean accuracy]]),"Yes","No")</f>
        <v>Yes</v>
      </c>
    </row>
    <row r="31" spans="1:20" x14ac:dyDescent="0.55000000000000004">
      <c r="A31">
        <v>10</v>
      </c>
      <c r="B31" s="1" t="s">
        <v>176</v>
      </c>
      <c r="C31" s="4">
        <v>0.98285714300000004</v>
      </c>
      <c r="D31" s="5">
        <v>96.937945150000004</v>
      </c>
      <c r="E31" s="3">
        <v>96.966434710000001</v>
      </c>
      <c r="F31" s="4">
        <v>2.2591141850000001</v>
      </c>
      <c r="G31" s="5">
        <f>Table1[[#This Row],[Best Individual mean accuracy]]-Table1[[#This Row],[Benchmark mean accuracy]]</f>
        <v>2.8489559999997027E-2</v>
      </c>
      <c r="H31" t="str">
        <f>IF(AND(Table1[[#This Row],[F value]]&lt;4.74,Table1[[#This Row],[Best Individual mean accuracy]]&gt;Table1[[#This Row],[Benchmark mean accuracy]]),"Yes","No")</f>
        <v>Yes</v>
      </c>
    </row>
    <row r="32" spans="1:20" x14ac:dyDescent="0.55000000000000004">
      <c r="A32">
        <v>10</v>
      </c>
      <c r="B32" s="1" t="s">
        <v>438</v>
      </c>
      <c r="C32" s="4">
        <v>0.98285714300000004</v>
      </c>
      <c r="D32" s="5">
        <v>96.794924269999996</v>
      </c>
      <c r="E32" s="3">
        <v>96.966434710000001</v>
      </c>
      <c r="F32" s="4">
        <v>1.7265116920000001</v>
      </c>
      <c r="G32" s="5">
        <f>Table1[[#This Row],[Best Individual mean accuracy]]-Table1[[#This Row],[Benchmark mean accuracy]]</f>
        <v>0.17151044000000581</v>
      </c>
      <c r="H32" t="str">
        <f>IF(AND(Table1[[#This Row],[F value]]&lt;4.74,Table1[[#This Row],[Best Individual mean accuracy]]&gt;Table1[[#This Row],[Benchmark mean accuracy]]),"Yes","No")</f>
        <v>Yes</v>
      </c>
    </row>
    <row r="33" spans="1:8" x14ac:dyDescent="0.55000000000000004">
      <c r="A33">
        <v>247</v>
      </c>
      <c r="B33" s="1" t="s">
        <v>581</v>
      </c>
      <c r="C33" s="4">
        <v>0.98857142857142799</v>
      </c>
      <c r="D33" s="5">
        <v>96.936471551371199</v>
      </c>
      <c r="E33" s="3">
        <v>96.965206713057697</v>
      </c>
      <c r="F33" s="4">
        <v>0.73318144808315</v>
      </c>
      <c r="G33" s="5">
        <f>Table1[[#This Row],[Best Individual mean accuracy]]-Table1[[#This Row],[Benchmark mean accuracy]]</f>
        <v>2.8735161686498145E-2</v>
      </c>
      <c r="H33" t="str">
        <f>IF(AND(Table1[[#This Row],[F value]]&lt;4.74,Table1[[#This Row],[Best Individual mean accuracy]]&gt;Table1[[#This Row],[Benchmark mean accuracy]]),"Yes","No")</f>
        <v>Yes</v>
      </c>
    </row>
    <row r="34" spans="1:8" x14ac:dyDescent="0.55000000000000004">
      <c r="A34">
        <v>247</v>
      </c>
      <c r="B34" s="1" t="s">
        <v>580</v>
      </c>
      <c r="C34" s="4">
        <v>0.98857142857142799</v>
      </c>
      <c r="D34" s="5">
        <v>96.851084731886999</v>
      </c>
      <c r="E34" s="3">
        <v>96.965124846500203</v>
      </c>
      <c r="F34" s="4">
        <v>1.7801282391961299</v>
      </c>
      <c r="G34" s="5">
        <f>Table1[[#This Row],[Best Individual mean accuracy]]-Table1[[#This Row],[Benchmark mean accuracy]]</f>
        <v>0.11404011461320351</v>
      </c>
      <c r="H34" t="str">
        <f>IF(AND(Table1[[#This Row],[F value]]&lt;4.74,Table1[[#This Row],[Best Individual mean accuracy]]&gt;Table1[[#This Row],[Benchmark mean accuracy]]),"Yes","No")</f>
        <v>Yes</v>
      </c>
    </row>
    <row r="35" spans="1:8" x14ac:dyDescent="0.55000000000000004">
      <c r="A35">
        <v>247</v>
      </c>
      <c r="B35" s="1" t="s">
        <v>570</v>
      </c>
      <c r="C35" s="4">
        <v>0.98857142857142799</v>
      </c>
      <c r="D35" s="5">
        <v>97.050920998772</v>
      </c>
      <c r="E35" s="3">
        <v>96.965124846500103</v>
      </c>
      <c r="F35" s="4">
        <v>1.18214895504805</v>
      </c>
      <c r="G35" s="5">
        <f>Table1[[#This Row],[Best Individual mean accuracy]]-Table1[[#This Row],[Benchmark mean accuracy]]</f>
        <v>-8.5796152271896631E-2</v>
      </c>
      <c r="H35" t="str">
        <f>IF(AND(Table1[[#This Row],[F value]]&lt;4.74,Table1[[#This Row],[Best Individual mean accuracy]]&gt;Table1[[#This Row],[Benchmark mean accuracy]]),"Yes","No")</f>
        <v>No</v>
      </c>
    </row>
    <row r="36" spans="1:8" x14ac:dyDescent="0.55000000000000004">
      <c r="A36">
        <v>247</v>
      </c>
      <c r="B36" s="1" t="s">
        <v>574</v>
      </c>
      <c r="C36" s="4">
        <v>0.98857142857142799</v>
      </c>
      <c r="D36" s="5">
        <v>96.993532541956597</v>
      </c>
      <c r="E36" s="3">
        <v>96.965124846500103</v>
      </c>
      <c r="F36" s="4">
        <v>1</v>
      </c>
      <c r="G36" s="5">
        <f>Table1[[#This Row],[Best Individual mean accuracy]]-Table1[[#This Row],[Benchmark mean accuracy]]</f>
        <v>-2.8407695456493798E-2</v>
      </c>
      <c r="H36" t="str">
        <f>IF(AND(Table1[[#This Row],[F value]]&lt;4.74,Table1[[#This Row],[Best Individual mean accuracy]]&gt;Table1[[#This Row],[Benchmark mean accuracy]]),"Yes","No")</f>
        <v>No</v>
      </c>
    </row>
    <row r="37" spans="1:8" x14ac:dyDescent="0.55000000000000004">
      <c r="A37">
        <v>247</v>
      </c>
      <c r="B37" s="1" t="s">
        <v>573</v>
      </c>
      <c r="C37" s="4">
        <v>0.98857142857142799</v>
      </c>
      <c r="D37" s="5">
        <v>96.993532541956597</v>
      </c>
      <c r="E37" s="3">
        <v>96.964961113385101</v>
      </c>
      <c r="F37" s="4">
        <v>1</v>
      </c>
      <c r="G37" s="5">
        <f>Table1[[#This Row],[Best Individual mean accuracy]]-Table1[[#This Row],[Benchmark mean accuracy]]</f>
        <v>-2.8571428571495971E-2</v>
      </c>
      <c r="H37" t="str">
        <f>IF(AND(Table1[[#This Row],[F value]]&lt;4.74,Table1[[#This Row],[Best Individual mean accuracy]]&gt;Table1[[#This Row],[Benchmark mean accuracy]]),"Yes","No")</f>
        <v>No</v>
      </c>
    </row>
    <row r="38" spans="1:8" x14ac:dyDescent="0.55000000000000004">
      <c r="A38">
        <v>247</v>
      </c>
      <c r="B38" s="1" t="s">
        <v>584</v>
      </c>
      <c r="C38" s="4">
        <v>0.98857142857142799</v>
      </c>
      <c r="D38" s="5">
        <v>96.993532541956597</v>
      </c>
      <c r="E38" s="3">
        <v>96.964715513712605</v>
      </c>
      <c r="F38" s="4">
        <v>0.53485378834266994</v>
      </c>
      <c r="G38" s="5">
        <f>Table1[[#This Row],[Best Individual mean accuracy]]-Table1[[#This Row],[Benchmark mean accuracy]]</f>
        <v>-2.8817028243992127E-2</v>
      </c>
      <c r="H38" t="str">
        <f>IF(AND(Table1[[#This Row],[F value]]&lt;4.74,Table1[[#This Row],[Best Individual mean accuracy]]&gt;Table1[[#This Row],[Benchmark mean accuracy]]),"Yes","No")</f>
        <v>No</v>
      </c>
    </row>
    <row r="39" spans="1:8" x14ac:dyDescent="0.55000000000000004">
      <c r="A39">
        <v>10</v>
      </c>
      <c r="B39" s="1" t="s">
        <v>141</v>
      </c>
      <c r="C39" s="4">
        <v>0.98285714300000004</v>
      </c>
      <c r="D39" s="5">
        <v>96.995169869999998</v>
      </c>
      <c r="E39" s="3">
        <v>96.938354480000001</v>
      </c>
      <c r="F39" s="4">
        <v>0.83976214199999999</v>
      </c>
      <c r="G39" s="5">
        <f>Table1[[#This Row],[Best Individual mean accuracy]]-Table1[[#This Row],[Benchmark mean accuracy]]</f>
        <v>-5.6815389999997024E-2</v>
      </c>
      <c r="H39" t="str">
        <f>IF(AND(Table1[[#This Row],[F value]]&lt;4.74,Table1[[#This Row],[Best Individual mean accuracy]]&gt;Table1[[#This Row],[Benchmark mean accuracy]]),"Yes","No")</f>
        <v>No</v>
      </c>
    </row>
    <row r="40" spans="1:8" x14ac:dyDescent="0.55000000000000004">
      <c r="A40">
        <v>10</v>
      </c>
      <c r="B40" s="1" t="s">
        <v>20</v>
      </c>
      <c r="C40" s="4">
        <v>0.98285714300000004</v>
      </c>
      <c r="D40" s="5">
        <v>96.909373720000005</v>
      </c>
      <c r="E40" s="3">
        <v>96.938272620000006</v>
      </c>
      <c r="F40" s="4">
        <v>0.82602261600000004</v>
      </c>
      <c r="G40" s="5">
        <f>Table1[[#This Row],[Best Individual mean accuracy]]-Table1[[#This Row],[Benchmark mean accuracy]]</f>
        <v>2.8898900000001504E-2</v>
      </c>
      <c r="H40" t="str">
        <f>IF(AND(Table1[[#This Row],[F value]]&lt;4.74,Table1[[#This Row],[Best Individual mean accuracy]]&gt;Table1[[#This Row],[Benchmark mean accuracy]]),"Yes","No")</f>
        <v>Yes</v>
      </c>
    </row>
    <row r="41" spans="1:8" x14ac:dyDescent="0.55000000000000004">
      <c r="A41">
        <v>10</v>
      </c>
      <c r="B41" s="1" t="s">
        <v>16</v>
      </c>
      <c r="C41" s="4">
        <v>0.98285714300000004</v>
      </c>
      <c r="D41" s="5">
        <v>96.823577569999998</v>
      </c>
      <c r="E41" s="3">
        <v>96.938272620000006</v>
      </c>
      <c r="F41" s="4">
        <v>1</v>
      </c>
      <c r="G41" s="5">
        <f>Table1[[#This Row],[Best Individual mean accuracy]]-Table1[[#This Row],[Benchmark mean accuracy]]</f>
        <v>0.11469505000000879</v>
      </c>
      <c r="H41" t="str">
        <f>IF(AND(Table1[[#This Row],[F value]]&lt;4.74,Table1[[#This Row],[Best Individual mean accuracy]]&gt;Table1[[#This Row],[Benchmark mean accuracy]]),"Yes","No")</f>
        <v>Yes</v>
      </c>
    </row>
    <row r="42" spans="1:8" x14ac:dyDescent="0.55000000000000004">
      <c r="A42">
        <v>10</v>
      </c>
      <c r="B42" s="1" t="s">
        <v>117</v>
      </c>
      <c r="C42" s="4">
        <v>0.98285714300000004</v>
      </c>
      <c r="D42" s="5">
        <v>96.794924269999996</v>
      </c>
      <c r="E42" s="3">
        <v>96.938190750000004</v>
      </c>
      <c r="F42" s="4">
        <v>1</v>
      </c>
      <c r="G42" s="5">
        <f>Table1[[#This Row],[Best Individual mean accuracy]]-Table1[[#This Row],[Benchmark mean accuracy]]</f>
        <v>0.1432664800000083</v>
      </c>
      <c r="H42" t="str">
        <f>IF(AND(Table1[[#This Row],[F value]]&lt;4.74,Table1[[#This Row],[Best Individual mean accuracy]]&gt;Table1[[#This Row],[Benchmark mean accuracy]]),"Yes","No")</f>
        <v>Yes</v>
      </c>
    </row>
    <row r="43" spans="1:8" x14ac:dyDescent="0.55000000000000004">
      <c r="A43">
        <v>10</v>
      </c>
      <c r="B43" s="1" t="s">
        <v>39</v>
      </c>
      <c r="C43" s="4">
        <v>0.98285714300000004</v>
      </c>
      <c r="D43" s="5">
        <v>96.794842410000001</v>
      </c>
      <c r="E43" s="3">
        <v>96.938190750000004</v>
      </c>
      <c r="F43" s="4">
        <v>1</v>
      </c>
      <c r="G43" s="5">
        <f>Table1[[#This Row],[Best Individual mean accuracy]]-Table1[[#This Row],[Benchmark mean accuracy]]</f>
        <v>0.14334834000000285</v>
      </c>
      <c r="H43" t="str">
        <f>IF(AND(Table1[[#This Row],[F value]]&lt;4.74,Table1[[#This Row],[Best Individual mean accuracy]]&gt;Table1[[#This Row],[Benchmark mean accuracy]]),"Yes","No")</f>
        <v>Yes</v>
      </c>
    </row>
    <row r="44" spans="1:8" x14ac:dyDescent="0.55000000000000004">
      <c r="A44">
        <v>10</v>
      </c>
      <c r="B44" s="1" t="s">
        <v>25</v>
      </c>
      <c r="C44" s="4">
        <v>0.98285714300000004</v>
      </c>
      <c r="D44" s="5">
        <v>96.937863280000002</v>
      </c>
      <c r="E44" s="3">
        <v>96.938027020000007</v>
      </c>
      <c r="F44" s="4">
        <v>3.8112172520000001</v>
      </c>
      <c r="G44" s="5">
        <f>Table1[[#This Row],[Best Individual mean accuracy]]-Table1[[#This Row],[Benchmark mean accuracy]]</f>
        <v>1.637400000049638E-4</v>
      </c>
      <c r="H44" t="str">
        <f>IF(AND(Table1[[#This Row],[F value]]&lt;4.74,Table1[[#This Row],[Best Individual mean accuracy]]&gt;Table1[[#This Row],[Benchmark mean accuracy]]),"Yes","No")</f>
        <v>Yes</v>
      </c>
    </row>
    <row r="45" spans="1:8" x14ac:dyDescent="0.55000000000000004">
      <c r="A45">
        <v>10</v>
      </c>
      <c r="B45" s="1" t="s">
        <v>173</v>
      </c>
      <c r="C45" s="4">
        <v>0.98285714300000004</v>
      </c>
      <c r="D45" s="5">
        <v>96.82365944</v>
      </c>
      <c r="E45" s="3">
        <v>96.938027020000007</v>
      </c>
      <c r="F45" s="4">
        <v>1.999038992</v>
      </c>
      <c r="G45" s="5">
        <f>Table1[[#This Row],[Best Individual mean accuracy]]-Table1[[#This Row],[Benchmark mean accuracy]]</f>
        <v>0.1143675800000068</v>
      </c>
      <c r="H45" t="str">
        <f>IF(AND(Table1[[#This Row],[F value]]&lt;4.74,Table1[[#This Row],[Best Individual mean accuracy]]&gt;Table1[[#This Row],[Benchmark mean accuracy]]),"Yes","No")</f>
        <v>Yes</v>
      </c>
    </row>
    <row r="46" spans="1:8" x14ac:dyDescent="0.55000000000000004">
      <c r="A46">
        <v>175</v>
      </c>
      <c r="B46" s="1" t="s">
        <v>510</v>
      </c>
      <c r="C46" s="4">
        <v>0.98285714285714199</v>
      </c>
      <c r="D46" s="5">
        <v>96.451821530904596</v>
      </c>
      <c r="E46" s="3">
        <v>96.938027015963897</v>
      </c>
      <c r="F46" s="4">
        <v>1.68812846942586</v>
      </c>
      <c r="G46" s="5">
        <f>Table1[[#This Row],[Best Individual mean accuracy]]-Table1[[#This Row],[Benchmark mean accuracy]]</f>
        <v>0.48620548505930117</v>
      </c>
      <c r="H46" t="str">
        <f>IF(AND(Table1[[#This Row],[F value]]&lt;4.74,Table1[[#This Row],[Best Individual mean accuracy]]&gt;Table1[[#This Row],[Benchmark mean accuracy]]),"Yes","No")</f>
        <v>Yes</v>
      </c>
    </row>
    <row r="47" spans="1:8" x14ac:dyDescent="0.55000000000000004">
      <c r="A47">
        <v>10</v>
      </c>
      <c r="B47" s="1" t="s">
        <v>215</v>
      </c>
      <c r="C47" s="4">
        <v>0.98285714300000004</v>
      </c>
      <c r="D47" s="5">
        <v>97.02382317</v>
      </c>
      <c r="E47" s="3">
        <v>96.937945150000004</v>
      </c>
      <c r="F47" s="4">
        <v>0.58210839400000003</v>
      </c>
      <c r="G47" s="5">
        <f>Table1[[#This Row],[Best Individual mean accuracy]]-Table1[[#This Row],[Benchmark mean accuracy]]</f>
        <v>-8.5878019999995558E-2</v>
      </c>
      <c r="H47" t="str">
        <f>IF(AND(Table1[[#This Row],[F value]]&lt;4.74,Table1[[#This Row],[Best Individual mean accuracy]]&gt;Table1[[#This Row],[Benchmark mean accuracy]]),"Yes","No")</f>
        <v>No</v>
      </c>
    </row>
    <row r="48" spans="1:8" x14ac:dyDescent="0.55000000000000004">
      <c r="A48">
        <v>10</v>
      </c>
      <c r="B48" s="1" t="s">
        <v>213</v>
      </c>
      <c r="C48" s="4">
        <v>0.98285714300000004</v>
      </c>
      <c r="D48" s="5">
        <v>96.995169869999998</v>
      </c>
      <c r="E48" s="3">
        <v>96.937945150000004</v>
      </c>
      <c r="F48" s="4">
        <v>2.0017114789999999</v>
      </c>
      <c r="G48" s="5">
        <f>Table1[[#This Row],[Best Individual mean accuracy]]-Table1[[#This Row],[Benchmark mean accuracy]]</f>
        <v>-5.7224719999993567E-2</v>
      </c>
      <c r="H48" t="str">
        <f>IF(AND(Table1[[#This Row],[F value]]&lt;4.74,Table1[[#This Row],[Best Individual mean accuracy]]&gt;Table1[[#This Row],[Benchmark mean accuracy]]),"Yes","No")</f>
        <v>No</v>
      </c>
    </row>
    <row r="49" spans="1:8" x14ac:dyDescent="0.55000000000000004">
      <c r="A49">
        <v>10</v>
      </c>
      <c r="B49" s="1" t="s">
        <v>63</v>
      </c>
      <c r="C49" s="4">
        <v>0.98285714300000004</v>
      </c>
      <c r="D49" s="5">
        <v>96.852148999999997</v>
      </c>
      <c r="E49" s="3">
        <v>96.937945150000004</v>
      </c>
      <c r="F49" s="4">
        <v>2.4191552070000002</v>
      </c>
      <c r="G49" s="5">
        <f>Table1[[#This Row],[Best Individual mean accuracy]]-Table1[[#This Row],[Benchmark mean accuracy]]</f>
        <v>8.5796150000007287E-2</v>
      </c>
      <c r="H49" t="str">
        <f>IF(AND(Table1[[#This Row],[F value]]&lt;4.74,Table1[[#This Row],[Best Individual mean accuracy]]&gt;Table1[[#This Row],[Benchmark mean accuracy]]),"Yes","No")</f>
        <v>Yes</v>
      </c>
    </row>
    <row r="50" spans="1:8" x14ac:dyDescent="0.55000000000000004">
      <c r="A50">
        <v>10</v>
      </c>
      <c r="B50" s="1" t="s">
        <v>389</v>
      </c>
      <c r="C50" s="4">
        <v>0.98285714300000004</v>
      </c>
      <c r="D50" s="5">
        <v>97.023741299999998</v>
      </c>
      <c r="E50" s="3">
        <v>96.937781419999993</v>
      </c>
      <c r="F50" s="4">
        <v>0.65832290699999996</v>
      </c>
      <c r="G50" s="5">
        <f>Table1[[#This Row],[Best Individual mean accuracy]]-Table1[[#This Row],[Benchmark mean accuracy]]</f>
        <v>-8.5959880000004318E-2</v>
      </c>
      <c r="H50" t="str">
        <f>IF(AND(Table1[[#This Row],[F value]]&lt;4.74,Table1[[#This Row],[Best Individual mean accuracy]]&gt;Table1[[#This Row],[Benchmark mean accuracy]]),"Yes","No")</f>
        <v>No</v>
      </c>
    </row>
    <row r="51" spans="1:8" x14ac:dyDescent="0.55000000000000004">
      <c r="A51">
        <v>10</v>
      </c>
      <c r="B51" s="1" t="s">
        <v>174</v>
      </c>
      <c r="C51" s="4">
        <v>0.98285714300000004</v>
      </c>
      <c r="D51" s="5">
        <v>96.881129759999993</v>
      </c>
      <c r="E51" s="3">
        <v>96.937781419999993</v>
      </c>
      <c r="F51" s="4">
        <v>0.83325438600000001</v>
      </c>
      <c r="G51" s="5">
        <f>Table1[[#This Row],[Best Individual mean accuracy]]-Table1[[#This Row],[Benchmark mean accuracy]]</f>
        <v>5.6651659999999993E-2</v>
      </c>
      <c r="H51" t="str">
        <f>IF(AND(Table1[[#This Row],[F value]]&lt;4.74,Table1[[#This Row],[Best Individual mean accuracy]]&gt;Table1[[#This Row],[Benchmark mean accuracy]]),"Yes","No")</f>
        <v>Yes</v>
      </c>
    </row>
    <row r="52" spans="1:8" x14ac:dyDescent="0.55000000000000004">
      <c r="A52">
        <v>10</v>
      </c>
      <c r="B52" s="1" t="s">
        <v>29</v>
      </c>
      <c r="C52" s="4">
        <v>0.98285714300000004</v>
      </c>
      <c r="D52" s="5">
        <v>96.82365944</v>
      </c>
      <c r="E52" s="3">
        <v>96.937781419999993</v>
      </c>
      <c r="F52" s="4">
        <v>1</v>
      </c>
      <c r="G52" s="5">
        <f>Table1[[#This Row],[Best Individual mean accuracy]]-Table1[[#This Row],[Benchmark mean accuracy]]</f>
        <v>0.11412197999999307</v>
      </c>
      <c r="H52" t="str">
        <f>IF(AND(Table1[[#This Row],[F value]]&lt;4.74,Table1[[#This Row],[Best Individual mean accuracy]]&gt;Table1[[#This Row],[Benchmark mean accuracy]]),"Yes","No")</f>
        <v>Yes</v>
      </c>
    </row>
    <row r="53" spans="1:8" x14ac:dyDescent="0.55000000000000004">
      <c r="A53">
        <v>10</v>
      </c>
      <c r="B53" s="1" t="s">
        <v>168</v>
      </c>
      <c r="C53" s="4">
        <v>0.98285714300000004</v>
      </c>
      <c r="D53" s="5">
        <v>96.82365944</v>
      </c>
      <c r="E53" s="3">
        <v>96.937781419999993</v>
      </c>
      <c r="F53" s="4">
        <v>0.59349655899999998</v>
      </c>
      <c r="G53" s="5">
        <f>Table1[[#This Row],[Best Individual mean accuracy]]-Table1[[#This Row],[Benchmark mean accuracy]]</f>
        <v>0.11412197999999307</v>
      </c>
      <c r="H53" t="str">
        <f>IF(AND(Table1[[#This Row],[F value]]&lt;4.74,Table1[[#This Row],[Best Individual mean accuracy]]&gt;Table1[[#This Row],[Benchmark mean accuracy]]),"Yes","No")</f>
        <v>Yes</v>
      </c>
    </row>
    <row r="54" spans="1:8" x14ac:dyDescent="0.55000000000000004">
      <c r="A54">
        <v>247</v>
      </c>
      <c r="B54" s="1" t="s">
        <v>583</v>
      </c>
      <c r="C54" s="4">
        <v>0.98857142857142799</v>
      </c>
      <c r="D54" s="5">
        <v>96.993614408514105</v>
      </c>
      <c r="E54" s="3">
        <v>96.936471551371199</v>
      </c>
      <c r="F54" s="4">
        <v>0.53856411528530701</v>
      </c>
      <c r="G54" s="5">
        <f>Table1[[#This Row],[Best Individual mean accuracy]]-Table1[[#This Row],[Benchmark mean accuracy]]</f>
        <v>-5.7142857142906678E-2</v>
      </c>
      <c r="H54" t="str">
        <f>IF(AND(Table1[[#This Row],[F value]]&lt;4.74,Table1[[#This Row],[Best Individual mean accuracy]]&gt;Table1[[#This Row],[Benchmark mean accuracy]]),"Yes","No")</f>
        <v>No</v>
      </c>
    </row>
    <row r="55" spans="1:8" x14ac:dyDescent="0.55000000000000004">
      <c r="A55">
        <v>247</v>
      </c>
      <c r="B55" s="1" t="s">
        <v>577</v>
      </c>
      <c r="C55" s="4">
        <v>0.98857142857142799</v>
      </c>
      <c r="D55" s="5">
        <v>96.965042979942595</v>
      </c>
      <c r="E55" s="3">
        <v>96.936471551371199</v>
      </c>
      <c r="F55" s="4">
        <v>4.4553437251377002</v>
      </c>
      <c r="G55" s="5">
        <f>Table1[[#This Row],[Best Individual mean accuracy]]-Table1[[#This Row],[Benchmark mean accuracy]]</f>
        <v>-2.8571428571396495E-2</v>
      </c>
      <c r="H55" t="str">
        <f>IF(AND(Table1[[#This Row],[F value]]&lt;4.74,Table1[[#This Row],[Best Individual mean accuracy]]&gt;Table1[[#This Row],[Benchmark mean accuracy]]),"Yes","No")</f>
        <v>No</v>
      </c>
    </row>
    <row r="56" spans="1:8" x14ac:dyDescent="0.55000000000000004">
      <c r="A56">
        <v>247</v>
      </c>
      <c r="B56" s="1" t="s">
        <v>568</v>
      </c>
      <c r="C56" s="4">
        <v>0.98857142857142799</v>
      </c>
      <c r="D56" s="5">
        <v>96.707900122799799</v>
      </c>
      <c r="E56" s="3">
        <v>96.936307818256196</v>
      </c>
      <c r="F56" s="4">
        <v>0.77373482160364704</v>
      </c>
      <c r="G56" s="5">
        <f>Table1[[#This Row],[Best Individual mean accuracy]]-Table1[[#This Row],[Benchmark mean accuracy]]</f>
        <v>0.22840769545639716</v>
      </c>
      <c r="H56" t="str">
        <f>IF(AND(Table1[[#This Row],[F value]]&lt;4.74,Table1[[#This Row],[Best Individual mean accuracy]]&gt;Table1[[#This Row],[Benchmark mean accuracy]]),"Yes","No")</f>
        <v>Yes</v>
      </c>
    </row>
    <row r="57" spans="1:8" x14ac:dyDescent="0.55000000000000004">
      <c r="A57">
        <v>10</v>
      </c>
      <c r="B57" s="1" t="s">
        <v>197</v>
      </c>
      <c r="C57" s="4">
        <v>0.98285714300000004</v>
      </c>
      <c r="D57" s="5">
        <v>96.966516580000004</v>
      </c>
      <c r="E57" s="3">
        <v>96.909783050000001</v>
      </c>
      <c r="F57" s="4">
        <v>0.74986657599999995</v>
      </c>
      <c r="G57" s="5">
        <f>Table1[[#This Row],[Best Individual mean accuracy]]-Table1[[#This Row],[Benchmark mean accuracy]]</f>
        <v>-5.6733530000002474E-2</v>
      </c>
      <c r="H57" t="str">
        <f>IF(AND(Table1[[#This Row],[F value]]&lt;4.74,Table1[[#This Row],[Best Individual mean accuracy]]&gt;Table1[[#This Row],[Benchmark mean accuracy]]),"Yes","No")</f>
        <v>No</v>
      </c>
    </row>
    <row r="58" spans="1:8" x14ac:dyDescent="0.55000000000000004">
      <c r="A58">
        <v>10</v>
      </c>
      <c r="B58" s="1" t="s">
        <v>456</v>
      </c>
      <c r="C58" s="4">
        <v>0.98285714300000004</v>
      </c>
      <c r="D58" s="5">
        <v>96.938027020000007</v>
      </c>
      <c r="E58" s="3">
        <v>96.909783050000001</v>
      </c>
      <c r="F58" s="4">
        <v>0.91821004900000003</v>
      </c>
      <c r="G58" s="5">
        <f>Table1[[#This Row],[Best Individual mean accuracy]]-Table1[[#This Row],[Benchmark mean accuracy]]</f>
        <v>-2.8243970000005447E-2</v>
      </c>
      <c r="H58" t="str">
        <f>IF(AND(Table1[[#This Row],[F value]]&lt;4.74,Table1[[#This Row],[Best Individual mean accuracy]]&gt;Table1[[#This Row],[Benchmark mean accuracy]]),"Yes","No")</f>
        <v>No</v>
      </c>
    </row>
    <row r="59" spans="1:8" x14ac:dyDescent="0.55000000000000004">
      <c r="A59">
        <v>10</v>
      </c>
      <c r="B59" s="1" t="s">
        <v>451</v>
      </c>
      <c r="C59" s="4">
        <v>0.98285714300000004</v>
      </c>
      <c r="D59" s="5">
        <v>96.852312729999994</v>
      </c>
      <c r="E59" s="3">
        <v>96.909701190000007</v>
      </c>
      <c r="F59" s="4">
        <v>0.85743472399999998</v>
      </c>
      <c r="G59" s="5">
        <f>Table1[[#This Row],[Best Individual mean accuracy]]-Table1[[#This Row],[Benchmark mean accuracy]]</f>
        <v>5.7388460000012742E-2</v>
      </c>
      <c r="H59" t="str">
        <f>IF(AND(Table1[[#This Row],[F value]]&lt;4.74,Table1[[#This Row],[Best Individual mean accuracy]]&gt;Table1[[#This Row],[Benchmark mean accuracy]]),"Yes","No")</f>
        <v>Yes</v>
      </c>
    </row>
    <row r="60" spans="1:8" x14ac:dyDescent="0.55000000000000004">
      <c r="A60">
        <v>10</v>
      </c>
      <c r="B60" s="1" t="s">
        <v>114</v>
      </c>
      <c r="C60" s="4">
        <v>0.98285714300000004</v>
      </c>
      <c r="D60" s="5">
        <v>96.766270980000002</v>
      </c>
      <c r="E60" s="3">
        <v>96.909701190000007</v>
      </c>
      <c r="F60" s="4">
        <v>1.0972821909999999</v>
      </c>
      <c r="G60" s="5">
        <f>Table1[[#This Row],[Best Individual mean accuracy]]-Table1[[#This Row],[Benchmark mean accuracy]]</f>
        <v>0.14343021000000533</v>
      </c>
      <c r="H60" t="str">
        <f>IF(AND(Table1[[#This Row],[F value]]&lt;4.74,Table1[[#This Row],[Best Individual mean accuracy]]&gt;Table1[[#This Row],[Benchmark mean accuracy]]),"Yes","No")</f>
        <v>Yes</v>
      </c>
    </row>
    <row r="61" spans="1:8" x14ac:dyDescent="0.55000000000000004">
      <c r="A61">
        <v>10</v>
      </c>
      <c r="B61" s="1" t="s">
        <v>334</v>
      </c>
      <c r="C61" s="4">
        <v>0.98285714300000004</v>
      </c>
      <c r="D61" s="5">
        <v>96.881211629999996</v>
      </c>
      <c r="E61" s="3">
        <v>96.909619320000004</v>
      </c>
      <c r="F61" s="4">
        <v>2.9024495969999999</v>
      </c>
      <c r="G61" s="5">
        <f>Table1[[#This Row],[Best Individual mean accuracy]]-Table1[[#This Row],[Benchmark mean accuracy]]</f>
        <v>2.8407690000008756E-2</v>
      </c>
      <c r="H61" t="str">
        <f>IF(AND(Table1[[#This Row],[F value]]&lt;4.74,Table1[[#This Row],[Best Individual mean accuracy]]&gt;Table1[[#This Row],[Benchmark mean accuracy]]),"Yes","No")</f>
        <v>Yes</v>
      </c>
    </row>
    <row r="62" spans="1:8" x14ac:dyDescent="0.55000000000000004">
      <c r="A62">
        <v>10</v>
      </c>
      <c r="B62" s="1" t="s">
        <v>78</v>
      </c>
      <c r="C62" s="4">
        <v>0.98285714300000004</v>
      </c>
      <c r="D62" s="5">
        <v>96.737699550000002</v>
      </c>
      <c r="E62" s="3">
        <v>96.909619320000004</v>
      </c>
      <c r="F62" s="4">
        <v>0.647000346</v>
      </c>
      <c r="G62" s="5">
        <f>Table1[[#This Row],[Best Individual mean accuracy]]-Table1[[#This Row],[Benchmark mean accuracy]]</f>
        <v>0.17191977000000236</v>
      </c>
      <c r="H62" t="str">
        <f>IF(AND(Table1[[#This Row],[F value]]&lt;4.74,Table1[[#This Row],[Best Individual mean accuracy]]&gt;Table1[[#This Row],[Benchmark mean accuracy]]),"Yes","No")</f>
        <v>Yes</v>
      </c>
    </row>
    <row r="63" spans="1:8" x14ac:dyDescent="0.55000000000000004">
      <c r="A63">
        <v>10</v>
      </c>
      <c r="B63" s="1" t="s">
        <v>150</v>
      </c>
      <c r="C63" s="4">
        <v>0.98285714300000004</v>
      </c>
      <c r="D63" s="5">
        <v>97.109864920000007</v>
      </c>
      <c r="E63" s="3">
        <v>96.909537450000002</v>
      </c>
      <c r="F63" s="4">
        <v>1.1214748729999999</v>
      </c>
      <c r="G63" s="5">
        <f>Table1[[#This Row],[Best Individual mean accuracy]]-Table1[[#This Row],[Benchmark mean accuracy]]</f>
        <v>-0.20032747000000484</v>
      </c>
      <c r="H63" t="str">
        <f>IF(AND(Table1[[#This Row],[F value]]&lt;4.74,Table1[[#This Row],[Best Individual mean accuracy]]&gt;Table1[[#This Row],[Benchmark mean accuracy]]),"Yes","No")</f>
        <v>No</v>
      </c>
    </row>
    <row r="64" spans="1:8" x14ac:dyDescent="0.55000000000000004">
      <c r="A64">
        <v>10</v>
      </c>
      <c r="B64" s="1" t="s">
        <v>101</v>
      </c>
      <c r="C64" s="4">
        <v>0.98285714300000004</v>
      </c>
      <c r="D64" s="5">
        <v>97.081211629999999</v>
      </c>
      <c r="E64" s="3">
        <v>96.909537450000002</v>
      </c>
      <c r="F64" s="4">
        <v>1.7780194600000001</v>
      </c>
      <c r="G64" s="5">
        <f>Table1[[#This Row],[Best Individual mean accuracy]]-Table1[[#This Row],[Benchmark mean accuracy]]</f>
        <v>-0.17167417999999657</v>
      </c>
      <c r="H64" t="str">
        <f>IF(AND(Table1[[#This Row],[F value]]&lt;4.74,Table1[[#This Row],[Best Individual mean accuracy]]&gt;Table1[[#This Row],[Benchmark mean accuracy]]),"Yes","No")</f>
        <v>No</v>
      </c>
    </row>
    <row r="65" spans="1:8" x14ac:dyDescent="0.55000000000000004">
      <c r="A65">
        <v>10</v>
      </c>
      <c r="B65" s="1" t="s">
        <v>124</v>
      </c>
      <c r="C65" s="4">
        <v>0.98285714300000004</v>
      </c>
      <c r="D65" s="5">
        <v>96.909701190000007</v>
      </c>
      <c r="E65" s="3">
        <v>96.909537450000002</v>
      </c>
      <c r="F65" s="4">
        <v>0.77742468600000003</v>
      </c>
      <c r="G65" s="5">
        <f>Table1[[#This Row],[Best Individual mean accuracy]]-Table1[[#This Row],[Benchmark mean accuracy]]</f>
        <v>-1.637400000049638E-4</v>
      </c>
      <c r="H65" t="str">
        <f>IF(AND(Table1[[#This Row],[F value]]&lt;4.74,Table1[[#This Row],[Best Individual mean accuracy]]&gt;Table1[[#This Row],[Benchmark mean accuracy]]),"Yes","No")</f>
        <v>No</v>
      </c>
    </row>
    <row r="66" spans="1:8" x14ac:dyDescent="0.55000000000000004">
      <c r="A66">
        <v>10</v>
      </c>
      <c r="B66" s="1" t="s">
        <v>434</v>
      </c>
      <c r="C66" s="4">
        <v>0.98285714300000004</v>
      </c>
      <c r="D66" s="5">
        <v>96.909128120000005</v>
      </c>
      <c r="E66" s="3">
        <v>96.909537450000002</v>
      </c>
      <c r="F66" s="4">
        <v>0.60000098199999996</v>
      </c>
      <c r="G66" s="5">
        <f>Table1[[#This Row],[Best Individual mean accuracy]]-Table1[[#This Row],[Benchmark mean accuracy]]</f>
        <v>4.0932999999654385E-4</v>
      </c>
      <c r="H66" t="str">
        <f>IF(AND(Table1[[#This Row],[F value]]&lt;4.74,Table1[[#This Row],[Best Individual mean accuracy]]&gt;Table1[[#This Row],[Benchmark mean accuracy]]),"Yes","No")</f>
        <v>Yes</v>
      </c>
    </row>
    <row r="67" spans="1:8" x14ac:dyDescent="0.55000000000000004">
      <c r="A67">
        <v>10</v>
      </c>
      <c r="B67" s="1" t="s">
        <v>128</v>
      </c>
      <c r="C67" s="4">
        <v>0.98285714300000004</v>
      </c>
      <c r="D67" s="5">
        <v>96.795169869999995</v>
      </c>
      <c r="E67" s="3">
        <v>96.909537450000002</v>
      </c>
      <c r="F67" s="4">
        <v>2.3333205989999999</v>
      </c>
      <c r="G67" s="5">
        <f>Table1[[#This Row],[Best Individual mean accuracy]]-Table1[[#This Row],[Benchmark mean accuracy]]</f>
        <v>0.1143675800000068</v>
      </c>
      <c r="H67" t="str">
        <f>IF(AND(Table1[[#This Row],[F value]]&lt;4.74,Table1[[#This Row],[Best Individual mean accuracy]]&gt;Table1[[#This Row],[Benchmark mean accuracy]]),"Yes","No")</f>
        <v>Yes</v>
      </c>
    </row>
    <row r="68" spans="1:8" x14ac:dyDescent="0.55000000000000004">
      <c r="A68">
        <v>10</v>
      </c>
      <c r="B68" s="1" t="s">
        <v>156</v>
      </c>
      <c r="C68" s="4">
        <v>0.98285714300000004</v>
      </c>
      <c r="D68" s="5">
        <v>97.023741299999998</v>
      </c>
      <c r="E68" s="3">
        <v>96.909455589999993</v>
      </c>
      <c r="F68" s="4">
        <v>0.75991831499999996</v>
      </c>
      <c r="G68" s="5">
        <f>Table1[[#This Row],[Best Individual mean accuracy]]-Table1[[#This Row],[Benchmark mean accuracy]]</f>
        <v>-0.11428571000000431</v>
      </c>
      <c r="H68" t="str">
        <f>IF(AND(Table1[[#This Row],[F value]]&lt;4.74,Table1[[#This Row],[Best Individual mean accuracy]]&gt;Table1[[#This Row],[Benchmark mean accuracy]]),"Yes","No")</f>
        <v>No</v>
      </c>
    </row>
    <row r="69" spans="1:8" x14ac:dyDescent="0.55000000000000004">
      <c r="A69">
        <v>10</v>
      </c>
      <c r="B69" s="1" t="s">
        <v>93</v>
      </c>
      <c r="C69" s="4">
        <v>0.98285714300000004</v>
      </c>
      <c r="D69" s="5">
        <v>96.823495699999995</v>
      </c>
      <c r="E69" s="3">
        <v>96.909455589999993</v>
      </c>
      <c r="F69" s="4">
        <v>1.1821489549999999</v>
      </c>
      <c r="G69" s="5">
        <f>Table1[[#This Row],[Best Individual mean accuracy]]-Table1[[#This Row],[Benchmark mean accuracy]]</f>
        <v>8.595988999999804E-2</v>
      </c>
      <c r="H69" t="str">
        <f>IF(AND(Table1[[#This Row],[F value]]&lt;4.74,Table1[[#This Row],[Best Individual mean accuracy]]&gt;Table1[[#This Row],[Benchmark mean accuracy]]),"Yes","No")</f>
        <v>Yes</v>
      </c>
    </row>
    <row r="70" spans="1:8" x14ac:dyDescent="0.55000000000000004">
      <c r="A70">
        <v>10</v>
      </c>
      <c r="B70" s="1" t="s">
        <v>121</v>
      </c>
      <c r="C70" s="4">
        <v>0.98285714300000004</v>
      </c>
      <c r="D70" s="5">
        <v>96.938108880000001</v>
      </c>
      <c r="E70" s="3">
        <v>96.909373720000005</v>
      </c>
      <c r="F70" s="4">
        <v>1.3635397730000001</v>
      </c>
      <c r="G70" s="5">
        <f>Table1[[#This Row],[Best Individual mean accuracy]]-Table1[[#This Row],[Benchmark mean accuracy]]</f>
        <v>-2.873515999999654E-2</v>
      </c>
      <c r="H70" t="str">
        <f>IF(AND(Table1[[#This Row],[F value]]&lt;4.74,Table1[[#This Row],[Best Individual mean accuracy]]&gt;Table1[[#This Row],[Benchmark mean accuracy]]),"Yes","No")</f>
        <v>No</v>
      </c>
    </row>
    <row r="71" spans="1:8" x14ac:dyDescent="0.55000000000000004">
      <c r="A71">
        <v>10</v>
      </c>
      <c r="B71" s="1" t="s">
        <v>254</v>
      </c>
      <c r="C71" s="4">
        <v>0.98285714300000004</v>
      </c>
      <c r="D71" s="5">
        <v>97.138436350000006</v>
      </c>
      <c r="E71" s="3">
        <v>96.909291850000002</v>
      </c>
      <c r="F71" s="4">
        <v>1</v>
      </c>
      <c r="G71" s="5">
        <f>Table1[[#This Row],[Best Individual mean accuracy]]-Table1[[#This Row],[Benchmark mean accuracy]]</f>
        <v>-0.22914450000000386</v>
      </c>
      <c r="H71" t="str">
        <f>IF(AND(Table1[[#This Row],[F value]]&lt;4.74,Table1[[#This Row],[Best Individual mean accuracy]]&gt;Table1[[#This Row],[Benchmark mean accuracy]]),"Yes","No")</f>
        <v>No</v>
      </c>
    </row>
    <row r="72" spans="1:8" x14ac:dyDescent="0.55000000000000004">
      <c r="A72">
        <v>10</v>
      </c>
      <c r="B72" s="1" t="s">
        <v>196</v>
      </c>
      <c r="C72" s="4">
        <v>0.98285714300000004</v>
      </c>
      <c r="D72" s="5">
        <v>96.880638559999994</v>
      </c>
      <c r="E72" s="3">
        <v>96.909291850000002</v>
      </c>
      <c r="F72" s="4">
        <v>0.60042562700000002</v>
      </c>
      <c r="G72" s="5">
        <f>Table1[[#This Row],[Best Individual mean accuracy]]-Table1[[#This Row],[Benchmark mean accuracy]]</f>
        <v>2.8653290000008269E-2</v>
      </c>
      <c r="H72" t="str">
        <f>IF(AND(Table1[[#This Row],[F value]]&lt;4.74,Table1[[#This Row],[Best Individual mean accuracy]]&gt;Table1[[#This Row],[Benchmark mean accuracy]]),"Yes","No")</f>
        <v>Yes</v>
      </c>
    </row>
    <row r="73" spans="1:8" x14ac:dyDescent="0.55000000000000004">
      <c r="A73">
        <v>10</v>
      </c>
      <c r="B73" s="1" t="s">
        <v>313</v>
      </c>
      <c r="C73" s="4">
        <v>0.98285714300000004</v>
      </c>
      <c r="D73" s="5">
        <v>96.852312729999994</v>
      </c>
      <c r="E73" s="3">
        <v>96.909209989999994</v>
      </c>
      <c r="F73" s="4">
        <v>0.59950442199999998</v>
      </c>
      <c r="G73" s="5">
        <f>Table1[[#This Row],[Best Individual mean accuracy]]-Table1[[#This Row],[Benchmark mean accuracy]]</f>
        <v>5.6897259999999505E-2</v>
      </c>
      <c r="H73" t="str">
        <f>IF(AND(Table1[[#This Row],[F value]]&lt;4.74,Table1[[#This Row],[Best Individual mean accuracy]]&gt;Table1[[#This Row],[Benchmark mean accuracy]]),"Yes","No")</f>
        <v>Yes</v>
      </c>
    </row>
    <row r="74" spans="1:8" x14ac:dyDescent="0.55000000000000004">
      <c r="A74">
        <v>10</v>
      </c>
      <c r="B74" s="1" t="s">
        <v>262</v>
      </c>
      <c r="C74" s="4">
        <v>0.98285714300000004</v>
      </c>
      <c r="D74" s="5">
        <v>96.938190750000004</v>
      </c>
      <c r="E74" s="3">
        <v>96.909128120000005</v>
      </c>
      <c r="F74" s="4">
        <v>0.59001528599999997</v>
      </c>
      <c r="G74" s="5">
        <f>Table1[[#This Row],[Best Individual mean accuracy]]-Table1[[#This Row],[Benchmark mean accuracy]]</f>
        <v>-2.9062629999998535E-2</v>
      </c>
      <c r="H74" t="str">
        <f>IF(AND(Table1[[#This Row],[F value]]&lt;4.74,Table1[[#This Row],[Best Individual mean accuracy]]&gt;Table1[[#This Row],[Benchmark mean accuracy]]),"Yes","No")</f>
        <v>No</v>
      </c>
    </row>
    <row r="75" spans="1:8" x14ac:dyDescent="0.55000000000000004">
      <c r="A75">
        <v>10</v>
      </c>
      <c r="B75" s="1" t="s">
        <v>278</v>
      </c>
      <c r="C75" s="4">
        <v>0.98285714300000004</v>
      </c>
      <c r="D75" s="5">
        <v>96.938108880000001</v>
      </c>
      <c r="E75" s="3">
        <v>96.909128120000005</v>
      </c>
      <c r="F75" s="4">
        <v>1</v>
      </c>
      <c r="G75" s="5">
        <f>Table1[[#This Row],[Best Individual mean accuracy]]-Table1[[#This Row],[Benchmark mean accuracy]]</f>
        <v>-2.8980759999996053E-2</v>
      </c>
      <c r="H75" t="str">
        <f>IF(AND(Table1[[#This Row],[F value]]&lt;4.74,Table1[[#This Row],[Best Individual mean accuracy]]&gt;Table1[[#This Row],[Benchmark mean accuracy]]),"Yes","No")</f>
        <v>No</v>
      </c>
    </row>
    <row r="76" spans="1:8" x14ac:dyDescent="0.55000000000000004">
      <c r="A76">
        <v>10</v>
      </c>
      <c r="B76" s="1" t="s">
        <v>113</v>
      </c>
      <c r="C76" s="4">
        <v>0.98285714300000004</v>
      </c>
      <c r="D76" s="5">
        <v>96.795497339999997</v>
      </c>
      <c r="E76" s="3">
        <v>96.909128120000005</v>
      </c>
      <c r="F76" s="4">
        <v>0.68886998399999999</v>
      </c>
      <c r="G76" s="5">
        <f>Table1[[#This Row],[Best Individual mean accuracy]]-Table1[[#This Row],[Benchmark mean accuracy]]</f>
        <v>0.11363078000000826</v>
      </c>
      <c r="H76" t="str">
        <f>IF(AND(Table1[[#This Row],[F value]]&lt;4.74,Table1[[#This Row],[Best Individual mean accuracy]]&gt;Table1[[#This Row],[Benchmark mean accuracy]]),"Yes","No")</f>
        <v>Yes</v>
      </c>
    </row>
    <row r="77" spans="1:8" x14ac:dyDescent="0.55000000000000004">
      <c r="A77">
        <v>10</v>
      </c>
      <c r="B77" s="1" t="s">
        <v>178</v>
      </c>
      <c r="C77" s="4">
        <v>0.98285714300000004</v>
      </c>
      <c r="D77" s="5">
        <v>96.823905030000006</v>
      </c>
      <c r="E77" s="3">
        <v>96.908964389999994</v>
      </c>
      <c r="F77" s="4">
        <v>0.72333993500000004</v>
      </c>
      <c r="G77" s="5">
        <f>Table1[[#This Row],[Best Individual mean accuracy]]-Table1[[#This Row],[Benchmark mean accuracy]]</f>
        <v>8.505935999998826E-2</v>
      </c>
      <c r="H77" t="str">
        <f>IF(AND(Table1[[#This Row],[F value]]&lt;4.74,Table1[[#This Row],[Best Individual mean accuracy]]&gt;Table1[[#This Row],[Benchmark mean accuracy]]),"Yes","No")</f>
        <v>Yes</v>
      </c>
    </row>
    <row r="78" spans="1:8" x14ac:dyDescent="0.55000000000000004">
      <c r="A78">
        <v>247</v>
      </c>
      <c r="B78" s="1" t="s">
        <v>557</v>
      </c>
      <c r="C78" s="4">
        <v>0.98857142857142799</v>
      </c>
      <c r="D78" s="5">
        <v>96.793696275071596</v>
      </c>
      <c r="E78" s="3">
        <v>96.907900122799802</v>
      </c>
      <c r="F78" s="4">
        <v>0.81223200018651198</v>
      </c>
      <c r="G78" s="5">
        <f>Table1[[#This Row],[Best Individual mean accuracy]]-Table1[[#This Row],[Benchmark mean accuracy]]</f>
        <v>0.11420384772820569</v>
      </c>
      <c r="H78" t="str">
        <f>IF(AND(Table1[[#This Row],[F value]]&lt;4.74,Table1[[#This Row],[Best Individual mean accuracy]]&gt;Table1[[#This Row],[Benchmark mean accuracy]]),"Yes","No")</f>
        <v>Yes</v>
      </c>
    </row>
    <row r="79" spans="1:8" x14ac:dyDescent="0.55000000000000004">
      <c r="A79">
        <v>247</v>
      </c>
      <c r="B79" s="1" t="s">
        <v>585</v>
      </c>
      <c r="C79" s="4">
        <v>0.98857142857142799</v>
      </c>
      <c r="D79" s="5">
        <v>96.965042979942695</v>
      </c>
      <c r="E79" s="3">
        <v>96.9077363896848</v>
      </c>
      <c r="F79" s="4">
        <v>1</v>
      </c>
      <c r="G79" s="5">
        <f>Table1[[#This Row],[Best Individual mean accuracy]]-Table1[[#This Row],[Benchmark mean accuracy]]</f>
        <v>-5.7306590257894641E-2</v>
      </c>
      <c r="H79" t="str">
        <f>IF(AND(Table1[[#This Row],[F value]]&lt;4.74,Table1[[#This Row],[Best Individual mean accuracy]]&gt;Table1[[#This Row],[Benchmark mean accuracy]]),"Yes","No")</f>
        <v>No</v>
      </c>
    </row>
    <row r="80" spans="1:8" x14ac:dyDescent="0.55000000000000004">
      <c r="A80">
        <v>247</v>
      </c>
      <c r="B80" s="1" t="s">
        <v>575</v>
      </c>
      <c r="C80" s="4">
        <v>0.98857142857142799</v>
      </c>
      <c r="D80" s="5">
        <v>96.850757265656895</v>
      </c>
      <c r="E80" s="3">
        <v>96.9077363896848</v>
      </c>
      <c r="F80" s="4">
        <v>1</v>
      </c>
      <c r="G80" s="5">
        <f>Table1[[#This Row],[Best Individual mean accuracy]]-Table1[[#This Row],[Benchmark mean accuracy]]</f>
        <v>5.6979124027904504E-2</v>
      </c>
      <c r="H80" t="str">
        <f>IF(AND(Table1[[#This Row],[F value]]&lt;4.74,Table1[[#This Row],[Best Individual mean accuracy]]&gt;Table1[[#This Row],[Benchmark mean accuracy]]),"Yes","No")</f>
        <v>Yes</v>
      </c>
    </row>
    <row r="81" spans="1:8" x14ac:dyDescent="0.55000000000000004">
      <c r="A81">
        <v>247</v>
      </c>
      <c r="B81" s="1" t="s">
        <v>563</v>
      </c>
      <c r="C81" s="4">
        <v>0.98857142857142799</v>
      </c>
      <c r="D81" s="5">
        <v>96.879164961113304</v>
      </c>
      <c r="E81" s="3">
        <v>96.907654523127306</v>
      </c>
      <c r="F81" s="4">
        <v>1.30843739781355</v>
      </c>
      <c r="G81" s="5">
        <f>Table1[[#This Row],[Best Individual mean accuracy]]-Table1[[#This Row],[Benchmark mean accuracy]]</f>
        <v>2.848956201400199E-2</v>
      </c>
      <c r="H81" t="str">
        <f>IF(AND(Table1[[#This Row],[F value]]&lt;4.74,Table1[[#This Row],[Best Individual mean accuracy]]&gt;Table1[[#This Row],[Benchmark mean accuracy]]),"Yes","No")</f>
        <v>Yes</v>
      </c>
    </row>
    <row r="82" spans="1:8" x14ac:dyDescent="0.55000000000000004">
      <c r="A82">
        <v>175</v>
      </c>
      <c r="B82" s="1" t="s">
        <v>495</v>
      </c>
      <c r="C82" s="4">
        <v>0.98285714285714199</v>
      </c>
      <c r="D82" s="5">
        <v>96.480556692590994</v>
      </c>
      <c r="E82" s="3">
        <v>96.8811297584936</v>
      </c>
      <c r="F82" s="4">
        <v>1.81966815872342</v>
      </c>
      <c r="G82" s="5">
        <f>Table1[[#This Row],[Best Individual mean accuracy]]-Table1[[#This Row],[Benchmark mean accuracy]]</f>
        <v>0.40057306590260566</v>
      </c>
      <c r="H82" t="str">
        <f>IF(AND(Table1[[#This Row],[F value]]&lt;4.74,Table1[[#This Row],[Best Individual mean accuracy]]&gt;Table1[[#This Row],[Benchmark mean accuracy]]),"Yes","No")</f>
        <v>Yes</v>
      </c>
    </row>
    <row r="83" spans="1:8" x14ac:dyDescent="0.55000000000000004">
      <c r="A83">
        <v>10</v>
      </c>
      <c r="B83" s="1" t="s">
        <v>430</v>
      </c>
      <c r="C83" s="4">
        <v>0.98285714300000004</v>
      </c>
      <c r="D83" s="5">
        <v>97.081047889999994</v>
      </c>
      <c r="E83" s="3">
        <v>96.880802290000005</v>
      </c>
      <c r="F83" s="4">
        <v>3.3931194140000001</v>
      </c>
      <c r="G83" s="5">
        <f>Table1[[#This Row],[Best Individual mean accuracy]]-Table1[[#This Row],[Benchmark mean accuracy]]</f>
        <v>-0.20024559999998814</v>
      </c>
      <c r="H83" t="str">
        <f>IF(AND(Table1[[#This Row],[F value]]&lt;4.74,Table1[[#This Row],[Best Individual mean accuracy]]&gt;Table1[[#This Row],[Benchmark mean accuracy]]),"Yes","No")</f>
        <v>No</v>
      </c>
    </row>
    <row r="84" spans="1:8" x14ac:dyDescent="0.55000000000000004">
      <c r="A84">
        <v>10</v>
      </c>
      <c r="B84" s="1" t="s">
        <v>276</v>
      </c>
      <c r="C84" s="4">
        <v>0.98285714300000004</v>
      </c>
      <c r="D84" s="5">
        <v>96.794842410000001</v>
      </c>
      <c r="E84" s="3">
        <v>96.880802290000005</v>
      </c>
      <c r="F84" s="4">
        <v>0.61910048200000001</v>
      </c>
      <c r="G84" s="5">
        <f>Table1[[#This Row],[Best Individual mean accuracy]]-Table1[[#This Row],[Benchmark mean accuracy]]</f>
        <v>8.5959880000004318E-2</v>
      </c>
      <c r="H84" t="str">
        <f>IF(AND(Table1[[#This Row],[F value]]&lt;4.74,Table1[[#This Row],[Best Individual mean accuracy]]&gt;Table1[[#This Row],[Benchmark mean accuracy]]),"Yes","No")</f>
        <v>Yes</v>
      </c>
    </row>
    <row r="85" spans="1:8" x14ac:dyDescent="0.55000000000000004">
      <c r="A85">
        <v>10</v>
      </c>
      <c r="B85" s="1" t="s">
        <v>11</v>
      </c>
      <c r="C85" s="4">
        <v>0.98285714300000004</v>
      </c>
      <c r="D85" s="5">
        <v>96.880966029999996</v>
      </c>
      <c r="E85" s="3">
        <v>96.880720429999997</v>
      </c>
      <c r="F85" s="4">
        <v>0.89994311100000002</v>
      </c>
      <c r="G85" s="5">
        <f>Table1[[#This Row],[Best Individual mean accuracy]]-Table1[[#This Row],[Benchmark mean accuracy]]</f>
        <v>-2.4559999999951287E-4</v>
      </c>
      <c r="H85" t="str">
        <f>IF(AND(Table1[[#This Row],[F value]]&lt;4.74,Table1[[#This Row],[Best Individual mean accuracy]]&gt;Table1[[#This Row],[Benchmark mean accuracy]]),"Yes","No")</f>
        <v>No</v>
      </c>
    </row>
    <row r="86" spans="1:8" x14ac:dyDescent="0.55000000000000004">
      <c r="A86">
        <v>10</v>
      </c>
      <c r="B86" s="1" t="s">
        <v>222</v>
      </c>
      <c r="C86" s="4">
        <v>0.98285714300000004</v>
      </c>
      <c r="D86" s="5">
        <v>96.766434709999999</v>
      </c>
      <c r="E86" s="3">
        <v>96.880720429999997</v>
      </c>
      <c r="F86" s="4">
        <v>1.143090425</v>
      </c>
      <c r="G86" s="5">
        <f>Table1[[#This Row],[Best Individual mean accuracy]]-Table1[[#This Row],[Benchmark mean accuracy]]</f>
        <v>0.11428571999999804</v>
      </c>
      <c r="H86" t="str">
        <f>IF(AND(Table1[[#This Row],[F value]]&lt;4.74,Table1[[#This Row],[Best Individual mean accuracy]]&gt;Table1[[#This Row],[Benchmark mean accuracy]]),"Yes","No")</f>
        <v>Yes</v>
      </c>
    </row>
    <row r="87" spans="1:8" x14ac:dyDescent="0.55000000000000004">
      <c r="A87">
        <v>10</v>
      </c>
      <c r="B87" s="1" t="s">
        <v>179</v>
      </c>
      <c r="C87" s="4">
        <v>0.98285714300000004</v>
      </c>
      <c r="D87" s="5">
        <v>96.737945150000002</v>
      </c>
      <c r="E87" s="3">
        <v>96.880720429999997</v>
      </c>
      <c r="F87" s="4">
        <v>1.4002267349999999</v>
      </c>
      <c r="G87" s="5">
        <f>Table1[[#This Row],[Best Individual mean accuracy]]-Table1[[#This Row],[Benchmark mean accuracy]]</f>
        <v>0.14277527999999506</v>
      </c>
      <c r="H87" t="str">
        <f>IF(AND(Table1[[#This Row],[F value]]&lt;4.74,Table1[[#This Row],[Best Individual mean accuracy]]&gt;Table1[[#This Row],[Benchmark mean accuracy]]),"Yes","No")</f>
        <v>Yes</v>
      </c>
    </row>
    <row r="88" spans="1:8" x14ac:dyDescent="0.55000000000000004">
      <c r="A88">
        <v>10</v>
      </c>
      <c r="B88" s="1" t="s">
        <v>34</v>
      </c>
      <c r="C88" s="4">
        <v>0.98285714300000004</v>
      </c>
      <c r="D88" s="5">
        <v>97.02382317</v>
      </c>
      <c r="E88" s="3">
        <v>96.880638559999994</v>
      </c>
      <c r="F88" s="4">
        <v>1</v>
      </c>
      <c r="G88" s="5">
        <f>Table1[[#This Row],[Best Individual mean accuracy]]-Table1[[#This Row],[Benchmark mean accuracy]]</f>
        <v>-0.14318461000000582</v>
      </c>
      <c r="H88" t="str">
        <f>IF(AND(Table1[[#This Row],[F value]]&lt;4.74,Table1[[#This Row],[Best Individual mean accuracy]]&gt;Table1[[#This Row],[Benchmark mean accuracy]]),"Yes","No")</f>
        <v>No</v>
      </c>
    </row>
    <row r="89" spans="1:8" x14ac:dyDescent="0.55000000000000004">
      <c r="A89">
        <v>10</v>
      </c>
      <c r="B89" s="1" t="s">
        <v>328</v>
      </c>
      <c r="C89" s="4">
        <v>0.98285714300000004</v>
      </c>
      <c r="D89" s="5">
        <v>97.023741299999998</v>
      </c>
      <c r="E89" s="3">
        <v>96.880638559999994</v>
      </c>
      <c r="F89" s="4">
        <v>1</v>
      </c>
      <c r="G89" s="5">
        <f>Table1[[#This Row],[Best Individual mean accuracy]]-Table1[[#This Row],[Benchmark mean accuracy]]</f>
        <v>-0.14310274000000334</v>
      </c>
      <c r="H89" t="str">
        <f>IF(AND(Table1[[#This Row],[F value]]&lt;4.74,Table1[[#This Row],[Best Individual mean accuracy]]&gt;Table1[[#This Row],[Benchmark mean accuracy]]),"Yes","No")</f>
        <v>No</v>
      </c>
    </row>
    <row r="90" spans="1:8" x14ac:dyDescent="0.55000000000000004">
      <c r="A90">
        <v>10</v>
      </c>
      <c r="B90" s="1" t="s">
        <v>208</v>
      </c>
      <c r="C90" s="4">
        <v>0.98285714300000004</v>
      </c>
      <c r="D90" s="5">
        <v>96.909373720000005</v>
      </c>
      <c r="E90" s="3">
        <v>96.880638559999994</v>
      </c>
      <c r="F90" s="4">
        <v>1.033939309</v>
      </c>
      <c r="G90" s="5">
        <f>Table1[[#This Row],[Best Individual mean accuracy]]-Table1[[#This Row],[Benchmark mean accuracy]]</f>
        <v>-2.8735160000010751E-2</v>
      </c>
      <c r="H90" t="str">
        <f>IF(AND(Table1[[#This Row],[F value]]&lt;4.74,Table1[[#This Row],[Best Individual mean accuracy]]&gt;Table1[[#This Row],[Benchmark mean accuracy]]),"Yes","No")</f>
        <v>No</v>
      </c>
    </row>
    <row r="91" spans="1:8" x14ac:dyDescent="0.55000000000000004">
      <c r="A91">
        <v>10</v>
      </c>
      <c r="B91" s="1" t="s">
        <v>318</v>
      </c>
      <c r="C91" s="4">
        <v>0.98285714300000004</v>
      </c>
      <c r="D91" s="5">
        <v>96.880966029999996</v>
      </c>
      <c r="E91" s="3">
        <v>96.880638559999994</v>
      </c>
      <c r="F91" s="4">
        <v>0.90464533000000003</v>
      </c>
      <c r="G91" s="5">
        <f>Table1[[#This Row],[Best Individual mean accuracy]]-Table1[[#This Row],[Benchmark mean accuracy]]</f>
        <v>-3.2747000000199478E-4</v>
      </c>
      <c r="H91" t="str">
        <f>IF(AND(Table1[[#This Row],[F value]]&lt;4.74,Table1[[#This Row],[Best Individual mean accuracy]]&gt;Table1[[#This Row],[Benchmark mean accuracy]]),"Yes","No")</f>
        <v>No</v>
      </c>
    </row>
    <row r="92" spans="1:8" x14ac:dyDescent="0.55000000000000004">
      <c r="A92">
        <v>175</v>
      </c>
      <c r="B92" s="1" t="s">
        <v>514</v>
      </c>
      <c r="C92" s="4">
        <v>0.98285714285714199</v>
      </c>
      <c r="D92" s="5">
        <v>96.537617683176407</v>
      </c>
      <c r="E92" s="3">
        <v>96.880638559148593</v>
      </c>
      <c r="F92" s="4">
        <v>0.74973224013206696</v>
      </c>
      <c r="G92" s="5">
        <f>Table1[[#This Row],[Best Individual mean accuracy]]-Table1[[#This Row],[Benchmark mean accuracy]]</f>
        <v>0.34302087597218645</v>
      </c>
      <c r="H92" t="str">
        <f>IF(AND(Table1[[#This Row],[F value]]&lt;4.74,Table1[[#This Row],[Best Individual mean accuracy]]&gt;Table1[[#This Row],[Benchmark mean accuracy]]),"Yes","No")</f>
        <v>Yes</v>
      </c>
    </row>
    <row r="93" spans="1:8" x14ac:dyDescent="0.55000000000000004">
      <c r="A93">
        <v>10</v>
      </c>
      <c r="B93" s="1" t="s">
        <v>238</v>
      </c>
      <c r="C93" s="4">
        <v>0.98285714300000004</v>
      </c>
      <c r="D93" s="5">
        <v>96.937863280000002</v>
      </c>
      <c r="E93" s="3">
        <v>96.880556690000006</v>
      </c>
      <c r="F93" s="4">
        <v>5.5063454070000004</v>
      </c>
      <c r="G93" s="5">
        <f>Table1[[#This Row],[Best Individual mean accuracy]]-Table1[[#This Row],[Benchmark mean accuracy]]</f>
        <v>-5.7306589999996049E-2</v>
      </c>
      <c r="H93" t="str">
        <f>IF(AND(Table1[[#This Row],[F value]]&lt;4.74,Table1[[#This Row],[Best Individual mean accuracy]]&gt;Table1[[#This Row],[Benchmark mean accuracy]]),"Yes","No")</f>
        <v>No</v>
      </c>
    </row>
    <row r="94" spans="1:8" x14ac:dyDescent="0.55000000000000004">
      <c r="A94">
        <v>10</v>
      </c>
      <c r="B94" s="1" t="s">
        <v>9</v>
      </c>
      <c r="C94" s="4">
        <v>0.98285714300000004</v>
      </c>
      <c r="D94" s="5">
        <v>96.823495699999995</v>
      </c>
      <c r="E94" s="3">
        <v>96.880556690000006</v>
      </c>
      <c r="F94" s="4">
        <v>0.79982883400000004</v>
      </c>
      <c r="G94" s="5">
        <f>Table1[[#This Row],[Best Individual mean accuracy]]-Table1[[#This Row],[Benchmark mean accuracy]]</f>
        <v>5.7060990000010747E-2</v>
      </c>
      <c r="H94" t="str">
        <f>IF(AND(Table1[[#This Row],[F value]]&lt;4.74,Table1[[#This Row],[Best Individual mean accuracy]]&gt;Table1[[#This Row],[Benchmark mean accuracy]]),"Yes","No")</f>
        <v>Yes</v>
      </c>
    </row>
    <row r="95" spans="1:8" x14ac:dyDescent="0.55000000000000004">
      <c r="A95">
        <v>10</v>
      </c>
      <c r="B95" s="1" t="s">
        <v>266</v>
      </c>
      <c r="C95" s="4">
        <v>0.98285714300000004</v>
      </c>
      <c r="D95" s="5">
        <v>96.99525174</v>
      </c>
      <c r="E95" s="3">
        <v>96.880474829999997</v>
      </c>
      <c r="F95" s="4">
        <v>1.3844439770000001</v>
      </c>
      <c r="G95" s="5">
        <f>Table1[[#This Row],[Best Individual mean accuracy]]-Table1[[#This Row],[Benchmark mean accuracy]]</f>
        <v>-0.11477691000000334</v>
      </c>
      <c r="H95" t="str">
        <f>IF(AND(Table1[[#This Row],[F value]]&lt;4.74,Table1[[#This Row],[Best Individual mean accuracy]]&gt;Table1[[#This Row],[Benchmark mean accuracy]]),"Yes","No")</f>
        <v>No</v>
      </c>
    </row>
    <row r="96" spans="1:8" x14ac:dyDescent="0.55000000000000004">
      <c r="A96">
        <v>10</v>
      </c>
      <c r="B96" s="1" t="s">
        <v>441</v>
      </c>
      <c r="C96" s="4">
        <v>0.98285714300000004</v>
      </c>
      <c r="D96" s="5">
        <v>96.880884159999994</v>
      </c>
      <c r="E96" s="3">
        <v>96.880474829999997</v>
      </c>
      <c r="F96" s="4">
        <v>0.55834625900000001</v>
      </c>
      <c r="G96" s="5">
        <f>Table1[[#This Row],[Best Individual mean accuracy]]-Table1[[#This Row],[Benchmark mean accuracy]]</f>
        <v>-4.0932999999654385E-4</v>
      </c>
      <c r="H96" t="str">
        <f>IF(AND(Table1[[#This Row],[F value]]&lt;4.74,Table1[[#This Row],[Best Individual mean accuracy]]&gt;Table1[[#This Row],[Benchmark mean accuracy]]),"Yes","No")</f>
        <v>No</v>
      </c>
    </row>
    <row r="97" spans="1:8" x14ac:dyDescent="0.55000000000000004">
      <c r="A97">
        <v>10</v>
      </c>
      <c r="B97" s="1" t="s">
        <v>247</v>
      </c>
      <c r="C97" s="4">
        <v>0.98285714300000004</v>
      </c>
      <c r="D97" s="5">
        <v>96.938272620000006</v>
      </c>
      <c r="E97" s="3">
        <v>96.880392959999995</v>
      </c>
      <c r="F97" s="4">
        <v>0.530695476</v>
      </c>
      <c r="G97" s="5">
        <f>Table1[[#This Row],[Best Individual mean accuracy]]-Table1[[#This Row],[Benchmark mean accuracy]]</f>
        <v>-5.7879660000011768E-2</v>
      </c>
      <c r="H97" t="str">
        <f>IF(AND(Table1[[#This Row],[F value]]&lt;4.74,Table1[[#This Row],[Best Individual mean accuracy]]&gt;Table1[[#This Row],[Benchmark mean accuracy]]),"Yes","No")</f>
        <v>No</v>
      </c>
    </row>
    <row r="98" spans="1:8" x14ac:dyDescent="0.55000000000000004">
      <c r="A98">
        <v>10</v>
      </c>
      <c r="B98" s="1" t="s">
        <v>261</v>
      </c>
      <c r="C98" s="4">
        <v>0.98285714300000004</v>
      </c>
      <c r="D98" s="5">
        <v>97.023905029999995</v>
      </c>
      <c r="E98" s="3">
        <v>96.880311090000006</v>
      </c>
      <c r="F98" s="4">
        <v>0.68902817299999997</v>
      </c>
      <c r="G98" s="5">
        <f>Table1[[#This Row],[Best Individual mean accuracy]]-Table1[[#This Row],[Benchmark mean accuracy]]</f>
        <v>-0.14359393999998815</v>
      </c>
      <c r="H98" t="str">
        <f>IF(AND(Table1[[#This Row],[F value]]&lt;4.74,Table1[[#This Row],[Best Individual mean accuracy]]&gt;Table1[[#This Row],[Benchmark mean accuracy]]),"Yes","No")</f>
        <v>No</v>
      </c>
    </row>
    <row r="99" spans="1:8" x14ac:dyDescent="0.55000000000000004">
      <c r="A99">
        <v>247</v>
      </c>
      <c r="B99" s="1" t="s">
        <v>560</v>
      </c>
      <c r="C99" s="4">
        <v>0.98857142857142799</v>
      </c>
      <c r="D99" s="5">
        <v>96.993778141629093</v>
      </c>
      <c r="E99" s="3">
        <v>96.879328694228406</v>
      </c>
      <c r="F99" s="4">
        <v>0.76271196684119202</v>
      </c>
      <c r="G99" s="5">
        <f>Table1[[#This Row],[Best Individual mean accuracy]]-Table1[[#This Row],[Benchmark mean accuracy]]</f>
        <v>-0.11444944740068763</v>
      </c>
      <c r="H99" t="str">
        <f>IF(AND(Table1[[#This Row],[F value]]&lt;4.74,Table1[[#This Row],[Best Individual mean accuracy]]&gt;Table1[[#This Row],[Benchmark mean accuracy]]),"Yes","No")</f>
        <v>No</v>
      </c>
    </row>
    <row r="100" spans="1:8" x14ac:dyDescent="0.55000000000000004">
      <c r="A100">
        <v>247</v>
      </c>
      <c r="B100" s="1" t="s">
        <v>586</v>
      </c>
      <c r="C100" s="4">
        <v>0.98857142857142799</v>
      </c>
      <c r="D100" s="5">
        <v>97.022349570200504</v>
      </c>
      <c r="E100" s="3">
        <v>96.879164961113304</v>
      </c>
      <c r="F100" s="4">
        <v>1.4811535079268201</v>
      </c>
      <c r="G100" s="5">
        <f>Table1[[#This Row],[Best Individual mean accuracy]]-Table1[[#This Row],[Benchmark mean accuracy]]</f>
        <v>-0.14318460908719999</v>
      </c>
      <c r="H100" t="str">
        <f>IF(AND(Table1[[#This Row],[F value]]&lt;4.74,Table1[[#This Row],[Best Individual mean accuracy]]&gt;Table1[[#This Row],[Benchmark mean accuracy]]),"Yes","No")</f>
        <v>No</v>
      </c>
    </row>
    <row r="101" spans="1:8" x14ac:dyDescent="0.55000000000000004">
      <c r="A101">
        <v>10</v>
      </c>
      <c r="B101" s="1" t="s">
        <v>48</v>
      </c>
      <c r="C101" s="4">
        <v>0.98285714300000004</v>
      </c>
      <c r="D101" s="5">
        <v>97.02382317</v>
      </c>
      <c r="E101" s="3">
        <v>96.852558329999994</v>
      </c>
      <c r="F101" s="4">
        <v>0.84196301399999995</v>
      </c>
      <c r="G101" s="5">
        <f>Table1[[#This Row],[Best Individual mean accuracy]]-Table1[[#This Row],[Benchmark mean accuracy]]</f>
        <v>-0.1712648400000063</v>
      </c>
      <c r="H101" t="str">
        <f>IF(AND(Table1[[#This Row],[F value]]&lt;4.74,Table1[[#This Row],[Best Individual mean accuracy]]&gt;Table1[[#This Row],[Benchmark mean accuracy]]),"Yes","No")</f>
        <v>No</v>
      </c>
    </row>
    <row r="102" spans="1:8" x14ac:dyDescent="0.55000000000000004">
      <c r="A102">
        <v>175</v>
      </c>
      <c r="B102" s="1" t="s">
        <v>509</v>
      </c>
      <c r="C102" s="4">
        <v>0.98285714285714199</v>
      </c>
      <c r="D102" s="5">
        <v>96.451903397462104</v>
      </c>
      <c r="E102" s="3">
        <v>96.852558329922203</v>
      </c>
      <c r="F102" s="4">
        <v>1</v>
      </c>
      <c r="G102" s="5">
        <f>Table1[[#This Row],[Best Individual mean accuracy]]-Table1[[#This Row],[Benchmark mean accuracy]]</f>
        <v>0.40065493246009964</v>
      </c>
      <c r="H102" t="str">
        <f>IF(AND(Table1[[#This Row],[F value]]&lt;4.74,Table1[[#This Row],[Best Individual mean accuracy]]&gt;Table1[[#This Row],[Benchmark mean accuracy]]),"Yes","No")</f>
        <v>Yes</v>
      </c>
    </row>
    <row r="103" spans="1:8" x14ac:dyDescent="0.55000000000000004">
      <c r="A103">
        <v>175</v>
      </c>
      <c r="B103" s="1" t="s">
        <v>486</v>
      </c>
      <c r="C103" s="4">
        <v>0.98285714285714199</v>
      </c>
      <c r="D103" s="5">
        <v>96.537617683176407</v>
      </c>
      <c r="E103" s="3">
        <v>96.852394596807102</v>
      </c>
      <c r="F103" s="4">
        <v>3.0025798874596501</v>
      </c>
      <c r="G103" s="5">
        <f>Table1[[#This Row],[Best Individual mean accuracy]]-Table1[[#This Row],[Benchmark mean accuracy]]</f>
        <v>0.31477691363069482</v>
      </c>
      <c r="H103" t="str">
        <f>IF(AND(Table1[[#This Row],[F value]]&lt;4.74,Table1[[#This Row],[Best Individual mean accuracy]]&gt;Table1[[#This Row],[Benchmark mean accuracy]]),"Yes","No")</f>
        <v>Yes</v>
      </c>
    </row>
    <row r="104" spans="1:8" x14ac:dyDescent="0.55000000000000004">
      <c r="A104">
        <v>175</v>
      </c>
      <c r="B104" s="1" t="s">
        <v>491</v>
      </c>
      <c r="C104" s="4">
        <v>0.98285714285714199</v>
      </c>
      <c r="D104" s="5">
        <v>96.566270978305297</v>
      </c>
      <c r="E104" s="3">
        <v>96.852312730249693</v>
      </c>
      <c r="F104" s="4">
        <v>1.2354911020896699</v>
      </c>
      <c r="G104" s="5">
        <f>Table1[[#This Row],[Best Individual mean accuracy]]-Table1[[#This Row],[Benchmark mean accuracy]]</f>
        <v>0.28604175194439563</v>
      </c>
      <c r="H104" t="str">
        <f>IF(AND(Table1[[#This Row],[F value]]&lt;4.74,Table1[[#This Row],[Best Individual mean accuracy]]&gt;Table1[[#This Row],[Benchmark mean accuracy]]),"Yes","No")</f>
        <v>Yes</v>
      </c>
    </row>
    <row r="105" spans="1:8" x14ac:dyDescent="0.55000000000000004">
      <c r="A105">
        <v>10</v>
      </c>
      <c r="B105" s="1" t="s">
        <v>42</v>
      </c>
      <c r="C105" s="4">
        <v>0.98285714300000004</v>
      </c>
      <c r="D105" s="5">
        <v>96.881293490000004</v>
      </c>
      <c r="E105" s="3">
        <v>96.852312729999994</v>
      </c>
      <c r="F105" s="4">
        <v>0.71433659100000002</v>
      </c>
      <c r="G105" s="5">
        <f>Table1[[#This Row],[Best Individual mean accuracy]]-Table1[[#This Row],[Benchmark mean accuracy]]</f>
        <v>-2.8980760000010264E-2</v>
      </c>
      <c r="H105" t="str">
        <f>IF(AND(Table1[[#This Row],[F value]]&lt;4.74,Table1[[#This Row],[Best Individual mean accuracy]]&gt;Table1[[#This Row],[Benchmark mean accuracy]]),"Yes","No")</f>
        <v>No</v>
      </c>
    </row>
    <row r="106" spans="1:8" x14ac:dyDescent="0.55000000000000004">
      <c r="A106">
        <v>175</v>
      </c>
      <c r="B106" s="1" t="s">
        <v>501</v>
      </c>
      <c r="C106" s="4">
        <v>0.98285714285714199</v>
      </c>
      <c r="D106" s="5">
        <v>96.537535816618899</v>
      </c>
      <c r="E106" s="3">
        <v>96.8522308636921</v>
      </c>
      <c r="F106" s="4">
        <v>3.1914801685846101</v>
      </c>
      <c r="G106" s="5">
        <f>Table1[[#This Row],[Best Individual mean accuracy]]-Table1[[#This Row],[Benchmark mean accuracy]]</f>
        <v>0.31469504707320084</v>
      </c>
      <c r="H106" t="str">
        <f>IF(AND(Table1[[#This Row],[F value]]&lt;4.74,Table1[[#This Row],[Best Individual mean accuracy]]&gt;Table1[[#This Row],[Benchmark mean accuracy]]),"Yes","No")</f>
        <v>Yes</v>
      </c>
    </row>
    <row r="107" spans="1:8" x14ac:dyDescent="0.55000000000000004">
      <c r="A107">
        <v>10</v>
      </c>
      <c r="B107" s="1" t="s">
        <v>322</v>
      </c>
      <c r="C107" s="4">
        <v>0.98285714300000004</v>
      </c>
      <c r="D107" s="5">
        <v>96.966598439999999</v>
      </c>
      <c r="E107" s="3">
        <v>96.852230860000006</v>
      </c>
      <c r="F107" s="4">
        <v>3.9892598330000002</v>
      </c>
      <c r="G107" s="5">
        <f>Table1[[#This Row],[Best Individual mean accuracy]]-Table1[[#This Row],[Benchmark mean accuracy]]</f>
        <v>-0.11436757999999259</v>
      </c>
      <c r="H107" t="str">
        <f>IF(AND(Table1[[#This Row],[F value]]&lt;4.74,Table1[[#This Row],[Best Individual mean accuracy]]&gt;Table1[[#This Row],[Benchmark mean accuracy]]),"Yes","No")</f>
        <v>No</v>
      </c>
    </row>
    <row r="108" spans="1:8" x14ac:dyDescent="0.55000000000000004">
      <c r="A108">
        <v>10</v>
      </c>
      <c r="B108" s="1" t="s">
        <v>140</v>
      </c>
      <c r="C108" s="4">
        <v>0.98285714300000004</v>
      </c>
      <c r="D108" s="5">
        <v>97.052558329999997</v>
      </c>
      <c r="E108" s="3">
        <v>96.852148999999997</v>
      </c>
      <c r="F108" s="4">
        <v>0.87105151300000005</v>
      </c>
      <c r="G108" s="5">
        <f>Table1[[#This Row],[Best Individual mean accuracy]]-Table1[[#This Row],[Benchmark mean accuracy]]</f>
        <v>-0.20040932999999939</v>
      </c>
      <c r="H108" t="str">
        <f>IF(AND(Table1[[#This Row],[F value]]&lt;4.74,Table1[[#This Row],[Best Individual mean accuracy]]&gt;Table1[[#This Row],[Benchmark mean accuracy]]),"Yes","No")</f>
        <v>No</v>
      </c>
    </row>
    <row r="109" spans="1:8" x14ac:dyDescent="0.55000000000000004">
      <c r="A109">
        <v>10</v>
      </c>
      <c r="B109" s="1" t="s">
        <v>319</v>
      </c>
      <c r="C109" s="4">
        <v>0.98285714300000004</v>
      </c>
      <c r="D109" s="5">
        <v>97.052558329999997</v>
      </c>
      <c r="E109" s="3">
        <v>96.852148999999997</v>
      </c>
      <c r="F109" s="4">
        <v>1.2605764749999999</v>
      </c>
      <c r="G109" s="5">
        <f>Table1[[#This Row],[Best Individual mean accuracy]]-Table1[[#This Row],[Benchmark mean accuracy]]</f>
        <v>-0.20040932999999939</v>
      </c>
      <c r="H109" t="str">
        <f>IF(AND(Table1[[#This Row],[F value]]&lt;4.74,Table1[[#This Row],[Best Individual mean accuracy]]&gt;Table1[[#This Row],[Benchmark mean accuracy]]),"Yes","No")</f>
        <v>No</v>
      </c>
    </row>
    <row r="110" spans="1:8" x14ac:dyDescent="0.55000000000000004">
      <c r="A110">
        <v>10</v>
      </c>
      <c r="B110" s="1" t="s">
        <v>199</v>
      </c>
      <c r="C110" s="4">
        <v>0.98285714300000004</v>
      </c>
      <c r="D110" s="5">
        <v>96.938190750000004</v>
      </c>
      <c r="E110" s="3">
        <v>96.852148999999997</v>
      </c>
      <c r="F110" s="4">
        <v>1.1506904979999999</v>
      </c>
      <c r="G110" s="5">
        <f>Table1[[#This Row],[Best Individual mean accuracy]]-Table1[[#This Row],[Benchmark mean accuracy]]</f>
        <v>-8.60417500000068E-2</v>
      </c>
      <c r="H110" t="str">
        <f>IF(AND(Table1[[#This Row],[F value]]&lt;4.74,Table1[[#This Row],[Best Individual mean accuracy]]&gt;Table1[[#This Row],[Benchmark mean accuracy]]),"Yes","No")</f>
        <v>No</v>
      </c>
    </row>
    <row r="111" spans="1:8" x14ac:dyDescent="0.55000000000000004">
      <c r="A111">
        <v>10</v>
      </c>
      <c r="B111" s="1" t="s">
        <v>87</v>
      </c>
      <c r="C111" s="4">
        <v>0.98285714300000004</v>
      </c>
      <c r="D111" s="5">
        <v>96.852476460000005</v>
      </c>
      <c r="E111" s="3">
        <v>96.852148999999997</v>
      </c>
      <c r="F111" s="4">
        <v>1.2124148340000001</v>
      </c>
      <c r="G111" s="5">
        <f>Table1[[#This Row],[Best Individual mean accuracy]]-Table1[[#This Row],[Benchmark mean accuracy]]</f>
        <v>-3.274600000082728E-4</v>
      </c>
      <c r="H111" t="str">
        <f>IF(AND(Table1[[#This Row],[F value]]&lt;4.74,Table1[[#This Row],[Best Individual mean accuracy]]&gt;Table1[[#This Row],[Benchmark mean accuracy]]),"Yes","No")</f>
        <v>No</v>
      </c>
    </row>
    <row r="112" spans="1:8" x14ac:dyDescent="0.55000000000000004">
      <c r="A112">
        <v>10</v>
      </c>
      <c r="B112" s="1" t="s">
        <v>54</v>
      </c>
      <c r="C112" s="4">
        <v>0.98285714300000004</v>
      </c>
      <c r="D112" s="5">
        <v>96.852230860000006</v>
      </c>
      <c r="E112" s="3">
        <v>96.852148999999997</v>
      </c>
      <c r="F112" s="4">
        <v>0.812500624</v>
      </c>
      <c r="G112" s="5">
        <f>Table1[[#This Row],[Best Individual mean accuracy]]-Table1[[#This Row],[Benchmark mean accuracy]]</f>
        <v>-8.1860000008759926E-5</v>
      </c>
      <c r="H112" t="str">
        <f>IF(AND(Table1[[#This Row],[F value]]&lt;4.74,Table1[[#This Row],[Best Individual mean accuracy]]&gt;Table1[[#This Row],[Benchmark mean accuracy]]),"Yes","No")</f>
        <v>No</v>
      </c>
    </row>
    <row r="113" spans="1:8" x14ac:dyDescent="0.55000000000000004">
      <c r="A113">
        <v>175</v>
      </c>
      <c r="B113" s="1" t="s">
        <v>506</v>
      </c>
      <c r="C113" s="4">
        <v>0.98285714285714199</v>
      </c>
      <c r="D113" s="5">
        <v>96.451903397462104</v>
      </c>
      <c r="E113" s="3">
        <v>96.852148997134606</v>
      </c>
      <c r="F113" s="4">
        <v>1.61782818724139</v>
      </c>
      <c r="G113" s="5">
        <f>Table1[[#This Row],[Best Individual mean accuracy]]-Table1[[#This Row],[Benchmark mean accuracy]]</f>
        <v>0.40024559967250184</v>
      </c>
      <c r="H113" t="str">
        <f>IF(AND(Table1[[#This Row],[F value]]&lt;4.74,Table1[[#This Row],[Best Individual mean accuracy]]&gt;Table1[[#This Row],[Benchmark mean accuracy]]),"Yes","No")</f>
        <v>Yes</v>
      </c>
    </row>
    <row r="114" spans="1:8" x14ac:dyDescent="0.55000000000000004">
      <c r="A114">
        <v>10</v>
      </c>
      <c r="B114" s="1" t="s">
        <v>404</v>
      </c>
      <c r="C114" s="4">
        <v>0.98285714300000004</v>
      </c>
      <c r="D114" s="5">
        <v>96.995006140000001</v>
      </c>
      <c r="E114" s="3">
        <v>96.852067129999995</v>
      </c>
      <c r="F114" s="4">
        <v>2.6027344239999999</v>
      </c>
      <c r="G114" s="5">
        <f>Table1[[#This Row],[Best Individual mean accuracy]]-Table1[[#This Row],[Benchmark mean accuracy]]</f>
        <v>-0.14293901000000631</v>
      </c>
      <c r="H114" t="str">
        <f>IF(AND(Table1[[#This Row],[F value]]&lt;4.74,Table1[[#This Row],[Best Individual mean accuracy]]&gt;Table1[[#This Row],[Benchmark mean accuracy]]),"Yes","No")</f>
        <v>No</v>
      </c>
    </row>
    <row r="115" spans="1:8" x14ac:dyDescent="0.55000000000000004">
      <c r="A115">
        <v>10</v>
      </c>
      <c r="B115" s="1" t="s">
        <v>245</v>
      </c>
      <c r="C115" s="4">
        <v>0.98285714300000004</v>
      </c>
      <c r="D115" s="5">
        <v>96.880884159999994</v>
      </c>
      <c r="E115" s="3">
        <v>96.852067129999995</v>
      </c>
      <c r="F115" s="4">
        <v>1.10883563</v>
      </c>
      <c r="G115" s="5">
        <f>Table1[[#This Row],[Best Individual mean accuracy]]-Table1[[#This Row],[Benchmark mean accuracy]]</f>
        <v>-2.8817029999999022E-2</v>
      </c>
      <c r="H115" t="str">
        <f>IF(AND(Table1[[#This Row],[F value]]&lt;4.74,Table1[[#This Row],[Best Individual mean accuracy]]&gt;Table1[[#This Row],[Benchmark mean accuracy]]),"Yes","No")</f>
        <v>No</v>
      </c>
    </row>
    <row r="116" spans="1:8" x14ac:dyDescent="0.55000000000000004">
      <c r="A116">
        <v>10</v>
      </c>
      <c r="B116" s="1" t="s">
        <v>330</v>
      </c>
      <c r="C116" s="4">
        <v>0.98285714300000004</v>
      </c>
      <c r="D116" s="5">
        <v>96.852067129999995</v>
      </c>
      <c r="E116" s="3">
        <v>96.852067129999995</v>
      </c>
      <c r="F116" s="4">
        <v>0.92317866100000001</v>
      </c>
      <c r="G116" s="5">
        <f>Table1[[#This Row],[Best Individual mean accuracy]]-Table1[[#This Row],[Benchmark mean accuracy]]</f>
        <v>0</v>
      </c>
      <c r="H116" t="str">
        <f>IF(AND(Table1[[#This Row],[F value]]&lt;4.74,Table1[[#This Row],[Best Individual mean accuracy]]&gt;Table1[[#This Row],[Benchmark mean accuracy]]),"Yes","No")</f>
        <v>No</v>
      </c>
    </row>
    <row r="117" spans="1:8" x14ac:dyDescent="0.55000000000000004">
      <c r="A117">
        <v>10</v>
      </c>
      <c r="B117" s="1" t="s">
        <v>182</v>
      </c>
      <c r="C117" s="4">
        <v>0.98285714300000004</v>
      </c>
      <c r="D117" s="5">
        <v>97.138190750000007</v>
      </c>
      <c r="E117" s="3">
        <v>96.851985260000006</v>
      </c>
      <c r="F117" s="4">
        <v>1.2495821570000001</v>
      </c>
      <c r="G117" s="5">
        <f>Table1[[#This Row],[Best Individual mean accuracy]]-Table1[[#This Row],[Benchmark mean accuracy]]</f>
        <v>-0.2862054900000004</v>
      </c>
      <c r="H117" t="str">
        <f>IF(AND(Table1[[#This Row],[F value]]&lt;4.74,Table1[[#This Row],[Best Individual mean accuracy]]&gt;Table1[[#This Row],[Benchmark mean accuracy]]),"Yes","No")</f>
        <v>No</v>
      </c>
    </row>
    <row r="118" spans="1:8" x14ac:dyDescent="0.55000000000000004">
      <c r="A118">
        <v>10</v>
      </c>
      <c r="B118" s="1" t="s">
        <v>257</v>
      </c>
      <c r="C118" s="4">
        <v>0.98285714300000004</v>
      </c>
      <c r="D118" s="5">
        <v>96.966598439999999</v>
      </c>
      <c r="E118" s="3">
        <v>96.851985260000006</v>
      </c>
      <c r="F118" s="4">
        <v>1.400685577</v>
      </c>
      <c r="G118" s="5">
        <f>Table1[[#This Row],[Best Individual mean accuracy]]-Table1[[#This Row],[Benchmark mean accuracy]]</f>
        <v>-0.1146131799999921</v>
      </c>
      <c r="H118" t="str">
        <f>IF(AND(Table1[[#This Row],[F value]]&lt;4.74,Table1[[#This Row],[Best Individual mean accuracy]]&gt;Table1[[#This Row],[Benchmark mean accuracy]]),"Yes","No")</f>
        <v>No</v>
      </c>
    </row>
    <row r="119" spans="1:8" x14ac:dyDescent="0.55000000000000004">
      <c r="A119">
        <v>10</v>
      </c>
      <c r="B119" s="1" t="s">
        <v>200</v>
      </c>
      <c r="C119" s="4">
        <v>0.98285714300000004</v>
      </c>
      <c r="D119" s="5">
        <v>96.909455589999993</v>
      </c>
      <c r="E119" s="3">
        <v>96.851985260000006</v>
      </c>
      <c r="F119" s="4">
        <v>1.2311751099999999</v>
      </c>
      <c r="G119" s="5">
        <f>Table1[[#This Row],[Best Individual mean accuracy]]-Table1[[#This Row],[Benchmark mean accuracy]]</f>
        <v>-5.7470329999986802E-2</v>
      </c>
      <c r="H119" t="str">
        <f>IF(AND(Table1[[#This Row],[F value]]&lt;4.74,Table1[[#This Row],[Best Individual mean accuracy]]&gt;Table1[[#This Row],[Benchmark mean accuracy]]),"Yes","No")</f>
        <v>No</v>
      </c>
    </row>
    <row r="120" spans="1:8" x14ac:dyDescent="0.55000000000000004">
      <c r="A120">
        <v>247</v>
      </c>
      <c r="B120" s="1" t="s">
        <v>559</v>
      </c>
      <c r="C120" s="4">
        <v>0.98857142857142799</v>
      </c>
      <c r="D120" s="5">
        <v>96.850593532541893</v>
      </c>
      <c r="E120" s="3">
        <v>96.850675399099401</v>
      </c>
      <c r="F120" s="4">
        <v>1.09999954973596</v>
      </c>
      <c r="G120" s="5">
        <f>Table1[[#This Row],[Best Individual mean accuracy]]-Table1[[#This Row],[Benchmark mean accuracy]]</f>
        <v>8.1866557508192273E-5</v>
      </c>
      <c r="H120" t="str">
        <f>IF(AND(Table1[[#This Row],[F value]]&lt;4.74,Table1[[#This Row],[Best Individual mean accuracy]]&gt;Table1[[#This Row],[Benchmark mean accuracy]]),"Yes","No")</f>
        <v>Yes</v>
      </c>
    </row>
    <row r="121" spans="1:8" x14ac:dyDescent="0.55000000000000004">
      <c r="A121">
        <v>10</v>
      </c>
      <c r="B121" s="1" t="s">
        <v>454</v>
      </c>
      <c r="C121" s="4">
        <v>0.98285714300000004</v>
      </c>
      <c r="D121" s="5">
        <v>97.052558329999997</v>
      </c>
      <c r="E121" s="3">
        <v>96.82365944</v>
      </c>
      <c r="F121" s="4">
        <v>0.84976410000000002</v>
      </c>
      <c r="G121" s="5">
        <f>Table1[[#This Row],[Best Individual mean accuracy]]-Table1[[#This Row],[Benchmark mean accuracy]]</f>
        <v>-0.22889888999999641</v>
      </c>
      <c r="H121" t="str">
        <f>IF(AND(Table1[[#This Row],[F value]]&lt;4.74,Table1[[#This Row],[Best Individual mean accuracy]]&gt;Table1[[#This Row],[Benchmark mean accuracy]]),"Yes","No")</f>
        <v>No</v>
      </c>
    </row>
    <row r="122" spans="1:8" x14ac:dyDescent="0.55000000000000004">
      <c r="A122">
        <v>10</v>
      </c>
      <c r="B122" s="1" t="s">
        <v>106</v>
      </c>
      <c r="C122" s="4">
        <v>0.98285714300000004</v>
      </c>
      <c r="D122" s="5">
        <v>96.995088010000003</v>
      </c>
      <c r="E122" s="3">
        <v>96.82365944</v>
      </c>
      <c r="F122" s="4">
        <v>1.2003046799999999</v>
      </c>
      <c r="G122" s="5">
        <f>Table1[[#This Row],[Best Individual mean accuracy]]-Table1[[#This Row],[Benchmark mean accuracy]]</f>
        <v>-0.17142857000000333</v>
      </c>
      <c r="H122" t="str">
        <f>IF(AND(Table1[[#This Row],[F value]]&lt;4.74,Table1[[#This Row],[Best Individual mean accuracy]]&gt;Table1[[#This Row],[Benchmark mean accuracy]]),"Yes","No")</f>
        <v>No</v>
      </c>
    </row>
    <row r="123" spans="1:8" x14ac:dyDescent="0.55000000000000004">
      <c r="A123">
        <v>10</v>
      </c>
      <c r="B123" s="1" t="s">
        <v>118</v>
      </c>
      <c r="C123" s="4">
        <v>0.98285714300000004</v>
      </c>
      <c r="D123" s="5">
        <v>96.909373720000005</v>
      </c>
      <c r="E123" s="3">
        <v>96.82365944</v>
      </c>
      <c r="F123" s="4">
        <v>0.91285951700000001</v>
      </c>
      <c r="G123" s="5">
        <f>Table1[[#This Row],[Best Individual mean accuracy]]-Table1[[#This Row],[Benchmark mean accuracy]]</f>
        <v>-8.5714280000004806E-2</v>
      </c>
      <c r="H123" t="str">
        <f>IF(AND(Table1[[#This Row],[F value]]&lt;4.74,Table1[[#This Row],[Best Individual mean accuracy]]&gt;Table1[[#This Row],[Benchmark mean accuracy]]),"Yes","No")</f>
        <v>No</v>
      </c>
    </row>
    <row r="124" spans="1:8" x14ac:dyDescent="0.55000000000000004">
      <c r="A124">
        <v>10</v>
      </c>
      <c r="B124" s="1" t="s">
        <v>81</v>
      </c>
      <c r="C124" s="4">
        <v>0.98285714300000004</v>
      </c>
      <c r="D124" s="5">
        <v>96.880720429999997</v>
      </c>
      <c r="E124" s="3">
        <v>96.82365944</v>
      </c>
      <c r="F124" s="4">
        <v>0.92292453900000004</v>
      </c>
      <c r="G124" s="5">
        <f>Table1[[#This Row],[Best Individual mean accuracy]]-Table1[[#This Row],[Benchmark mean accuracy]]</f>
        <v>-5.7060989999996536E-2</v>
      </c>
      <c r="H124" t="str">
        <f>IF(AND(Table1[[#This Row],[F value]]&lt;4.74,Table1[[#This Row],[Best Individual mean accuracy]]&gt;Table1[[#This Row],[Benchmark mean accuracy]]),"Yes","No")</f>
        <v>No</v>
      </c>
    </row>
    <row r="125" spans="1:8" x14ac:dyDescent="0.55000000000000004">
      <c r="A125">
        <v>10</v>
      </c>
      <c r="B125" s="1" t="s">
        <v>312</v>
      </c>
      <c r="C125" s="4">
        <v>0.98285714300000004</v>
      </c>
      <c r="D125" s="5">
        <v>96.880720429999997</v>
      </c>
      <c r="E125" s="3">
        <v>96.82365944</v>
      </c>
      <c r="F125" s="4">
        <v>0.52371320399999999</v>
      </c>
      <c r="G125" s="5">
        <f>Table1[[#This Row],[Best Individual mean accuracy]]-Table1[[#This Row],[Benchmark mean accuracy]]</f>
        <v>-5.7060989999996536E-2</v>
      </c>
      <c r="H125" t="str">
        <f>IF(AND(Table1[[#This Row],[F value]]&lt;4.74,Table1[[#This Row],[Best Individual mean accuracy]]&gt;Table1[[#This Row],[Benchmark mean accuracy]]),"Yes","No")</f>
        <v>No</v>
      </c>
    </row>
    <row r="126" spans="1:8" x14ac:dyDescent="0.55000000000000004">
      <c r="A126">
        <v>10</v>
      </c>
      <c r="B126" s="1" t="s">
        <v>84</v>
      </c>
      <c r="C126" s="4">
        <v>0.98285714300000004</v>
      </c>
      <c r="D126" s="5">
        <v>97.052722059999994</v>
      </c>
      <c r="E126" s="3">
        <v>96.823577569999998</v>
      </c>
      <c r="F126" s="4">
        <v>2.568207057</v>
      </c>
      <c r="G126" s="5">
        <f>Table1[[#This Row],[Best Individual mean accuracy]]-Table1[[#This Row],[Benchmark mean accuracy]]</f>
        <v>-0.22914448999999593</v>
      </c>
      <c r="H126" t="str">
        <f>IF(AND(Table1[[#This Row],[F value]]&lt;4.74,Table1[[#This Row],[Best Individual mean accuracy]]&gt;Table1[[#This Row],[Benchmark mean accuracy]]),"Yes","No")</f>
        <v>No</v>
      </c>
    </row>
    <row r="127" spans="1:8" x14ac:dyDescent="0.55000000000000004">
      <c r="A127">
        <v>10</v>
      </c>
      <c r="B127" s="1" t="s">
        <v>17</v>
      </c>
      <c r="C127" s="4">
        <v>0.98285714300000004</v>
      </c>
      <c r="D127" s="5">
        <v>96.99525174</v>
      </c>
      <c r="E127" s="3">
        <v>96.823577569999998</v>
      </c>
      <c r="F127" s="4">
        <v>1.0435051360000001</v>
      </c>
      <c r="G127" s="5">
        <f>Table1[[#This Row],[Best Individual mean accuracy]]-Table1[[#This Row],[Benchmark mean accuracy]]</f>
        <v>-0.17167417000000285</v>
      </c>
      <c r="H127" t="str">
        <f>IF(AND(Table1[[#This Row],[F value]]&lt;4.74,Table1[[#This Row],[Best Individual mean accuracy]]&gt;Table1[[#This Row],[Benchmark mean accuracy]]),"Yes","No")</f>
        <v>No</v>
      </c>
    </row>
    <row r="128" spans="1:8" x14ac:dyDescent="0.55000000000000004">
      <c r="A128">
        <v>10</v>
      </c>
      <c r="B128" s="1" t="s">
        <v>212</v>
      </c>
      <c r="C128" s="4">
        <v>0.98285714300000004</v>
      </c>
      <c r="D128" s="5">
        <v>96.938027020000007</v>
      </c>
      <c r="E128" s="3">
        <v>96.823577569999998</v>
      </c>
      <c r="F128" s="4">
        <v>0.84612051099999996</v>
      </c>
      <c r="G128" s="5">
        <f>Table1[[#This Row],[Best Individual mean accuracy]]-Table1[[#This Row],[Benchmark mean accuracy]]</f>
        <v>-0.11444945000000928</v>
      </c>
      <c r="H128" t="str">
        <f>IF(AND(Table1[[#This Row],[F value]]&lt;4.74,Table1[[#This Row],[Best Individual mean accuracy]]&gt;Table1[[#This Row],[Benchmark mean accuracy]]),"Yes","No")</f>
        <v>No</v>
      </c>
    </row>
    <row r="129" spans="1:8" x14ac:dyDescent="0.55000000000000004">
      <c r="A129">
        <v>10</v>
      </c>
      <c r="B129" s="1" t="s">
        <v>341</v>
      </c>
      <c r="C129" s="4">
        <v>0.98285714300000004</v>
      </c>
      <c r="D129" s="5">
        <v>96.795251739999998</v>
      </c>
      <c r="E129" s="3">
        <v>96.823577569999998</v>
      </c>
      <c r="F129" s="4">
        <v>1.386416936</v>
      </c>
      <c r="G129" s="5">
        <f>Table1[[#This Row],[Best Individual mean accuracy]]-Table1[[#This Row],[Benchmark mean accuracy]]</f>
        <v>2.8325829999999996E-2</v>
      </c>
      <c r="H129" t="str">
        <f>IF(AND(Table1[[#This Row],[F value]]&lt;4.74,Table1[[#This Row],[Best Individual mean accuracy]]&gt;Table1[[#This Row],[Benchmark mean accuracy]]),"Yes","No")</f>
        <v>Yes</v>
      </c>
    </row>
    <row r="130" spans="1:8" x14ac:dyDescent="0.55000000000000004">
      <c r="A130">
        <v>175</v>
      </c>
      <c r="B130" s="1" t="s">
        <v>474</v>
      </c>
      <c r="C130" s="4">
        <v>0.98285714285714199</v>
      </c>
      <c r="D130" s="5">
        <v>96.451985264019598</v>
      </c>
      <c r="E130" s="3">
        <v>96.823577568563195</v>
      </c>
      <c r="F130" s="4">
        <v>1.24559942562776</v>
      </c>
      <c r="G130" s="5">
        <f>Table1[[#This Row],[Best Individual mean accuracy]]-Table1[[#This Row],[Benchmark mean accuracy]]</f>
        <v>0.37159230454359715</v>
      </c>
      <c r="H130" t="str">
        <f>IF(AND(Table1[[#This Row],[F value]]&lt;4.74,Table1[[#This Row],[Best Individual mean accuracy]]&gt;Table1[[#This Row],[Benchmark mean accuracy]]),"Yes","No")</f>
        <v>Yes</v>
      </c>
    </row>
    <row r="131" spans="1:8" x14ac:dyDescent="0.55000000000000004">
      <c r="A131">
        <v>10</v>
      </c>
      <c r="B131" s="1" t="s">
        <v>191</v>
      </c>
      <c r="C131" s="4">
        <v>0.98285714300000004</v>
      </c>
      <c r="D131" s="5">
        <v>96.995579210000002</v>
      </c>
      <c r="E131" s="3">
        <v>96.823495699999995</v>
      </c>
      <c r="F131" s="4">
        <v>1.0500212529999999</v>
      </c>
      <c r="G131" s="5">
        <f>Table1[[#This Row],[Best Individual mean accuracy]]-Table1[[#This Row],[Benchmark mean accuracy]]</f>
        <v>-0.17208351000000732</v>
      </c>
      <c r="H131" t="str">
        <f>IF(AND(Table1[[#This Row],[F value]]&lt;4.74,Table1[[#This Row],[Best Individual mean accuracy]]&gt;Table1[[#This Row],[Benchmark mean accuracy]]),"Yes","No")</f>
        <v>No</v>
      </c>
    </row>
    <row r="132" spans="1:8" x14ac:dyDescent="0.55000000000000004">
      <c r="A132">
        <v>10</v>
      </c>
      <c r="B132" s="1" t="s">
        <v>306</v>
      </c>
      <c r="C132" s="4">
        <v>0.98285714300000004</v>
      </c>
      <c r="D132" s="5">
        <v>96.995088010000003</v>
      </c>
      <c r="E132" s="3">
        <v>96.823495699999995</v>
      </c>
      <c r="F132" s="4">
        <v>3.0007932510000002</v>
      </c>
      <c r="G132" s="5">
        <f>Table1[[#This Row],[Best Individual mean accuracy]]-Table1[[#This Row],[Benchmark mean accuracy]]</f>
        <v>-0.1715923100000083</v>
      </c>
      <c r="H132" t="str">
        <f>IF(AND(Table1[[#This Row],[F value]]&lt;4.74,Table1[[#This Row],[Best Individual mean accuracy]]&gt;Table1[[#This Row],[Benchmark mean accuracy]]),"Yes","No")</f>
        <v>No</v>
      </c>
    </row>
    <row r="133" spans="1:8" x14ac:dyDescent="0.55000000000000004">
      <c r="A133">
        <v>10</v>
      </c>
      <c r="B133" s="1" t="s">
        <v>155</v>
      </c>
      <c r="C133" s="4">
        <v>0.98285714300000004</v>
      </c>
      <c r="D133" s="5">
        <v>96.880884159999994</v>
      </c>
      <c r="E133" s="3">
        <v>96.823495699999995</v>
      </c>
      <c r="F133" s="4">
        <v>0.61863289700000001</v>
      </c>
      <c r="G133" s="5">
        <f>Table1[[#This Row],[Best Individual mean accuracy]]-Table1[[#This Row],[Benchmark mean accuracy]]</f>
        <v>-5.7388459999998531E-2</v>
      </c>
      <c r="H133" t="str">
        <f>IF(AND(Table1[[#This Row],[F value]]&lt;4.74,Table1[[#This Row],[Best Individual mean accuracy]]&gt;Table1[[#This Row],[Benchmark mean accuracy]]),"Yes","No")</f>
        <v>No</v>
      </c>
    </row>
    <row r="134" spans="1:8" x14ac:dyDescent="0.55000000000000004">
      <c r="A134">
        <v>10</v>
      </c>
      <c r="B134" s="1" t="s">
        <v>326</v>
      </c>
      <c r="C134" s="4">
        <v>0.98285714300000004</v>
      </c>
      <c r="D134" s="5">
        <v>96.880802290000005</v>
      </c>
      <c r="E134" s="3">
        <v>96.823495699999995</v>
      </c>
      <c r="F134" s="4">
        <v>1.4011454729999999</v>
      </c>
      <c r="G134" s="5">
        <f>Table1[[#This Row],[Best Individual mean accuracy]]-Table1[[#This Row],[Benchmark mean accuracy]]</f>
        <v>-5.730659000001026E-2</v>
      </c>
      <c r="H134" t="str">
        <f>IF(AND(Table1[[#This Row],[F value]]&lt;4.74,Table1[[#This Row],[Best Individual mean accuracy]]&gt;Table1[[#This Row],[Benchmark mean accuracy]]),"Yes","No")</f>
        <v>No</v>
      </c>
    </row>
    <row r="135" spans="1:8" x14ac:dyDescent="0.55000000000000004">
      <c r="A135">
        <v>10</v>
      </c>
      <c r="B135" s="1" t="s">
        <v>336</v>
      </c>
      <c r="C135" s="4">
        <v>0.98285714300000004</v>
      </c>
      <c r="D135" s="5">
        <v>96.823413840000001</v>
      </c>
      <c r="E135" s="3">
        <v>96.823495699999995</v>
      </c>
      <c r="F135" s="4">
        <v>0.64493282399999996</v>
      </c>
      <c r="G135" s="5">
        <f>Table1[[#This Row],[Best Individual mean accuracy]]-Table1[[#This Row],[Benchmark mean accuracy]]</f>
        <v>8.1859999994549071E-5</v>
      </c>
      <c r="H135" t="str">
        <f>IF(AND(Table1[[#This Row],[F value]]&lt;4.74,Table1[[#This Row],[Best Individual mean accuracy]]&gt;Table1[[#This Row],[Benchmark mean accuracy]]),"Yes","No")</f>
        <v>Yes</v>
      </c>
    </row>
    <row r="136" spans="1:8" x14ac:dyDescent="0.55000000000000004">
      <c r="A136">
        <v>10</v>
      </c>
      <c r="B136" s="1" t="s">
        <v>15</v>
      </c>
      <c r="C136" s="4">
        <v>0.98285714300000004</v>
      </c>
      <c r="D136" s="5">
        <v>96.766598439999996</v>
      </c>
      <c r="E136" s="3">
        <v>96.823495699999995</v>
      </c>
      <c r="F136" s="4">
        <v>1.2504765</v>
      </c>
      <c r="G136" s="5">
        <f>Table1[[#This Row],[Best Individual mean accuracy]]-Table1[[#This Row],[Benchmark mean accuracy]]</f>
        <v>5.6897259999999505E-2</v>
      </c>
      <c r="H136" t="str">
        <f>IF(AND(Table1[[#This Row],[F value]]&lt;4.74,Table1[[#This Row],[Best Individual mean accuracy]]&gt;Table1[[#This Row],[Benchmark mean accuracy]]),"Yes","No")</f>
        <v>Yes</v>
      </c>
    </row>
    <row r="137" spans="1:8" x14ac:dyDescent="0.55000000000000004">
      <c r="A137">
        <v>10</v>
      </c>
      <c r="B137" s="1" t="s">
        <v>361</v>
      </c>
      <c r="C137" s="4">
        <v>0.98285714300000004</v>
      </c>
      <c r="D137" s="5">
        <v>96.994760540000001</v>
      </c>
      <c r="E137" s="3">
        <v>96.823413840000001</v>
      </c>
      <c r="F137" s="4">
        <v>1.42953456</v>
      </c>
      <c r="G137" s="5">
        <f>Table1[[#This Row],[Best Individual mean accuracy]]-Table1[[#This Row],[Benchmark mean accuracy]]</f>
        <v>-0.17134670000000085</v>
      </c>
      <c r="H137" t="str">
        <f>IF(AND(Table1[[#This Row],[F value]]&lt;4.74,Table1[[#This Row],[Best Individual mean accuracy]]&gt;Table1[[#This Row],[Benchmark mean accuracy]]),"Yes","No")</f>
        <v>No</v>
      </c>
    </row>
    <row r="138" spans="1:8" x14ac:dyDescent="0.55000000000000004">
      <c r="A138">
        <v>10</v>
      </c>
      <c r="B138" s="1" t="s">
        <v>226</v>
      </c>
      <c r="C138" s="4">
        <v>0.98285714300000004</v>
      </c>
      <c r="D138" s="5">
        <v>96.966598439999999</v>
      </c>
      <c r="E138" s="3">
        <v>96.823413840000001</v>
      </c>
      <c r="F138" s="4">
        <v>1.4001350930000001</v>
      </c>
      <c r="G138" s="5">
        <f>Table1[[#This Row],[Best Individual mean accuracy]]-Table1[[#This Row],[Benchmark mean accuracy]]</f>
        <v>-0.14318459999999789</v>
      </c>
      <c r="H138" t="str">
        <f>IF(AND(Table1[[#This Row],[F value]]&lt;4.74,Table1[[#This Row],[Best Individual mean accuracy]]&gt;Table1[[#This Row],[Benchmark mean accuracy]]),"Yes","No")</f>
        <v>No</v>
      </c>
    </row>
    <row r="139" spans="1:8" x14ac:dyDescent="0.55000000000000004">
      <c r="A139">
        <v>10</v>
      </c>
      <c r="B139" s="1" t="s">
        <v>448</v>
      </c>
      <c r="C139" s="4">
        <v>0.98285714300000004</v>
      </c>
      <c r="D139" s="5">
        <v>96.766598439999996</v>
      </c>
      <c r="E139" s="3">
        <v>96.823413840000001</v>
      </c>
      <c r="F139" s="4">
        <v>0.861837717</v>
      </c>
      <c r="G139" s="5">
        <f>Table1[[#This Row],[Best Individual mean accuracy]]-Table1[[#This Row],[Benchmark mean accuracy]]</f>
        <v>5.6815400000004956E-2</v>
      </c>
      <c r="H139" t="str">
        <f>IF(AND(Table1[[#This Row],[F value]]&lt;4.74,Table1[[#This Row],[Best Individual mean accuracy]]&gt;Table1[[#This Row],[Benchmark mean accuracy]]),"Yes","No")</f>
        <v>Yes</v>
      </c>
    </row>
    <row r="140" spans="1:8" x14ac:dyDescent="0.55000000000000004">
      <c r="A140">
        <v>10</v>
      </c>
      <c r="B140" s="1" t="s">
        <v>225</v>
      </c>
      <c r="C140" s="4">
        <v>0.98285714300000004</v>
      </c>
      <c r="D140" s="5">
        <v>96.766352839999996</v>
      </c>
      <c r="E140" s="3">
        <v>96.823413840000001</v>
      </c>
      <c r="F140" s="4">
        <v>1.249404054</v>
      </c>
      <c r="G140" s="5">
        <f>Table1[[#This Row],[Best Individual mean accuracy]]-Table1[[#This Row],[Benchmark mean accuracy]]</f>
        <v>5.7061000000004469E-2</v>
      </c>
      <c r="H140" t="str">
        <f>IF(AND(Table1[[#This Row],[F value]]&lt;4.74,Table1[[#This Row],[Best Individual mean accuracy]]&gt;Table1[[#This Row],[Benchmark mean accuracy]]),"Yes","No")</f>
        <v>Yes</v>
      </c>
    </row>
    <row r="141" spans="1:8" x14ac:dyDescent="0.55000000000000004">
      <c r="A141">
        <v>10</v>
      </c>
      <c r="B141" s="1" t="s">
        <v>210</v>
      </c>
      <c r="C141" s="4">
        <v>0.98285714300000004</v>
      </c>
      <c r="D141" s="5">
        <v>97.166844040000001</v>
      </c>
      <c r="E141" s="3">
        <v>96.823331969999998</v>
      </c>
      <c r="F141" s="4">
        <v>3.2355780959999998</v>
      </c>
      <c r="G141" s="5">
        <f>Table1[[#This Row],[Best Individual mean accuracy]]-Table1[[#This Row],[Benchmark mean accuracy]]</f>
        <v>-0.34351207000000272</v>
      </c>
      <c r="H141" t="str">
        <f>IF(AND(Table1[[#This Row],[F value]]&lt;4.74,Table1[[#This Row],[Best Individual mean accuracy]]&gt;Table1[[#This Row],[Benchmark mean accuracy]]),"Yes","No")</f>
        <v>No</v>
      </c>
    </row>
    <row r="142" spans="1:8" x14ac:dyDescent="0.55000000000000004">
      <c r="A142">
        <v>10</v>
      </c>
      <c r="B142" s="1" t="s">
        <v>186</v>
      </c>
      <c r="C142" s="4">
        <v>0.98285714300000004</v>
      </c>
      <c r="D142" s="5">
        <v>96.623168239999998</v>
      </c>
      <c r="E142" s="3">
        <v>96.823331969999998</v>
      </c>
      <c r="F142" s="4">
        <v>1.3630362789999999</v>
      </c>
      <c r="G142" s="5">
        <f>Table1[[#This Row],[Best Individual mean accuracy]]-Table1[[#This Row],[Benchmark mean accuracy]]</f>
        <v>0.20016372999999987</v>
      </c>
      <c r="H142" t="str">
        <f>IF(AND(Table1[[#This Row],[F value]]&lt;4.74,Table1[[#This Row],[Best Individual mean accuracy]]&gt;Table1[[#This Row],[Benchmark mean accuracy]]),"Yes","No")</f>
        <v>Yes</v>
      </c>
    </row>
    <row r="143" spans="1:8" x14ac:dyDescent="0.55000000000000004">
      <c r="A143">
        <v>10</v>
      </c>
      <c r="B143" s="1" t="s">
        <v>170</v>
      </c>
      <c r="C143" s="4">
        <v>0.98285714300000004</v>
      </c>
      <c r="D143" s="5">
        <v>96.823823169999997</v>
      </c>
      <c r="E143" s="3">
        <v>96.823250099999996</v>
      </c>
      <c r="F143" s="4">
        <v>0.63333428400000003</v>
      </c>
      <c r="G143" s="5">
        <f>Table1[[#This Row],[Best Individual mean accuracy]]-Table1[[#This Row],[Benchmark mean accuracy]]</f>
        <v>-5.7307000000150765E-4</v>
      </c>
      <c r="H143" t="str">
        <f>IF(AND(Table1[[#This Row],[F value]]&lt;4.74,Table1[[#This Row],[Best Individual mean accuracy]]&gt;Table1[[#This Row],[Benchmark mean accuracy]]),"Yes","No")</f>
        <v>No</v>
      </c>
    </row>
    <row r="144" spans="1:8" x14ac:dyDescent="0.55000000000000004">
      <c r="A144">
        <v>10</v>
      </c>
      <c r="B144" s="1" t="s">
        <v>307</v>
      </c>
      <c r="C144" s="4">
        <v>0.98285714300000004</v>
      </c>
      <c r="D144" s="5">
        <v>96.823823169999997</v>
      </c>
      <c r="E144" s="3">
        <v>96.823250099999996</v>
      </c>
      <c r="F144" s="4">
        <v>0.70986571399999998</v>
      </c>
      <c r="G144" s="5">
        <f>Table1[[#This Row],[Best Individual mean accuracy]]-Table1[[#This Row],[Benchmark mean accuracy]]</f>
        <v>-5.7307000000150765E-4</v>
      </c>
      <c r="H144" t="str">
        <f>IF(AND(Table1[[#This Row],[F value]]&lt;4.74,Table1[[#This Row],[Best Individual mean accuracy]]&gt;Table1[[#This Row],[Benchmark mean accuracy]]),"Yes","No")</f>
        <v>No</v>
      </c>
    </row>
    <row r="145" spans="1:8" x14ac:dyDescent="0.55000000000000004">
      <c r="A145">
        <v>10</v>
      </c>
      <c r="B145" s="1" t="s">
        <v>112</v>
      </c>
      <c r="C145" s="4">
        <v>0.98285714300000004</v>
      </c>
      <c r="D145" s="5">
        <v>96.766270980000002</v>
      </c>
      <c r="E145" s="3">
        <v>96.823250099999996</v>
      </c>
      <c r="F145" s="4">
        <v>0.60869662700000005</v>
      </c>
      <c r="G145" s="5">
        <f>Table1[[#This Row],[Best Individual mean accuracy]]-Table1[[#This Row],[Benchmark mean accuracy]]</f>
        <v>5.6979119999994055E-2</v>
      </c>
      <c r="H145" t="str">
        <f>IF(AND(Table1[[#This Row],[F value]]&lt;4.74,Table1[[#This Row],[Best Individual mean accuracy]]&gt;Table1[[#This Row],[Benchmark mean accuracy]]),"Yes","No")</f>
        <v>Yes</v>
      </c>
    </row>
    <row r="146" spans="1:8" x14ac:dyDescent="0.55000000000000004">
      <c r="A146">
        <v>10</v>
      </c>
      <c r="B146" s="1" t="s">
        <v>40</v>
      </c>
      <c r="C146" s="4">
        <v>0.98285714300000004</v>
      </c>
      <c r="D146" s="5">
        <v>97.109701189999996</v>
      </c>
      <c r="E146" s="3">
        <v>96.823168240000001</v>
      </c>
      <c r="F146" s="4">
        <v>0.71836279199999997</v>
      </c>
      <c r="G146" s="5">
        <f>Table1[[#This Row],[Best Individual mean accuracy]]-Table1[[#This Row],[Benchmark mean accuracy]]</f>
        <v>-0.28653294999999446</v>
      </c>
      <c r="H146" t="str">
        <f>IF(AND(Table1[[#This Row],[F value]]&lt;4.74,Table1[[#This Row],[Best Individual mean accuracy]]&gt;Table1[[#This Row],[Benchmark mean accuracy]]),"Yes","No")</f>
        <v>No</v>
      </c>
    </row>
    <row r="147" spans="1:8" x14ac:dyDescent="0.55000000000000004">
      <c r="A147">
        <v>10</v>
      </c>
      <c r="B147" s="1" t="s">
        <v>370</v>
      </c>
      <c r="C147" s="4">
        <v>0.98285714300000004</v>
      </c>
      <c r="D147" s="5">
        <v>96.480392960000003</v>
      </c>
      <c r="E147" s="3">
        <v>96.823168240000001</v>
      </c>
      <c r="F147" s="4">
        <v>1.2966719879999999</v>
      </c>
      <c r="G147" s="5">
        <f>Table1[[#This Row],[Best Individual mean accuracy]]-Table1[[#This Row],[Benchmark mean accuracy]]</f>
        <v>0.34277527999999791</v>
      </c>
      <c r="H147" t="str">
        <f>IF(AND(Table1[[#This Row],[F value]]&lt;4.74,Table1[[#This Row],[Best Individual mean accuracy]]&gt;Table1[[#This Row],[Benchmark mean accuracy]]),"Yes","No")</f>
        <v>Yes</v>
      </c>
    </row>
    <row r="148" spans="1:8" x14ac:dyDescent="0.55000000000000004">
      <c r="A148">
        <v>10</v>
      </c>
      <c r="B148" s="1" t="s">
        <v>172</v>
      </c>
      <c r="C148" s="4">
        <v>0.98285714300000004</v>
      </c>
      <c r="D148" s="5">
        <v>96.82365944</v>
      </c>
      <c r="E148" s="3">
        <v>96.823086369999999</v>
      </c>
      <c r="F148" s="4">
        <v>0.51351453599999997</v>
      </c>
      <c r="G148" s="5">
        <f>Table1[[#This Row],[Best Individual mean accuracy]]-Table1[[#This Row],[Benchmark mean accuracy]]</f>
        <v>-5.7307000000150765E-4</v>
      </c>
      <c r="H148" t="str">
        <f>IF(AND(Table1[[#This Row],[F value]]&lt;4.74,Table1[[#This Row],[Best Individual mean accuracy]]&gt;Table1[[#This Row],[Benchmark mean accuracy]]),"Yes","No")</f>
        <v>No</v>
      </c>
    </row>
    <row r="149" spans="1:8" x14ac:dyDescent="0.55000000000000004">
      <c r="A149">
        <v>891</v>
      </c>
      <c r="B149" s="1" t="s">
        <v>603</v>
      </c>
      <c r="C149" s="4">
        <v>0.98285714285714199</v>
      </c>
      <c r="D149" s="5">
        <v>95.795251739664295</v>
      </c>
      <c r="E149" s="3">
        <v>96.796234138354393</v>
      </c>
      <c r="F149" s="4">
        <v>3.0722185690463002</v>
      </c>
      <c r="G149" s="5">
        <f>Table1[[#This Row],[Best Individual mean accuracy]]-Table1[[#This Row],[Benchmark mean accuracy]]</f>
        <v>1.0009823986900983</v>
      </c>
      <c r="H149" t="str">
        <f>IF(AND(Table1[[#This Row],[F value]]&lt;4.74,Table1[[#This Row],[Best Individual mean accuracy]]&gt;Table1[[#This Row],[Benchmark mean accuracy]]),"Yes","No")</f>
        <v>Yes</v>
      </c>
    </row>
    <row r="150" spans="1:8" x14ac:dyDescent="0.55000000000000004">
      <c r="A150">
        <v>175</v>
      </c>
      <c r="B150" s="1" t="s">
        <v>540</v>
      </c>
      <c r="C150" s="4">
        <v>0.98285714285714199</v>
      </c>
      <c r="D150" s="5">
        <v>96.394842406876705</v>
      </c>
      <c r="E150" s="3">
        <v>96.795497339336805</v>
      </c>
      <c r="F150" s="4">
        <v>2.1848896443502799</v>
      </c>
      <c r="G150" s="5">
        <f>Table1[[#This Row],[Best Individual mean accuracy]]-Table1[[#This Row],[Benchmark mean accuracy]]</f>
        <v>0.40065493246009964</v>
      </c>
      <c r="H150" t="str">
        <f>IF(AND(Table1[[#This Row],[F value]]&lt;4.74,Table1[[#This Row],[Best Individual mean accuracy]]&gt;Table1[[#This Row],[Benchmark mean accuracy]]),"Yes","No")</f>
        <v>Yes</v>
      </c>
    </row>
    <row r="151" spans="1:8" x14ac:dyDescent="0.55000000000000004">
      <c r="A151">
        <v>10</v>
      </c>
      <c r="B151" s="1" t="s">
        <v>24</v>
      </c>
      <c r="C151" s="4">
        <v>0.98285714300000004</v>
      </c>
      <c r="D151" s="5">
        <v>96.937863280000002</v>
      </c>
      <c r="E151" s="3">
        <v>96.79533361</v>
      </c>
      <c r="F151" s="4">
        <v>0.56890917799999996</v>
      </c>
      <c r="G151" s="5">
        <f>Table1[[#This Row],[Best Individual mean accuracy]]-Table1[[#This Row],[Benchmark mean accuracy]]</f>
        <v>-0.14252967000000183</v>
      </c>
      <c r="H151" t="str">
        <f>IF(AND(Table1[[#This Row],[F value]]&lt;4.74,Table1[[#This Row],[Best Individual mean accuracy]]&gt;Table1[[#This Row],[Benchmark mean accuracy]]),"Yes","No")</f>
        <v>No</v>
      </c>
    </row>
    <row r="152" spans="1:8" x14ac:dyDescent="0.55000000000000004">
      <c r="A152">
        <v>175</v>
      </c>
      <c r="B152" s="1" t="s">
        <v>517</v>
      </c>
      <c r="C152" s="4">
        <v>0.98285714285714199</v>
      </c>
      <c r="D152" s="5">
        <v>96.4521489971346</v>
      </c>
      <c r="E152" s="3">
        <v>96.795333606221803</v>
      </c>
      <c r="F152" s="4">
        <v>1.22264580315395</v>
      </c>
      <c r="G152" s="5">
        <f>Table1[[#This Row],[Best Individual mean accuracy]]-Table1[[#This Row],[Benchmark mean accuracy]]</f>
        <v>0.34318460908720283</v>
      </c>
      <c r="H152" t="str">
        <f>IF(AND(Table1[[#This Row],[F value]]&lt;4.74,Table1[[#This Row],[Best Individual mean accuracy]]&gt;Table1[[#This Row],[Benchmark mean accuracy]]),"Yes","No")</f>
        <v>Yes</v>
      </c>
    </row>
    <row r="153" spans="1:8" x14ac:dyDescent="0.55000000000000004">
      <c r="A153">
        <v>175</v>
      </c>
      <c r="B153" s="1" t="s">
        <v>502</v>
      </c>
      <c r="C153" s="4">
        <v>0.98285714285714199</v>
      </c>
      <c r="D153" s="5">
        <v>96.795006139991699</v>
      </c>
      <c r="E153" s="3">
        <v>96.795251739664295</v>
      </c>
      <c r="F153" s="4">
        <v>0.57116664730899702</v>
      </c>
      <c r="G153" s="5">
        <f>Table1[[#This Row],[Best Individual mean accuracy]]-Table1[[#This Row],[Benchmark mean accuracy]]</f>
        <v>2.4559967259563109E-4</v>
      </c>
      <c r="H153" t="str">
        <f>IF(AND(Table1[[#This Row],[F value]]&lt;4.74,Table1[[#This Row],[Best Individual mean accuracy]]&gt;Table1[[#This Row],[Benchmark mean accuracy]]),"Yes","No")</f>
        <v>Yes</v>
      </c>
    </row>
    <row r="154" spans="1:8" x14ac:dyDescent="0.55000000000000004">
      <c r="A154">
        <v>175</v>
      </c>
      <c r="B154" s="1" t="s">
        <v>478</v>
      </c>
      <c r="C154" s="4">
        <v>0.98285714285714199</v>
      </c>
      <c r="D154" s="5">
        <v>96.651821530904598</v>
      </c>
      <c r="E154" s="3">
        <v>96.795251739664295</v>
      </c>
      <c r="F154" s="4">
        <v>1.19034559061283</v>
      </c>
      <c r="G154" s="5">
        <f>Table1[[#This Row],[Best Individual mean accuracy]]-Table1[[#This Row],[Benchmark mean accuracy]]</f>
        <v>0.14343020875969614</v>
      </c>
      <c r="H154" t="str">
        <f>IF(AND(Table1[[#This Row],[F value]]&lt;4.74,Table1[[#This Row],[Best Individual mean accuracy]]&gt;Table1[[#This Row],[Benchmark mean accuracy]]),"Yes","No")</f>
        <v>Yes</v>
      </c>
    </row>
    <row r="155" spans="1:8" x14ac:dyDescent="0.55000000000000004">
      <c r="A155">
        <v>175</v>
      </c>
      <c r="B155" s="1" t="s">
        <v>500</v>
      </c>
      <c r="C155" s="4">
        <v>0.98285714285714199</v>
      </c>
      <c r="D155" s="5">
        <v>96.594842406876793</v>
      </c>
      <c r="E155" s="3">
        <v>96.795251739664295</v>
      </c>
      <c r="F155" s="4">
        <v>1.8696667499667201</v>
      </c>
      <c r="G155" s="5">
        <f>Table1[[#This Row],[Best Individual mean accuracy]]-Table1[[#This Row],[Benchmark mean accuracy]]</f>
        <v>0.20040933278750117</v>
      </c>
      <c r="H155" t="str">
        <f>IF(AND(Table1[[#This Row],[F value]]&lt;4.74,Table1[[#This Row],[Best Individual mean accuracy]]&gt;Table1[[#This Row],[Benchmark mean accuracy]]),"Yes","No")</f>
        <v>Yes</v>
      </c>
    </row>
    <row r="156" spans="1:8" x14ac:dyDescent="0.55000000000000004">
      <c r="A156">
        <v>175</v>
      </c>
      <c r="B156" s="1" t="s">
        <v>498</v>
      </c>
      <c r="C156" s="4">
        <v>0.98285714285714199</v>
      </c>
      <c r="D156" s="5">
        <v>96.623331968890696</v>
      </c>
      <c r="E156" s="3">
        <v>96.795169873106801</v>
      </c>
      <c r="F156" s="4">
        <v>1.11788461060561</v>
      </c>
      <c r="G156" s="5">
        <f>Table1[[#This Row],[Best Individual mean accuracy]]-Table1[[#This Row],[Benchmark mean accuracy]]</f>
        <v>0.17183790421610468</v>
      </c>
      <c r="H156" t="str">
        <f>IF(AND(Table1[[#This Row],[F value]]&lt;4.74,Table1[[#This Row],[Best Individual mean accuracy]]&gt;Table1[[#This Row],[Benchmark mean accuracy]]),"Yes","No")</f>
        <v>Yes</v>
      </c>
    </row>
    <row r="157" spans="1:8" x14ac:dyDescent="0.55000000000000004">
      <c r="A157">
        <v>175</v>
      </c>
      <c r="B157" s="1" t="s">
        <v>483</v>
      </c>
      <c r="C157" s="4">
        <v>0.98285714285714199</v>
      </c>
      <c r="D157" s="5">
        <v>96.5664347114203</v>
      </c>
      <c r="E157" s="3">
        <v>96.795169873106801</v>
      </c>
      <c r="F157" s="4">
        <v>1.1666658707455999</v>
      </c>
      <c r="G157" s="5">
        <f>Table1[[#This Row],[Best Individual mean accuracy]]-Table1[[#This Row],[Benchmark mean accuracy]]</f>
        <v>0.22873516168650099</v>
      </c>
      <c r="H157" t="str">
        <f>IF(AND(Table1[[#This Row],[F value]]&lt;4.74,Table1[[#This Row],[Best Individual mean accuracy]]&gt;Table1[[#This Row],[Benchmark mean accuracy]]),"Yes","No")</f>
        <v>Yes</v>
      </c>
    </row>
    <row r="158" spans="1:8" x14ac:dyDescent="0.55000000000000004">
      <c r="A158">
        <v>10</v>
      </c>
      <c r="B158" s="1" t="s">
        <v>134</v>
      </c>
      <c r="C158" s="4">
        <v>0.98285714300000004</v>
      </c>
      <c r="D158" s="5">
        <v>96.880884159999994</v>
      </c>
      <c r="E158" s="3">
        <v>96.795088010000001</v>
      </c>
      <c r="F158" s="4">
        <v>0.72120931799999999</v>
      </c>
      <c r="G158" s="5">
        <f>Table1[[#This Row],[Best Individual mean accuracy]]-Table1[[#This Row],[Benchmark mean accuracy]]</f>
        <v>-8.5796149999993077E-2</v>
      </c>
      <c r="H158" t="str">
        <f>IF(AND(Table1[[#This Row],[F value]]&lt;4.74,Table1[[#This Row],[Best Individual mean accuracy]]&gt;Table1[[#This Row],[Benchmark mean accuracy]]),"Yes","No")</f>
        <v>No</v>
      </c>
    </row>
    <row r="159" spans="1:8" x14ac:dyDescent="0.55000000000000004">
      <c r="A159">
        <v>10</v>
      </c>
      <c r="B159" s="1" t="s">
        <v>189</v>
      </c>
      <c r="C159" s="4">
        <v>0.98285714300000004</v>
      </c>
      <c r="D159" s="5">
        <v>97.081047889999994</v>
      </c>
      <c r="E159" s="3">
        <v>96.795006139999998</v>
      </c>
      <c r="F159" s="4">
        <v>1.400915393</v>
      </c>
      <c r="G159" s="5">
        <f>Table1[[#This Row],[Best Individual mean accuracy]]-Table1[[#This Row],[Benchmark mean accuracy]]</f>
        <v>-0.28604174999999543</v>
      </c>
      <c r="H159" t="str">
        <f>IF(AND(Table1[[#This Row],[F value]]&lt;4.74,Table1[[#This Row],[Best Individual mean accuracy]]&gt;Table1[[#This Row],[Benchmark mean accuracy]]),"Yes","No")</f>
        <v>No</v>
      </c>
    </row>
    <row r="160" spans="1:8" x14ac:dyDescent="0.55000000000000004">
      <c r="A160">
        <v>10</v>
      </c>
      <c r="B160" s="1" t="s">
        <v>455</v>
      </c>
      <c r="C160" s="4">
        <v>0.98285714300000004</v>
      </c>
      <c r="D160" s="5">
        <v>97.023741299999998</v>
      </c>
      <c r="E160" s="3">
        <v>96.795006139999998</v>
      </c>
      <c r="F160" s="4">
        <v>1.111110606</v>
      </c>
      <c r="G160" s="5">
        <f>Table1[[#This Row],[Best Individual mean accuracy]]-Table1[[#This Row],[Benchmark mean accuracy]]</f>
        <v>-0.22873515999999938</v>
      </c>
      <c r="H160" t="str">
        <f>IF(AND(Table1[[#This Row],[F value]]&lt;4.74,Table1[[#This Row],[Best Individual mean accuracy]]&gt;Table1[[#This Row],[Benchmark mean accuracy]]),"Yes","No")</f>
        <v>No</v>
      </c>
    </row>
    <row r="161" spans="1:8" x14ac:dyDescent="0.55000000000000004">
      <c r="A161">
        <v>10</v>
      </c>
      <c r="B161" s="1" t="s">
        <v>465</v>
      </c>
      <c r="C161" s="4">
        <v>0.98285714300000004</v>
      </c>
      <c r="D161" s="5">
        <v>96.909455589999993</v>
      </c>
      <c r="E161" s="3">
        <v>96.795006139999998</v>
      </c>
      <c r="F161" s="4">
        <v>1.2862978970000001</v>
      </c>
      <c r="G161" s="5">
        <f>Table1[[#This Row],[Best Individual mean accuracy]]-Table1[[#This Row],[Benchmark mean accuracy]]</f>
        <v>-0.11444944999999507</v>
      </c>
      <c r="H161" t="str">
        <f>IF(AND(Table1[[#This Row],[F value]]&lt;4.74,Table1[[#This Row],[Best Individual mean accuracy]]&gt;Table1[[#This Row],[Benchmark mean accuracy]]),"Yes","No")</f>
        <v>No</v>
      </c>
    </row>
    <row r="162" spans="1:8" x14ac:dyDescent="0.55000000000000004">
      <c r="A162">
        <v>10</v>
      </c>
      <c r="B162" s="1" t="s">
        <v>216</v>
      </c>
      <c r="C162" s="4">
        <v>0.98285714300000004</v>
      </c>
      <c r="D162" s="5">
        <v>96.795169869999995</v>
      </c>
      <c r="E162" s="3">
        <v>96.795006139999998</v>
      </c>
      <c r="F162" s="4">
        <v>1.5993101679999999</v>
      </c>
      <c r="G162" s="5">
        <f>Table1[[#This Row],[Best Individual mean accuracy]]-Table1[[#This Row],[Benchmark mean accuracy]]</f>
        <v>-1.6372999999703097E-4</v>
      </c>
      <c r="H162" t="str">
        <f>IF(AND(Table1[[#This Row],[F value]]&lt;4.74,Table1[[#This Row],[Best Individual mean accuracy]]&gt;Table1[[#This Row],[Benchmark mean accuracy]]),"Yes","No")</f>
        <v>No</v>
      </c>
    </row>
    <row r="163" spans="1:8" x14ac:dyDescent="0.55000000000000004">
      <c r="A163">
        <v>10</v>
      </c>
      <c r="B163" s="1" t="s">
        <v>421</v>
      </c>
      <c r="C163" s="4">
        <v>0.98285714300000004</v>
      </c>
      <c r="D163" s="5">
        <v>96.680802290000003</v>
      </c>
      <c r="E163" s="3">
        <v>96.795006139999998</v>
      </c>
      <c r="F163" s="4">
        <v>0.83306855300000004</v>
      </c>
      <c r="G163" s="5">
        <f>Table1[[#This Row],[Best Individual mean accuracy]]-Table1[[#This Row],[Benchmark mean accuracy]]</f>
        <v>0.11420384999999555</v>
      </c>
      <c r="H163" t="str">
        <f>IF(AND(Table1[[#This Row],[F value]]&lt;4.74,Table1[[#This Row],[Best Individual mean accuracy]]&gt;Table1[[#This Row],[Benchmark mean accuracy]]),"Yes","No")</f>
        <v>Yes</v>
      </c>
    </row>
    <row r="164" spans="1:8" x14ac:dyDescent="0.55000000000000004">
      <c r="A164">
        <v>175</v>
      </c>
      <c r="B164" s="1" t="s">
        <v>487</v>
      </c>
      <c r="C164" s="4">
        <v>0.98285714285714199</v>
      </c>
      <c r="D164" s="5">
        <v>96.566107245190295</v>
      </c>
      <c r="E164" s="3">
        <v>96.795006139991699</v>
      </c>
      <c r="F164" s="4">
        <v>1.7494585369145901</v>
      </c>
      <c r="G164" s="5">
        <f>Table1[[#This Row],[Best Individual mean accuracy]]-Table1[[#This Row],[Benchmark mean accuracy]]</f>
        <v>0.22889889480140369</v>
      </c>
      <c r="H164" t="str">
        <f>IF(AND(Table1[[#This Row],[F value]]&lt;4.74,Table1[[#This Row],[Best Individual mean accuracy]]&gt;Table1[[#This Row],[Benchmark mean accuracy]]),"Yes","No")</f>
        <v>Yes</v>
      </c>
    </row>
    <row r="165" spans="1:8" x14ac:dyDescent="0.55000000000000004">
      <c r="A165">
        <v>175</v>
      </c>
      <c r="B165" s="1" t="s">
        <v>489</v>
      </c>
      <c r="C165" s="4">
        <v>0.98285714285714199</v>
      </c>
      <c r="D165" s="5">
        <v>96.737699549733904</v>
      </c>
      <c r="E165" s="3">
        <v>96.794924273434304</v>
      </c>
      <c r="F165" s="4">
        <v>0.96419805174678397</v>
      </c>
      <c r="G165" s="5">
        <f>Table1[[#This Row],[Best Individual mean accuracy]]-Table1[[#This Row],[Benchmark mean accuracy]]</f>
        <v>5.7224723700400659E-2</v>
      </c>
      <c r="H165" t="str">
        <f>IF(AND(Table1[[#This Row],[F value]]&lt;4.74,Table1[[#This Row],[Best Individual mean accuracy]]&gt;Table1[[#This Row],[Benchmark mean accuracy]]),"Yes","No")</f>
        <v>Yes</v>
      </c>
    </row>
    <row r="166" spans="1:8" x14ac:dyDescent="0.55000000000000004">
      <c r="A166">
        <v>175</v>
      </c>
      <c r="B166" s="1" t="s">
        <v>490</v>
      </c>
      <c r="C166" s="4">
        <v>0.98285714285714199</v>
      </c>
      <c r="D166" s="5">
        <v>96.309128121162502</v>
      </c>
      <c r="E166" s="3">
        <v>96.794924273434304</v>
      </c>
      <c r="F166" s="4">
        <v>1</v>
      </c>
      <c r="G166" s="5">
        <f>Table1[[#This Row],[Best Individual mean accuracy]]-Table1[[#This Row],[Benchmark mean accuracy]]</f>
        <v>0.48579615227180284</v>
      </c>
      <c r="H166" t="str">
        <f>IF(AND(Table1[[#This Row],[F value]]&lt;4.74,Table1[[#This Row],[Best Individual mean accuracy]]&gt;Table1[[#This Row],[Benchmark mean accuracy]]),"Yes","No")</f>
        <v>Yes</v>
      </c>
    </row>
    <row r="167" spans="1:8" x14ac:dyDescent="0.55000000000000004">
      <c r="A167">
        <v>10</v>
      </c>
      <c r="B167" s="1" t="s">
        <v>23</v>
      </c>
      <c r="C167" s="4">
        <v>0.98285714300000004</v>
      </c>
      <c r="D167" s="5">
        <v>97.081129759999996</v>
      </c>
      <c r="E167" s="3">
        <v>96.794924269999996</v>
      </c>
      <c r="F167" s="4">
        <v>6.4763505940000003</v>
      </c>
      <c r="G167" s="5">
        <f>Table1[[#This Row],[Best Individual mean accuracy]]-Table1[[#This Row],[Benchmark mean accuracy]]</f>
        <v>-0.2862054900000004</v>
      </c>
      <c r="H167" t="str">
        <f>IF(AND(Table1[[#This Row],[F value]]&lt;4.74,Table1[[#This Row],[Best Individual mean accuracy]]&gt;Table1[[#This Row],[Benchmark mean accuracy]]),"Yes","No")</f>
        <v>No</v>
      </c>
    </row>
    <row r="168" spans="1:8" x14ac:dyDescent="0.55000000000000004">
      <c r="A168">
        <v>10</v>
      </c>
      <c r="B168" s="1" t="s">
        <v>147</v>
      </c>
      <c r="C168" s="4">
        <v>0.98285714300000004</v>
      </c>
      <c r="D168" s="5">
        <v>96.99525174</v>
      </c>
      <c r="E168" s="3">
        <v>96.794924269999996</v>
      </c>
      <c r="F168" s="4">
        <v>1.83661849</v>
      </c>
      <c r="G168" s="5">
        <f>Table1[[#This Row],[Best Individual mean accuracy]]-Table1[[#This Row],[Benchmark mean accuracy]]</f>
        <v>-0.20032747000000484</v>
      </c>
      <c r="H168" t="str">
        <f>IF(AND(Table1[[#This Row],[F value]]&lt;4.74,Table1[[#This Row],[Best Individual mean accuracy]]&gt;Table1[[#This Row],[Benchmark mean accuracy]]),"Yes","No")</f>
        <v>No</v>
      </c>
    </row>
    <row r="169" spans="1:8" x14ac:dyDescent="0.55000000000000004">
      <c r="A169">
        <v>10</v>
      </c>
      <c r="B169" s="1" t="s">
        <v>461</v>
      </c>
      <c r="C169" s="4">
        <v>0.98285714300000004</v>
      </c>
      <c r="D169" s="5">
        <v>96.966352839999999</v>
      </c>
      <c r="E169" s="3">
        <v>96.794924269999996</v>
      </c>
      <c r="F169" s="4">
        <v>2.2697429769999999</v>
      </c>
      <c r="G169" s="5">
        <f>Table1[[#This Row],[Best Individual mean accuracy]]-Table1[[#This Row],[Benchmark mean accuracy]]</f>
        <v>-0.17142857000000333</v>
      </c>
      <c r="H169" t="str">
        <f>IF(AND(Table1[[#This Row],[F value]]&lt;4.74,Table1[[#This Row],[Best Individual mean accuracy]]&gt;Table1[[#This Row],[Benchmark mean accuracy]]),"Yes","No")</f>
        <v>No</v>
      </c>
    </row>
    <row r="170" spans="1:8" x14ac:dyDescent="0.55000000000000004">
      <c r="A170">
        <v>10</v>
      </c>
      <c r="B170" s="1" t="s">
        <v>464</v>
      </c>
      <c r="C170" s="4">
        <v>0.98285714300000004</v>
      </c>
      <c r="D170" s="5">
        <v>96.938108880000001</v>
      </c>
      <c r="E170" s="3">
        <v>96.794924269999996</v>
      </c>
      <c r="F170" s="4">
        <v>1.4440183390000001</v>
      </c>
      <c r="G170" s="5">
        <f>Table1[[#This Row],[Best Individual mean accuracy]]-Table1[[#This Row],[Benchmark mean accuracy]]</f>
        <v>-0.14318461000000582</v>
      </c>
      <c r="H170" t="str">
        <f>IF(AND(Table1[[#This Row],[F value]]&lt;4.74,Table1[[#This Row],[Best Individual mean accuracy]]&gt;Table1[[#This Row],[Benchmark mean accuracy]]),"Yes","No")</f>
        <v>No</v>
      </c>
    </row>
    <row r="171" spans="1:8" x14ac:dyDescent="0.55000000000000004">
      <c r="A171">
        <v>10</v>
      </c>
      <c r="B171" s="1" t="s">
        <v>73</v>
      </c>
      <c r="C171" s="4">
        <v>0.98285714300000004</v>
      </c>
      <c r="D171" s="5">
        <v>96.880884159999994</v>
      </c>
      <c r="E171" s="3">
        <v>96.794924269999996</v>
      </c>
      <c r="F171" s="4">
        <v>0.89745884300000001</v>
      </c>
      <c r="G171" s="5">
        <f>Table1[[#This Row],[Best Individual mean accuracy]]-Table1[[#This Row],[Benchmark mean accuracy]]</f>
        <v>-8.595988999999804E-2</v>
      </c>
      <c r="H171" t="str">
        <f>IF(AND(Table1[[#This Row],[F value]]&lt;4.74,Table1[[#This Row],[Best Individual mean accuracy]]&gt;Table1[[#This Row],[Benchmark mean accuracy]]),"Yes","No")</f>
        <v>No</v>
      </c>
    </row>
    <row r="172" spans="1:8" x14ac:dyDescent="0.55000000000000004">
      <c r="A172">
        <v>10</v>
      </c>
      <c r="B172" s="1" t="s">
        <v>265</v>
      </c>
      <c r="C172" s="4">
        <v>0.98285714300000004</v>
      </c>
      <c r="D172" s="5">
        <v>96.70929185</v>
      </c>
      <c r="E172" s="3">
        <v>96.794924269999996</v>
      </c>
      <c r="F172" s="4">
        <v>1.5191204250000001</v>
      </c>
      <c r="G172" s="5">
        <f>Table1[[#This Row],[Best Individual mean accuracy]]-Table1[[#This Row],[Benchmark mean accuracy]]</f>
        <v>8.5632419999996046E-2</v>
      </c>
      <c r="H172" t="str">
        <f>IF(AND(Table1[[#This Row],[F value]]&lt;4.74,Table1[[#This Row],[Best Individual mean accuracy]]&gt;Table1[[#This Row],[Benchmark mean accuracy]]),"Yes","No")</f>
        <v>Yes</v>
      </c>
    </row>
    <row r="173" spans="1:8" x14ac:dyDescent="0.55000000000000004">
      <c r="A173">
        <v>10</v>
      </c>
      <c r="B173" s="1" t="s">
        <v>321</v>
      </c>
      <c r="C173" s="4">
        <v>0.98285714300000004</v>
      </c>
      <c r="D173" s="5">
        <v>97.138354480000004</v>
      </c>
      <c r="E173" s="3">
        <v>96.794842410000001</v>
      </c>
      <c r="F173" s="4">
        <v>2.1638812280000002</v>
      </c>
      <c r="G173" s="5">
        <f>Table1[[#This Row],[Best Individual mean accuracy]]-Table1[[#This Row],[Benchmark mean accuracy]]</f>
        <v>-0.34351207000000272</v>
      </c>
      <c r="H173" t="str">
        <f>IF(AND(Table1[[#This Row],[F value]]&lt;4.74,Table1[[#This Row],[Best Individual mean accuracy]]&gt;Table1[[#This Row],[Benchmark mean accuracy]]),"Yes","No")</f>
        <v>No</v>
      </c>
    </row>
    <row r="174" spans="1:8" x14ac:dyDescent="0.55000000000000004">
      <c r="A174">
        <v>10</v>
      </c>
      <c r="B174" s="1" t="s">
        <v>221</v>
      </c>
      <c r="C174" s="4">
        <v>0.98285714300000004</v>
      </c>
      <c r="D174" s="5">
        <v>96.938108880000001</v>
      </c>
      <c r="E174" s="3">
        <v>96.794842410000001</v>
      </c>
      <c r="F174" s="4">
        <v>2.7794546910000002</v>
      </c>
      <c r="G174" s="5">
        <f>Table1[[#This Row],[Best Individual mean accuracy]]-Table1[[#This Row],[Benchmark mean accuracy]]</f>
        <v>-0.14326647000000037</v>
      </c>
      <c r="H174" t="str">
        <f>IF(AND(Table1[[#This Row],[F value]]&lt;4.74,Table1[[#This Row],[Best Individual mean accuracy]]&gt;Table1[[#This Row],[Benchmark mean accuracy]]),"Yes","No")</f>
        <v>No</v>
      </c>
    </row>
    <row r="175" spans="1:8" x14ac:dyDescent="0.55000000000000004">
      <c r="A175">
        <v>10</v>
      </c>
      <c r="B175" s="1" t="s">
        <v>68</v>
      </c>
      <c r="C175" s="4">
        <v>0.98285714300000004</v>
      </c>
      <c r="D175" s="5">
        <v>96.938027020000007</v>
      </c>
      <c r="E175" s="3">
        <v>96.794842410000001</v>
      </c>
      <c r="F175" s="4">
        <v>0.85467448599999996</v>
      </c>
      <c r="G175" s="5">
        <f>Table1[[#This Row],[Best Individual mean accuracy]]-Table1[[#This Row],[Benchmark mean accuracy]]</f>
        <v>-0.14318461000000582</v>
      </c>
      <c r="H175" t="str">
        <f>IF(AND(Table1[[#This Row],[F value]]&lt;4.74,Table1[[#This Row],[Best Individual mean accuracy]]&gt;Table1[[#This Row],[Benchmark mean accuracy]]),"Yes","No")</f>
        <v>No</v>
      </c>
    </row>
    <row r="176" spans="1:8" x14ac:dyDescent="0.55000000000000004">
      <c r="A176">
        <v>10</v>
      </c>
      <c r="B176" s="1" t="s">
        <v>272</v>
      </c>
      <c r="C176" s="4">
        <v>0.98285714300000004</v>
      </c>
      <c r="D176" s="5">
        <v>96.909455589999993</v>
      </c>
      <c r="E176" s="3">
        <v>96.794842410000001</v>
      </c>
      <c r="F176" s="4">
        <v>0.73328325800000005</v>
      </c>
      <c r="G176" s="5">
        <f>Table1[[#This Row],[Best Individual mean accuracy]]-Table1[[#This Row],[Benchmark mean accuracy]]</f>
        <v>-0.1146131799999921</v>
      </c>
      <c r="H176" t="str">
        <f>IF(AND(Table1[[#This Row],[F value]]&lt;4.74,Table1[[#This Row],[Best Individual mean accuracy]]&gt;Table1[[#This Row],[Benchmark mean accuracy]]),"Yes","No")</f>
        <v>No</v>
      </c>
    </row>
    <row r="177" spans="1:8" x14ac:dyDescent="0.55000000000000004">
      <c r="A177">
        <v>10</v>
      </c>
      <c r="B177" s="1" t="s">
        <v>190</v>
      </c>
      <c r="C177" s="4">
        <v>0.98285714300000004</v>
      </c>
      <c r="D177" s="5">
        <v>96.909209989999994</v>
      </c>
      <c r="E177" s="3">
        <v>96.794842410000001</v>
      </c>
      <c r="F177" s="4">
        <v>1.667936192</v>
      </c>
      <c r="G177" s="5">
        <f>Table1[[#This Row],[Best Individual mean accuracy]]-Table1[[#This Row],[Benchmark mean accuracy]]</f>
        <v>-0.11436757999999259</v>
      </c>
      <c r="H177" t="str">
        <f>IF(AND(Table1[[#This Row],[F value]]&lt;4.74,Table1[[#This Row],[Best Individual mean accuracy]]&gt;Table1[[#This Row],[Benchmark mean accuracy]]),"Yes","No")</f>
        <v>No</v>
      </c>
    </row>
    <row r="178" spans="1:8" x14ac:dyDescent="0.55000000000000004">
      <c r="A178">
        <v>10</v>
      </c>
      <c r="B178" s="1" t="s">
        <v>139</v>
      </c>
      <c r="C178" s="4">
        <v>0.98285714300000004</v>
      </c>
      <c r="D178" s="5">
        <v>96.823741299999995</v>
      </c>
      <c r="E178" s="3">
        <v>96.794842410000001</v>
      </c>
      <c r="F178" s="4">
        <v>0.71426319100000002</v>
      </c>
      <c r="G178" s="5">
        <f>Table1[[#This Row],[Best Individual mean accuracy]]-Table1[[#This Row],[Benchmark mean accuracy]]</f>
        <v>-2.8898889999993571E-2</v>
      </c>
      <c r="H178" t="str">
        <f>IF(AND(Table1[[#This Row],[F value]]&lt;4.74,Table1[[#This Row],[Best Individual mean accuracy]]&gt;Table1[[#This Row],[Benchmark mean accuracy]]),"Yes","No")</f>
        <v>No</v>
      </c>
    </row>
    <row r="179" spans="1:8" x14ac:dyDescent="0.55000000000000004">
      <c r="A179">
        <v>10</v>
      </c>
      <c r="B179" s="1" t="s">
        <v>293</v>
      </c>
      <c r="C179" s="4">
        <v>0.98285714300000004</v>
      </c>
      <c r="D179" s="5">
        <v>97.109701189999996</v>
      </c>
      <c r="E179" s="3">
        <v>96.794760539999999</v>
      </c>
      <c r="F179" s="4">
        <v>1.1376723120000001</v>
      </c>
      <c r="G179" s="5">
        <f>Table1[[#This Row],[Best Individual mean accuracy]]-Table1[[#This Row],[Benchmark mean accuracy]]</f>
        <v>-0.31494064999999694</v>
      </c>
      <c r="H179" t="str">
        <f>IF(AND(Table1[[#This Row],[F value]]&lt;4.74,Table1[[#This Row],[Best Individual mean accuracy]]&gt;Table1[[#This Row],[Benchmark mean accuracy]]),"Yes","No")</f>
        <v>No</v>
      </c>
    </row>
    <row r="180" spans="1:8" x14ac:dyDescent="0.55000000000000004">
      <c r="A180">
        <v>10</v>
      </c>
      <c r="B180" s="1" t="s">
        <v>184</v>
      </c>
      <c r="C180" s="4">
        <v>0.98285714300000004</v>
      </c>
      <c r="D180" s="5">
        <v>97.02382317</v>
      </c>
      <c r="E180" s="3">
        <v>96.794760539999999</v>
      </c>
      <c r="F180" s="4">
        <v>2.196565568</v>
      </c>
      <c r="G180" s="5">
        <f>Table1[[#This Row],[Best Individual mean accuracy]]-Table1[[#This Row],[Benchmark mean accuracy]]</f>
        <v>-0.22906263000000138</v>
      </c>
      <c r="H180" t="str">
        <f>IF(AND(Table1[[#This Row],[F value]]&lt;4.74,Table1[[#This Row],[Best Individual mean accuracy]]&gt;Table1[[#This Row],[Benchmark mean accuracy]]),"Yes","No")</f>
        <v>No</v>
      </c>
    </row>
    <row r="181" spans="1:8" x14ac:dyDescent="0.55000000000000004">
      <c r="A181">
        <v>10</v>
      </c>
      <c r="B181" s="1" t="s">
        <v>392</v>
      </c>
      <c r="C181" s="4">
        <v>0.98285714300000004</v>
      </c>
      <c r="D181" s="5">
        <v>97.023741299999998</v>
      </c>
      <c r="E181" s="3">
        <v>96.794760539999999</v>
      </c>
      <c r="F181" s="4">
        <v>0.70583369200000001</v>
      </c>
      <c r="G181" s="5">
        <f>Table1[[#This Row],[Best Individual mean accuracy]]-Table1[[#This Row],[Benchmark mean accuracy]]</f>
        <v>-0.2289807599999989</v>
      </c>
      <c r="H181" t="str">
        <f>IF(AND(Table1[[#This Row],[F value]]&lt;4.74,Table1[[#This Row],[Best Individual mean accuracy]]&gt;Table1[[#This Row],[Benchmark mean accuracy]]),"Yes","No")</f>
        <v>No</v>
      </c>
    </row>
    <row r="182" spans="1:8" x14ac:dyDescent="0.55000000000000004">
      <c r="A182">
        <v>10</v>
      </c>
      <c r="B182" s="1" t="s">
        <v>126</v>
      </c>
      <c r="C182" s="4">
        <v>0.98285714300000004</v>
      </c>
      <c r="D182" s="5">
        <v>96.938190750000004</v>
      </c>
      <c r="E182" s="3">
        <v>96.794760539999999</v>
      </c>
      <c r="F182" s="4">
        <v>0.88581737800000004</v>
      </c>
      <c r="G182" s="5">
        <f>Table1[[#This Row],[Best Individual mean accuracy]]-Table1[[#This Row],[Benchmark mean accuracy]]</f>
        <v>-0.14343021000000533</v>
      </c>
      <c r="H182" t="str">
        <f>IF(AND(Table1[[#This Row],[F value]]&lt;4.74,Table1[[#This Row],[Best Individual mean accuracy]]&gt;Table1[[#This Row],[Benchmark mean accuracy]]),"Yes","No")</f>
        <v>No</v>
      </c>
    </row>
    <row r="183" spans="1:8" x14ac:dyDescent="0.55000000000000004">
      <c r="A183">
        <v>10</v>
      </c>
      <c r="B183" s="1" t="s">
        <v>460</v>
      </c>
      <c r="C183" s="4">
        <v>0.98285714300000004</v>
      </c>
      <c r="D183" s="5">
        <v>96.880802290000005</v>
      </c>
      <c r="E183" s="3">
        <v>96.794760539999999</v>
      </c>
      <c r="F183" s="4">
        <v>1.1332564599999999</v>
      </c>
      <c r="G183" s="5">
        <f>Table1[[#This Row],[Best Individual mean accuracy]]-Table1[[#This Row],[Benchmark mean accuracy]]</f>
        <v>-8.60417500000068E-2</v>
      </c>
      <c r="H183" t="str">
        <f>IF(AND(Table1[[#This Row],[F value]]&lt;4.74,Table1[[#This Row],[Best Individual mean accuracy]]&gt;Table1[[#This Row],[Benchmark mean accuracy]]),"Yes","No")</f>
        <v>No</v>
      </c>
    </row>
    <row r="184" spans="1:8" x14ac:dyDescent="0.55000000000000004">
      <c r="A184">
        <v>10</v>
      </c>
      <c r="B184" s="1" t="s">
        <v>18</v>
      </c>
      <c r="C184" s="4">
        <v>0.98285714300000004</v>
      </c>
      <c r="D184" s="5">
        <v>96.680720429999994</v>
      </c>
      <c r="E184" s="3">
        <v>96.794760539999999</v>
      </c>
      <c r="F184" s="4">
        <v>0.86641232300000004</v>
      </c>
      <c r="G184" s="5">
        <f>Table1[[#This Row],[Best Individual mean accuracy]]-Table1[[#This Row],[Benchmark mean accuracy]]</f>
        <v>0.1140401100000048</v>
      </c>
      <c r="H184" t="str">
        <f>IF(AND(Table1[[#This Row],[F value]]&lt;4.74,Table1[[#This Row],[Best Individual mean accuracy]]&gt;Table1[[#This Row],[Benchmark mean accuracy]]),"Yes","No")</f>
        <v>Yes</v>
      </c>
    </row>
    <row r="185" spans="1:8" x14ac:dyDescent="0.55000000000000004">
      <c r="A185">
        <v>10</v>
      </c>
      <c r="B185" s="1" t="s">
        <v>244</v>
      </c>
      <c r="C185" s="4">
        <v>0.98285714300000004</v>
      </c>
      <c r="D185" s="5">
        <v>96.880884159999994</v>
      </c>
      <c r="E185" s="3">
        <v>96.794678669999996</v>
      </c>
      <c r="F185" s="4">
        <v>0.58649347399999996</v>
      </c>
      <c r="G185" s="5">
        <f>Table1[[#This Row],[Best Individual mean accuracy]]-Table1[[#This Row],[Benchmark mean accuracy]]</f>
        <v>-8.6205489999997553E-2</v>
      </c>
      <c r="H185" t="str">
        <f>IF(AND(Table1[[#This Row],[F value]]&lt;4.74,Table1[[#This Row],[Best Individual mean accuracy]]&gt;Table1[[#This Row],[Benchmark mean accuracy]]),"Yes","No")</f>
        <v>No</v>
      </c>
    </row>
    <row r="186" spans="1:8" x14ac:dyDescent="0.55000000000000004">
      <c r="A186">
        <v>10</v>
      </c>
      <c r="B186" s="1" t="s">
        <v>263</v>
      </c>
      <c r="C186" s="4">
        <v>0.98285714300000004</v>
      </c>
      <c r="D186" s="5">
        <v>96.70929185</v>
      </c>
      <c r="E186" s="3">
        <v>96.794678669999996</v>
      </c>
      <c r="F186" s="4">
        <v>0.89833996900000002</v>
      </c>
      <c r="G186" s="5">
        <f>Table1[[#This Row],[Best Individual mean accuracy]]-Table1[[#This Row],[Benchmark mean accuracy]]</f>
        <v>8.5386819999996533E-2</v>
      </c>
      <c r="H186" t="str">
        <f>IF(AND(Table1[[#This Row],[F value]]&lt;4.74,Table1[[#This Row],[Best Individual mean accuracy]]&gt;Table1[[#This Row],[Benchmark mean accuracy]]),"Yes","No")</f>
        <v>Yes</v>
      </c>
    </row>
    <row r="187" spans="1:8" x14ac:dyDescent="0.55000000000000004">
      <c r="A187">
        <v>10</v>
      </c>
      <c r="B187" s="1" t="s">
        <v>205</v>
      </c>
      <c r="C187" s="4">
        <v>0.98285714300000004</v>
      </c>
      <c r="D187" s="5">
        <v>97.052558329999997</v>
      </c>
      <c r="E187" s="3">
        <v>96.794596810000002</v>
      </c>
      <c r="F187" s="4">
        <v>0.74570667199999996</v>
      </c>
      <c r="G187" s="5">
        <f>Table1[[#This Row],[Best Individual mean accuracy]]-Table1[[#This Row],[Benchmark mean accuracy]]</f>
        <v>-0.25796151999999495</v>
      </c>
      <c r="H187" t="str">
        <f>IF(AND(Table1[[#This Row],[F value]]&lt;4.74,Table1[[#This Row],[Best Individual mean accuracy]]&gt;Table1[[#This Row],[Benchmark mean accuracy]]),"Yes","No")</f>
        <v>No</v>
      </c>
    </row>
    <row r="188" spans="1:8" x14ac:dyDescent="0.55000000000000004">
      <c r="A188">
        <v>10</v>
      </c>
      <c r="B188" s="1" t="s">
        <v>116</v>
      </c>
      <c r="C188" s="4">
        <v>0.98285714300000004</v>
      </c>
      <c r="D188" s="5">
        <v>96.99549734</v>
      </c>
      <c r="E188" s="3">
        <v>96.794596810000002</v>
      </c>
      <c r="F188" s="4">
        <v>0.83701125499999995</v>
      </c>
      <c r="G188" s="5">
        <f>Table1[[#This Row],[Best Individual mean accuracy]]-Table1[[#This Row],[Benchmark mean accuracy]]</f>
        <v>-0.20090052999999841</v>
      </c>
      <c r="H188" t="str">
        <f>IF(AND(Table1[[#This Row],[F value]]&lt;4.74,Table1[[#This Row],[Best Individual mean accuracy]]&gt;Table1[[#This Row],[Benchmark mean accuracy]]),"Yes","No")</f>
        <v>No</v>
      </c>
    </row>
    <row r="189" spans="1:8" x14ac:dyDescent="0.55000000000000004">
      <c r="A189">
        <v>10</v>
      </c>
      <c r="B189" s="1" t="s">
        <v>207</v>
      </c>
      <c r="C189" s="4">
        <v>0.98285714300000004</v>
      </c>
      <c r="D189" s="5">
        <v>96.995169869999998</v>
      </c>
      <c r="E189" s="3">
        <v>96.794596810000002</v>
      </c>
      <c r="F189" s="4">
        <v>1.2218214970000001</v>
      </c>
      <c r="G189" s="5">
        <f>Table1[[#This Row],[Best Individual mean accuracy]]-Table1[[#This Row],[Benchmark mean accuracy]]</f>
        <v>-0.20057305999999642</v>
      </c>
      <c r="H189" t="str">
        <f>IF(AND(Table1[[#This Row],[F value]]&lt;4.74,Table1[[#This Row],[Best Individual mean accuracy]]&gt;Table1[[#This Row],[Benchmark mean accuracy]]),"Yes","No")</f>
        <v>No</v>
      </c>
    </row>
    <row r="190" spans="1:8" x14ac:dyDescent="0.55000000000000004">
      <c r="A190">
        <v>10</v>
      </c>
      <c r="B190" s="1" t="s">
        <v>388</v>
      </c>
      <c r="C190" s="4">
        <v>0.98285714300000004</v>
      </c>
      <c r="D190" s="5">
        <v>96.880556690000006</v>
      </c>
      <c r="E190" s="3">
        <v>96.794596810000002</v>
      </c>
      <c r="F190" s="4">
        <v>0.92013740399999999</v>
      </c>
      <c r="G190" s="5">
        <f>Table1[[#This Row],[Best Individual mean accuracy]]-Table1[[#This Row],[Benchmark mean accuracy]]</f>
        <v>-8.5959880000004318E-2</v>
      </c>
      <c r="H190" t="str">
        <f>IF(AND(Table1[[#This Row],[F value]]&lt;4.74,Table1[[#This Row],[Best Individual mean accuracy]]&gt;Table1[[#This Row],[Benchmark mean accuracy]]),"Yes","No")</f>
        <v>No</v>
      </c>
    </row>
    <row r="191" spans="1:8" x14ac:dyDescent="0.55000000000000004">
      <c r="A191">
        <v>10</v>
      </c>
      <c r="B191" s="1" t="s">
        <v>243</v>
      </c>
      <c r="C191" s="4">
        <v>0.98285714300000004</v>
      </c>
      <c r="D191" s="5">
        <v>96.966598439999999</v>
      </c>
      <c r="E191" s="3">
        <v>96.794514939999999</v>
      </c>
      <c r="F191" s="4">
        <v>0.86390235000000004</v>
      </c>
      <c r="G191" s="5">
        <f>Table1[[#This Row],[Best Individual mean accuracy]]-Table1[[#This Row],[Benchmark mean accuracy]]</f>
        <v>-0.17208349999999939</v>
      </c>
      <c r="H191" t="str">
        <f>IF(AND(Table1[[#This Row],[F value]]&lt;4.74,Table1[[#This Row],[Best Individual mean accuracy]]&gt;Table1[[#This Row],[Benchmark mean accuracy]]),"Yes","No")</f>
        <v>No</v>
      </c>
    </row>
    <row r="192" spans="1:8" x14ac:dyDescent="0.55000000000000004">
      <c r="A192">
        <v>10</v>
      </c>
      <c r="B192" s="1" t="s">
        <v>269</v>
      </c>
      <c r="C192" s="4">
        <v>0.98285714300000004</v>
      </c>
      <c r="D192" s="5">
        <v>96.909373720000005</v>
      </c>
      <c r="E192" s="3">
        <v>96.794514939999999</v>
      </c>
      <c r="F192" s="4">
        <v>0.60874530000000004</v>
      </c>
      <c r="G192" s="5">
        <f>Table1[[#This Row],[Best Individual mean accuracy]]-Table1[[#This Row],[Benchmark mean accuracy]]</f>
        <v>-0.11485878000000582</v>
      </c>
      <c r="H192" t="str">
        <f>IF(AND(Table1[[#This Row],[F value]]&lt;4.74,Table1[[#This Row],[Best Individual mean accuracy]]&gt;Table1[[#This Row],[Benchmark mean accuracy]]),"Yes","No")</f>
        <v>No</v>
      </c>
    </row>
    <row r="193" spans="1:8" x14ac:dyDescent="0.55000000000000004">
      <c r="A193">
        <v>10</v>
      </c>
      <c r="B193" s="1" t="s">
        <v>423</v>
      </c>
      <c r="C193" s="4">
        <v>0.98285714300000004</v>
      </c>
      <c r="D193" s="5">
        <v>96.766516580000001</v>
      </c>
      <c r="E193" s="3">
        <v>96.794514939999999</v>
      </c>
      <c r="F193" s="4">
        <v>1</v>
      </c>
      <c r="G193" s="5">
        <f>Table1[[#This Row],[Best Individual mean accuracy]]-Table1[[#This Row],[Benchmark mean accuracy]]</f>
        <v>2.7998359999998002E-2</v>
      </c>
      <c r="H193" t="str">
        <f>IF(AND(Table1[[#This Row],[F value]]&lt;4.74,Table1[[#This Row],[Best Individual mean accuracy]]&gt;Table1[[#This Row],[Benchmark mean accuracy]]),"Yes","No")</f>
        <v>Yes</v>
      </c>
    </row>
    <row r="194" spans="1:8" x14ac:dyDescent="0.55000000000000004">
      <c r="A194">
        <v>10</v>
      </c>
      <c r="B194" s="1" t="s">
        <v>260</v>
      </c>
      <c r="C194" s="4">
        <v>0.98285714300000004</v>
      </c>
      <c r="D194" s="5">
        <v>96.966516580000004</v>
      </c>
      <c r="E194" s="3">
        <v>96.794433069999997</v>
      </c>
      <c r="F194" s="4">
        <v>0.84205823800000001</v>
      </c>
      <c r="G194" s="5">
        <f>Table1[[#This Row],[Best Individual mean accuracy]]-Table1[[#This Row],[Benchmark mean accuracy]]</f>
        <v>-0.17208351000000732</v>
      </c>
      <c r="H194" t="str">
        <f>IF(AND(Table1[[#This Row],[F value]]&lt;4.74,Table1[[#This Row],[Best Individual mean accuracy]]&gt;Table1[[#This Row],[Benchmark mean accuracy]]),"Yes","No")</f>
        <v>No</v>
      </c>
    </row>
    <row r="195" spans="1:8" x14ac:dyDescent="0.55000000000000004">
      <c r="A195">
        <v>10</v>
      </c>
      <c r="B195" s="1" t="s">
        <v>71</v>
      </c>
      <c r="C195" s="4">
        <v>0.98285714300000004</v>
      </c>
      <c r="D195" s="5">
        <v>97.023659440000003</v>
      </c>
      <c r="E195" s="3">
        <v>96.79426934</v>
      </c>
      <c r="F195" s="4">
        <v>1.226887981</v>
      </c>
      <c r="G195" s="5">
        <f>Table1[[#This Row],[Best Individual mean accuracy]]-Table1[[#This Row],[Benchmark mean accuracy]]</f>
        <v>-0.22939010000000337</v>
      </c>
      <c r="H195" t="str">
        <f>IF(AND(Table1[[#This Row],[F value]]&lt;4.74,Table1[[#This Row],[Best Individual mean accuracy]]&gt;Table1[[#This Row],[Benchmark mean accuracy]]),"Yes","No")</f>
        <v>No</v>
      </c>
    </row>
    <row r="196" spans="1:8" x14ac:dyDescent="0.55000000000000004">
      <c r="A196">
        <v>247</v>
      </c>
      <c r="B196" s="1" t="s">
        <v>571</v>
      </c>
      <c r="C196" s="4">
        <v>0.98857142857142799</v>
      </c>
      <c r="D196" s="5">
        <v>96.821940237413003</v>
      </c>
      <c r="E196" s="3">
        <v>96.793368808841507</v>
      </c>
      <c r="F196" s="4">
        <v>2.6033471430329098</v>
      </c>
      <c r="G196" s="5">
        <f>Table1[[#This Row],[Best Individual mean accuracy]]-Table1[[#This Row],[Benchmark mean accuracy]]</f>
        <v>-2.8571428571495971E-2</v>
      </c>
      <c r="H196" t="str">
        <f>IF(AND(Table1[[#This Row],[F value]]&lt;4.74,Table1[[#This Row],[Best Individual mean accuracy]]&gt;Table1[[#This Row],[Benchmark mean accuracy]]),"Yes","No")</f>
        <v>No</v>
      </c>
    </row>
    <row r="197" spans="1:8" x14ac:dyDescent="0.55000000000000004">
      <c r="A197">
        <v>175</v>
      </c>
      <c r="B197" s="1" t="s">
        <v>528</v>
      </c>
      <c r="C197" s="4">
        <v>0.98285714285714199</v>
      </c>
      <c r="D197" s="5">
        <v>96.537781416291395</v>
      </c>
      <c r="E197" s="3">
        <v>96.766925910765394</v>
      </c>
      <c r="F197" s="4">
        <v>1.2613884903824899</v>
      </c>
      <c r="G197" s="5">
        <f>Table1[[#This Row],[Best Individual mean accuracy]]-Table1[[#This Row],[Benchmark mean accuracy]]</f>
        <v>0.22914449447399932</v>
      </c>
      <c r="H197" t="str">
        <f>IF(AND(Table1[[#This Row],[F value]]&lt;4.74,Table1[[#This Row],[Best Individual mean accuracy]]&gt;Table1[[#This Row],[Benchmark mean accuracy]]),"Yes","No")</f>
        <v>Yes</v>
      </c>
    </row>
    <row r="198" spans="1:8" x14ac:dyDescent="0.55000000000000004">
      <c r="A198">
        <v>175</v>
      </c>
      <c r="B198" s="1" t="s">
        <v>525</v>
      </c>
      <c r="C198" s="4">
        <v>0.98285714285714199</v>
      </c>
      <c r="D198" s="5">
        <v>96.509209987719998</v>
      </c>
      <c r="E198" s="3">
        <v>96.7668440442079</v>
      </c>
      <c r="F198" s="4">
        <v>1.2033951685886799</v>
      </c>
      <c r="G198" s="5">
        <f>Table1[[#This Row],[Best Individual mean accuracy]]-Table1[[#This Row],[Benchmark mean accuracy]]</f>
        <v>0.25763405648790183</v>
      </c>
      <c r="H198" t="str">
        <f>IF(AND(Table1[[#This Row],[F value]]&lt;4.74,Table1[[#This Row],[Best Individual mean accuracy]]&gt;Table1[[#This Row],[Benchmark mean accuracy]]),"Yes","No")</f>
        <v>Yes</v>
      </c>
    </row>
    <row r="199" spans="1:8" x14ac:dyDescent="0.55000000000000004">
      <c r="A199">
        <v>175</v>
      </c>
      <c r="B199" s="1" t="s">
        <v>492</v>
      </c>
      <c r="C199" s="4">
        <v>0.98285714285714199</v>
      </c>
      <c r="D199" s="5">
        <v>96.594842406876793</v>
      </c>
      <c r="E199" s="3">
        <v>96.766762177650406</v>
      </c>
      <c r="F199" s="4">
        <v>0.72209051635877697</v>
      </c>
      <c r="G199" s="5">
        <f>Table1[[#This Row],[Best Individual mean accuracy]]-Table1[[#This Row],[Benchmark mean accuracy]]</f>
        <v>0.17191977077361287</v>
      </c>
      <c r="H199" t="str">
        <f>IF(AND(Table1[[#This Row],[F value]]&lt;4.74,Table1[[#This Row],[Best Individual mean accuracy]]&gt;Table1[[#This Row],[Benchmark mean accuracy]]),"Yes","No")</f>
        <v>Yes</v>
      </c>
    </row>
    <row r="200" spans="1:8" x14ac:dyDescent="0.55000000000000004">
      <c r="A200">
        <v>175</v>
      </c>
      <c r="B200" s="1" t="s">
        <v>516</v>
      </c>
      <c r="C200" s="4">
        <v>0.98285714285714199</v>
      </c>
      <c r="D200" s="5">
        <v>96.451985264019598</v>
      </c>
      <c r="E200" s="3">
        <v>96.766680311092898</v>
      </c>
      <c r="F200" s="4">
        <v>2.2851359144329901</v>
      </c>
      <c r="G200" s="5">
        <f>Table1[[#This Row],[Best Individual mean accuracy]]-Table1[[#This Row],[Benchmark mean accuracy]]</f>
        <v>0.31469504707330032</v>
      </c>
      <c r="H200" t="str">
        <f>IF(AND(Table1[[#This Row],[F value]]&lt;4.74,Table1[[#This Row],[Best Individual mean accuracy]]&gt;Table1[[#This Row],[Benchmark mean accuracy]]),"Yes","No")</f>
        <v>Yes</v>
      </c>
    </row>
    <row r="201" spans="1:8" x14ac:dyDescent="0.55000000000000004">
      <c r="A201">
        <v>175</v>
      </c>
      <c r="B201" s="1" t="s">
        <v>503</v>
      </c>
      <c r="C201" s="4">
        <v>0.98285714285714199</v>
      </c>
      <c r="D201" s="5">
        <v>96.880720425706102</v>
      </c>
      <c r="E201" s="3">
        <v>96.766598444535404</v>
      </c>
      <c r="F201" s="4">
        <v>0.76882445231046204</v>
      </c>
      <c r="G201" s="5">
        <f>Table1[[#This Row],[Best Individual mean accuracy]]-Table1[[#This Row],[Benchmark mean accuracy]]</f>
        <v>-0.1141219811706975</v>
      </c>
      <c r="H201" t="str">
        <f>IF(AND(Table1[[#This Row],[F value]]&lt;4.74,Table1[[#This Row],[Best Individual mean accuracy]]&gt;Table1[[#This Row],[Benchmark mean accuracy]]),"Yes","No")</f>
        <v>No</v>
      </c>
    </row>
    <row r="202" spans="1:8" x14ac:dyDescent="0.55000000000000004">
      <c r="A202">
        <v>10</v>
      </c>
      <c r="B202" s="1" t="s">
        <v>88</v>
      </c>
      <c r="C202" s="4">
        <v>0.98285714300000004</v>
      </c>
      <c r="D202" s="5">
        <v>96.966844039999998</v>
      </c>
      <c r="E202" s="3">
        <v>96.766598439999996</v>
      </c>
      <c r="F202" s="4">
        <v>2.7771925739999999</v>
      </c>
      <c r="G202" s="5">
        <f>Table1[[#This Row],[Best Individual mean accuracy]]-Table1[[#This Row],[Benchmark mean accuracy]]</f>
        <v>-0.20024560000000236</v>
      </c>
      <c r="H202" t="str">
        <f>IF(AND(Table1[[#This Row],[F value]]&lt;4.74,Table1[[#This Row],[Best Individual mean accuracy]]&gt;Table1[[#This Row],[Benchmark mean accuracy]]),"Yes","No")</f>
        <v>No</v>
      </c>
    </row>
    <row r="203" spans="1:8" x14ac:dyDescent="0.55000000000000004">
      <c r="A203">
        <v>10</v>
      </c>
      <c r="B203" s="1" t="s">
        <v>427</v>
      </c>
      <c r="C203" s="4">
        <v>0.98285714300000004</v>
      </c>
      <c r="D203" s="5">
        <v>96.966598439999999</v>
      </c>
      <c r="E203" s="3">
        <v>96.766598439999996</v>
      </c>
      <c r="F203" s="4">
        <v>0.71410291299999995</v>
      </c>
      <c r="G203" s="5">
        <f>Table1[[#This Row],[Best Individual mean accuracy]]-Table1[[#This Row],[Benchmark mean accuracy]]</f>
        <v>-0.20000000000000284</v>
      </c>
      <c r="H203" t="str">
        <f>IF(AND(Table1[[#This Row],[F value]]&lt;4.74,Table1[[#This Row],[Best Individual mean accuracy]]&gt;Table1[[#This Row],[Benchmark mean accuracy]]),"Yes","No")</f>
        <v>No</v>
      </c>
    </row>
    <row r="204" spans="1:8" x14ac:dyDescent="0.55000000000000004">
      <c r="A204">
        <v>10</v>
      </c>
      <c r="B204" s="1" t="s">
        <v>143</v>
      </c>
      <c r="C204" s="4">
        <v>0.98285714300000004</v>
      </c>
      <c r="D204" s="5">
        <v>96.966516580000004</v>
      </c>
      <c r="E204" s="3">
        <v>96.766598439999996</v>
      </c>
      <c r="F204" s="4">
        <v>1.6967741750000001</v>
      </c>
      <c r="G204" s="5">
        <f>Table1[[#This Row],[Best Individual mean accuracy]]-Table1[[#This Row],[Benchmark mean accuracy]]</f>
        <v>-0.19991814000000829</v>
      </c>
      <c r="H204" t="str">
        <f>IF(AND(Table1[[#This Row],[F value]]&lt;4.74,Table1[[#This Row],[Best Individual mean accuracy]]&gt;Table1[[#This Row],[Benchmark mean accuracy]]),"Yes","No")</f>
        <v>No</v>
      </c>
    </row>
    <row r="205" spans="1:8" x14ac:dyDescent="0.55000000000000004">
      <c r="A205">
        <v>10</v>
      </c>
      <c r="B205" s="1" t="s">
        <v>102</v>
      </c>
      <c r="C205" s="4">
        <v>0.98285714300000004</v>
      </c>
      <c r="D205" s="5">
        <v>96.938027020000007</v>
      </c>
      <c r="E205" s="3">
        <v>96.766598439999996</v>
      </c>
      <c r="F205" s="4">
        <v>1</v>
      </c>
      <c r="G205" s="5">
        <f>Table1[[#This Row],[Best Individual mean accuracy]]-Table1[[#This Row],[Benchmark mean accuracy]]</f>
        <v>-0.17142858000001127</v>
      </c>
      <c r="H205" t="str">
        <f>IF(AND(Table1[[#This Row],[F value]]&lt;4.74,Table1[[#This Row],[Best Individual mean accuracy]]&gt;Table1[[#This Row],[Benchmark mean accuracy]]),"Yes","No")</f>
        <v>No</v>
      </c>
    </row>
    <row r="206" spans="1:8" x14ac:dyDescent="0.55000000000000004">
      <c r="A206">
        <v>10</v>
      </c>
      <c r="B206" s="1" t="s">
        <v>60</v>
      </c>
      <c r="C206" s="4">
        <v>0.98285714300000004</v>
      </c>
      <c r="D206" s="5">
        <v>96.709209990000005</v>
      </c>
      <c r="E206" s="3">
        <v>96.766516580000001</v>
      </c>
      <c r="F206" s="4">
        <v>1.735854657</v>
      </c>
      <c r="G206" s="5">
        <f>Table1[[#This Row],[Best Individual mean accuracy]]-Table1[[#This Row],[Benchmark mean accuracy]]</f>
        <v>5.7306589999996049E-2</v>
      </c>
      <c r="H206" t="str">
        <f>IF(AND(Table1[[#This Row],[F value]]&lt;4.74,Table1[[#This Row],[Best Individual mean accuracy]]&gt;Table1[[#This Row],[Benchmark mean accuracy]]),"Yes","No")</f>
        <v>Yes</v>
      </c>
    </row>
    <row r="207" spans="1:8" x14ac:dyDescent="0.55000000000000004">
      <c r="A207">
        <v>10</v>
      </c>
      <c r="B207" s="1" t="s">
        <v>232</v>
      </c>
      <c r="C207" s="4">
        <v>0.98285714300000004</v>
      </c>
      <c r="D207" s="5">
        <v>97.081047889999994</v>
      </c>
      <c r="E207" s="3">
        <v>96.766434709999999</v>
      </c>
      <c r="F207" s="4">
        <v>2.7191856090000002</v>
      </c>
      <c r="G207" s="5">
        <f>Table1[[#This Row],[Best Individual mean accuracy]]-Table1[[#This Row],[Benchmark mean accuracy]]</f>
        <v>-0.31461317999999494</v>
      </c>
      <c r="H207" t="str">
        <f>IF(AND(Table1[[#This Row],[F value]]&lt;4.74,Table1[[#This Row],[Best Individual mean accuracy]]&gt;Table1[[#This Row],[Benchmark mean accuracy]]),"Yes","No")</f>
        <v>No</v>
      </c>
    </row>
    <row r="208" spans="1:8" x14ac:dyDescent="0.55000000000000004">
      <c r="A208">
        <v>10</v>
      </c>
      <c r="B208" s="1" t="s">
        <v>443</v>
      </c>
      <c r="C208" s="4">
        <v>0.98285714300000004</v>
      </c>
      <c r="D208" s="5">
        <v>96.909455589999993</v>
      </c>
      <c r="E208" s="3">
        <v>96.766434709999999</v>
      </c>
      <c r="F208" s="4">
        <v>0.79554894200000004</v>
      </c>
      <c r="G208" s="5">
        <f>Table1[[#This Row],[Best Individual mean accuracy]]-Table1[[#This Row],[Benchmark mean accuracy]]</f>
        <v>-0.14302087999999458</v>
      </c>
      <c r="H208" t="str">
        <f>IF(AND(Table1[[#This Row],[F value]]&lt;4.74,Table1[[#This Row],[Best Individual mean accuracy]]&gt;Table1[[#This Row],[Benchmark mean accuracy]]),"Yes","No")</f>
        <v>No</v>
      </c>
    </row>
    <row r="209" spans="1:8" x14ac:dyDescent="0.55000000000000004">
      <c r="A209">
        <v>10</v>
      </c>
      <c r="B209" s="1" t="s">
        <v>109</v>
      </c>
      <c r="C209" s="4">
        <v>0.98285714300000004</v>
      </c>
      <c r="D209" s="5">
        <v>96.823823169999997</v>
      </c>
      <c r="E209" s="3">
        <v>96.766434709999999</v>
      </c>
      <c r="F209" s="4">
        <v>2.6618934570000001</v>
      </c>
      <c r="G209" s="5">
        <f>Table1[[#This Row],[Best Individual mean accuracy]]-Table1[[#This Row],[Benchmark mean accuracy]]</f>
        <v>-5.7388459999998531E-2</v>
      </c>
      <c r="H209" t="str">
        <f>IF(AND(Table1[[#This Row],[F value]]&lt;4.74,Table1[[#This Row],[Best Individual mean accuracy]]&gt;Table1[[#This Row],[Benchmark mean accuracy]]),"Yes","No")</f>
        <v>No</v>
      </c>
    </row>
    <row r="210" spans="1:8" x14ac:dyDescent="0.55000000000000004">
      <c r="A210">
        <v>175</v>
      </c>
      <c r="B210" s="1" t="s">
        <v>499</v>
      </c>
      <c r="C210" s="4">
        <v>0.98285714285714199</v>
      </c>
      <c r="D210" s="5">
        <v>96.4232501023331</v>
      </c>
      <c r="E210" s="3">
        <v>96.766352844862794</v>
      </c>
      <c r="F210" s="4">
        <v>1.5016115528758101</v>
      </c>
      <c r="G210" s="5">
        <f>Table1[[#This Row],[Best Individual mean accuracy]]-Table1[[#This Row],[Benchmark mean accuracy]]</f>
        <v>0.34310274252969464</v>
      </c>
      <c r="H210" t="str">
        <f>IF(AND(Table1[[#This Row],[F value]]&lt;4.74,Table1[[#This Row],[Best Individual mean accuracy]]&gt;Table1[[#This Row],[Benchmark mean accuracy]]),"Yes","No")</f>
        <v>Yes</v>
      </c>
    </row>
    <row r="211" spans="1:8" x14ac:dyDescent="0.55000000000000004">
      <c r="A211">
        <v>10</v>
      </c>
      <c r="B211" s="1" t="s">
        <v>153</v>
      </c>
      <c r="C211" s="4">
        <v>0.98285714300000004</v>
      </c>
      <c r="D211" s="5">
        <v>96.99525174</v>
      </c>
      <c r="E211" s="3">
        <v>96.766352839999996</v>
      </c>
      <c r="F211" s="4">
        <v>0.81808779200000004</v>
      </c>
      <c r="G211" s="5">
        <f>Table1[[#This Row],[Best Individual mean accuracy]]-Table1[[#This Row],[Benchmark mean accuracy]]</f>
        <v>-0.22889890000000435</v>
      </c>
      <c r="H211" t="str">
        <f>IF(AND(Table1[[#This Row],[F value]]&lt;4.74,Table1[[#This Row],[Best Individual mean accuracy]]&gt;Table1[[#This Row],[Benchmark mean accuracy]]),"Yes","No")</f>
        <v>No</v>
      </c>
    </row>
    <row r="212" spans="1:8" x14ac:dyDescent="0.55000000000000004">
      <c r="A212">
        <v>10</v>
      </c>
      <c r="B212" s="1" t="s">
        <v>8</v>
      </c>
      <c r="C212" s="4">
        <v>0.98285714300000004</v>
      </c>
      <c r="D212" s="5">
        <v>96.995006140000001</v>
      </c>
      <c r="E212" s="3">
        <v>96.766352839999996</v>
      </c>
      <c r="F212" s="4">
        <v>0.84184382199999996</v>
      </c>
      <c r="G212" s="5">
        <f>Table1[[#This Row],[Best Individual mean accuracy]]-Table1[[#This Row],[Benchmark mean accuracy]]</f>
        <v>-0.22865330000000483</v>
      </c>
      <c r="H212" t="str">
        <f>IF(AND(Table1[[#This Row],[F value]]&lt;4.74,Table1[[#This Row],[Best Individual mean accuracy]]&gt;Table1[[#This Row],[Benchmark mean accuracy]]),"Yes","No")</f>
        <v>No</v>
      </c>
    </row>
    <row r="213" spans="1:8" x14ac:dyDescent="0.55000000000000004">
      <c r="A213">
        <v>10</v>
      </c>
      <c r="B213" s="1" t="s">
        <v>41</v>
      </c>
      <c r="C213" s="4">
        <v>0.98285714300000004</v>
      </c>
      <c r="D213" s="5">
        <v>96.966516580000004</v>
      </c>
      <c r="E213" s="3">
        <v>96.766352839999996</v>
      </c>
      <c r="F213" s="4">
        <v>1.046539299</v>
      </c>
      <c r="G213" s="5">
        <f>Table1[[#This Row],[Best Individual mean accuracy]]-Table1[[#This Row],[Benchmark mean accuracy]]</f>
        <v>-0.20016374000000781</v>
      </c>
      <c r="H213" t="str">
        <f>IF(AND(Table1[[#This Row],[F value]]&lt;4.74,Table1[[#This Row],[Best Individual mean accuracy]]&gt;Table1[[#This Row],[Benchmark mean accuracy]]),"Yes","No")</f>
        <v>No</v>
      </c>
    </row>
    <row r="214" spans="1:8" x14ac:dyDescent="0.55000000000000004">
      <c r="A214">
        <v>10</v>
      </c>
      <c r="B214" s="1" t="s">
        <v>428</v>
      </c>
      <c r="C214" s="4">
        <v>0.98285714300000004</v>
      </c>
      <c r="D214" s="5">
        <v>96.909455589999993</v>
      </c>
      <c r="E214" s="3">
        <v>96.766352839999996</v>
      </c>
      <c r="F214" s="4">
        <v>2.5354041700000001</v>
      </c>
      <c r="G214" s="5">
        <f>Table1[[#This Row],[Best Individual mean accuracy]]-Table1[[#This Row],[Benchmark mean accuracy]]</f>
        <v>-0.14310274999999706</v>
      </c>
      <c r="H214" t="str">
        <f>IF(AND(Table1[[#This Row],[F value]]&lt;4.74,Table1[[#This Row],[Best Individual mean accuracy]]&gt;Table1[[#This Row],[Benchmark mean accuracy]]),"Yes","No")</f>
        <v>No</v>
      </c>
    </row>
    <row r="215" spans="1:8" x14ac:dyDescent="0.55000000000000004">
      <c r="A215">
        <v>10</v>
      </c>
      <c r="B215" s="1" t="s">
        <v>447</v>
      </c>
      <c r="C215" s="4">
        <v>0.98285714300000004</v>
      </c>
      <c r="D215" s="5">
        <v>96.909291850000002</v>
      </c>
      <c r="E215" s="3">
        <v>96.766352839999996</v>
      </c>
      <c r="F215" s="4">
        <v>0.84612051099999996</v>
      </c>
      <c r="G215" s="5">
        <f>Table1[[#This Row],[Best Individual mean accuracy]]-Table1[[#This Row],[Benchmark mean accuracy]]</f>
        <v>-0.14293901000000631</v>
      </c>
      <c r="H215" t="str">
        <f>IF(AND(Table1[[#This Row],[F value]]&lt;4.74,Table1[[#This Row],[Best Individual mean accuracy]]&gt;Table1[[#This Row],[Benchmark mean accuracy]]),"Yes","No")</f>
        <v>No</v>
      </c>
    </row>
    <row r="216" spans="1:8" x14ac:dyDescent="0.55000000000000004">
      <c r="A216">
        <v>10</v>
      </c>
      <c r="B216" s="1" t="s">
        <v>288</v>
      </c>
      <c r="C216" s="4">
        <v>0.98285714300000004</v>
      </c>
      <c r="D216" s="5">
        <v>96.794924269999996</v>
      </c>
      <c r="E216" s="3">
        <v>96.766352839999996</v>
      </c>
      <c r="F216" s="4">
        <v>0.720652238</v>
      </c>
      <c r="G216" s="5">
        <f>Table1[[#This Row],[Best Individual mean accuracy]]-Table1[[#This Row],[Benchmark mean accuracy]]</f>
        <v>-2.8571429999999509E-2</v>
      </c>
      <c r="H216" t="str">
        <f>IF(AND(Table1[[#This Row],[F value]]&lt;4.74,Table1[[#This Row],[Best Individual mean accuracy]]&gt;Table1[[#This Row],[Benchmark mean accuracy]]),"Yes","No")</f>
        <v>No</v>
      </c>
    </row>
    <row r="217" spans="1:8" x14ac:dyDescent="0.55000000000000004">
      <c r="A217">
        <v>10</v>
      </c>
      <c r="B217" s="1" t="s">
        <v>331</v>
      </c>
      <c r="C217" s="4">
        <v>0.98285714300000004</v>
      </c>
      <c r="D217" s="5">
        <v>96.680720429999994</v>
      </c>
      <c r="E217" s="3">
        <v>96.766352839999996</v>
      </c>
      <c r="F217" s="4">
        <v>1</v>
      </c>
      <c r="G217" s="5">
        <f>Table1[[#This Row],[Best Individual mean accuracy]]-Table1[[#This Row],[Benchmark mean accuracy]]</f>
        <v>8.5632410000002324E-2</v>
      </c>
      <c r="H217" t="str">
        <f>IF(AND(Table1[[#This Row],[F value]]&lt;4.74,Table1[[#This Row],[Best Individual mean accuracy]]&gt;Table1[[#This Row],[Benchmark mean accuracy]]),"Yes","No")</f>
        <v>Yes</v>
      </c>
    </row>
    <row r="218" spans="1:8" x14ac:dyDescent="0.55000000000000004">
      <c r="A218">
        <v>10</v>
      </c>
      <c r="B218" s="1" t="s">
        <v>146</v>
      </c>
      <c r="C218" s="4">
        <v>0.98285714300000004</v>
      </c>
      <c r="D218" s="5">
        <v>97.052476459999994</v>
      </c>
      <c r="E218" s="3">
        <v>96.766270980000002</v>
      </c>
      <c r="F218" s="4">
        <v>2.0928896560000001</v>
      </c>
      <c r="G218" s="5">
        <f>Table1[[#This Row],[Best Individual mean accuracy]]-Table1[[#This Row],[Benchmark mean accuracy]]</f>
        <v>-0.28620547999999246</v>
      </c>
      <c r="H218" t="str">
        <f>IF(AND(Table1[[#This Row],[F value]]&lt;4.74,Table1[[#This Row],[Best Individual mean accuracy]]&gt;Table1[[#This Row],[Benchmark mean accuracy]]),"Yes","No")</f>
        <v>No</v>
      </c>
    </row>
    <row r="219" spans="1:8" x14ac:dyDescent="0.55000000000000004">
      <c r="A219">
        <v>10</v>
      </c>
      <c r="B219" s="1" t="s">
        <v>201</v>
      </c>
      <c r="C219" s="4">
        <v>0.98285714300000004</v>
      </c>
      <c r="D219" s="5">
        <v>97.023905029999995</v>
      </c>
      <c r="E219" s="3">
        <v>96.766270980000002</v>
      </c>
      <c r="F219" s="4">
        <v>1.932081401</v>
      </c>
      <c r="G219" s="5">
        <f>Table1[[#This Row],[Best Individual mean accuracy]]-Table1[[#This Row],[Benchmark mean accuracy]]</f>
        <v>-0.25763404999999295</v>
      </c>
      <c r="H219" t="str">
        <f>IF(AND(Table1[[#This Row],[F value]]&lt;4.74,Table1[[#This Row],[Best Individual mean accuracy]]&gt;Table1[[#This Row],[Benchmark mean accuracy]]),"Yes","No")</f>
        <v>No</v>
      </c>
    </row>
    <row r="220" spans="1:8" x14ac:dyDescent="0.55000000000000004">
      <c r="A220">
        <v>10</v>
      </c>
      <c r="B220" s="1" t="s">
        <v>224</v>
      </c>
      <c r="C220" s="4">
        <v>0.98285714300000004</v>
      </c>
      <c r="D220" s="5">
        <v>96.995579210000002</v>
      </c>
      <c r="E220" s="3">
        <v>96.766270980000002</v>
      </c>
      <c r="F220" s="4">
        <v>0.80020645099999999</v>
      </c>
      <c r="G220" s="5">
        <f>Table1[[#This Row],[Best Individual mean accuracy]]-Table1[[#This Row],[Benchmark mean accuracy]]</f>
        <v>-0.22930823000000089</v>
      </c>
      <c r="H220" t="str">
        <f>IF(AND(Table1[[#This Row],[F value]]&lt;4.74,Table1[[#This Row],[Best Individual mean accuracy]]&gt;Table1[[#This Row],[Benchmark mean accuracy]]),"Yes","No")</f>
        <v>No</v>
      </c>
    </row>
    <row r="221" spans="1:8" x14ac:dyDescent="0.55000000000000004">
      <c r="A221">
        <v>10</v>
      </c>
      <c r="B221" s="1" t="s">
        <v>33</v>
      </c>
      <c r="C221" s="4">
        <v>0.98285714300000004</v>
      </c>
      <c r="D221" s="5">
        <v>96.966680310000001</v>
      </c>
      <c r="E221" s="3">
        <v>96.766270980000002</v>
      </c>
      <c r="F221" s="4">
        <v>1</v>
      </c>
      <c r="G221" s="5">
        <f>Table1[[#This Row],[Best Individual mean accuracy]]-Table1[[#This Row],[Benchmark mean accuracy]]</f>
        <v>-0.20040932999999939</v>
      </c>
      <c r="H221" t="str">
        <f>IF(AND(Table1[[#This Row],[F value]]&lt;4.74,Table1[[#This Row],[Best Individual mean accuracy]]&gt;Table1[[#This Row],[Benchmark mean accuracy]]),"Yes","No")</f>
        <v>No</v>
      </c>
    </row>
    <row r="222" spans="1:8" x14ac:dyDescent="0.55000000000000004">
      <c r="A222">
        <v>10</v>
      </c>
      <c r="B222" s="1" t="s">
        <v>416</v>
      </c>
      <c r="C222" s="4">
        <v>0.98285714300000004</v>
      </c>
      <c r="D222" s="5">
        <v>96.909537450000002</v>
      </c>
      <c r="E222" s="3">
        <v>96.766270980000002</v>
      </c>
      <c r="F222" s="4">
        <v>0.77753802400000005</v>
      </c>
      <c r="G222" s="5">
        <f>Table1[[#This Row],[Best Individual mean accuracy]]-Table1[[#This Row],[Benchmark mean accuracy]]</f>
        <v>-0.14326647000000037</v>
      </c>
      <c r="H222" t="str">
        <f>IF(AND(Table1[[#This Row],[F value]]&lt;4.74,Table1[[#This Row],[Best Individual mean accuracy]]&gt;Table1[[#This Row],[Benchmark mean accuracy]]),"Yes","No")</f>
        <v>No</v>
      </c>
    </row>
    <row r="223" spans="1:8" x14ac:dyDescent="0.55000000000000004">
      <c r="A223">
        <v>10</v>
      </c>
      <c r="B223" s="1" t="s">
        <v>61</v>
      </c>
      <c r="C223" s="4">
        <v>0.98285714300000004</v>
      </c>
      <c r="D223" s="5">
        <v>96.852394599999997</v>
      </c>
      <c r="E223" s="3">
        <v>96.766270980000002</v>
      </c>
      <c r="F223" s="4">
        <v>1</v>
      </c>
      <c r="G223" s="5">
        <f>Table1[[#This Row],[Best Individual mean accuracy]]-Table1[[#This Row],[Benchmark mean accuracy]]</f>
        <v>-8.6123619999995071E-2</v>
      </c>
      <c r="H223" t="str">
        <f>IF(AND(Table1[[#This Row],[F value]]&lt;4.74,Table1[[#This Row],[Best Individual mean accuracy]]&gt;Table1[[#This Row],[Benchmark mean accuracy]]),"Yes","No")</f>
        <v>No</v>
      </c>
    </row>
    <row r="224" spans="1:8" x14ac:dyDescent="0.55000000000000004">
      <c r="A224">
        <v>10</v>
      </c>
      <c r="B224" s="1" t="s">
        <v>13</v>
      </c>
      <c r="C224" s="4">
        <v>0.98285714300000004</v>
      </c>
      <c r="D224" s="5">
        <v>96.766516580000001</v>
      </c>
      <c r="E224" s="3">
        <v>96.766270980000002</v>
      </c>
      <c r="F224" s="4">
        <v>0.70553628000000002</v>
      </c>
      <c r="G224" s="5">
        <f>Table1[[#This Row],[Best Individual mean accuracy]]-Table1[[#This Row],[Benchmark mean accuracy]]</f>
        <v>-2.4559999999951287E-4</v>
      </c>
      <c r="H224" t="str">
        <f>IF(AND(Table1[[#This Row],[F value]]&lt;4.74,Table1[[#This Row],[Best Individual mean accuracy]]&gt;Table1[[#This Row],[Benchmark mean accuracy]]),"Yes","No")</f>
        <v>No</v>
      </c>
    </row>
    <row r="225" spans="1:8" x14ac:dyDescent="0.55000000000000004">
      <c r="A225">
        <v>10</v>
      </c>
      <c r="B225" s="1" t="s">
        <v>296</v>
      </c>
      <c r="C225" s="4">
        <v>0.98285714300000004</v>
      </c>
      <c r="D225" s="5">
        <v>96.737863279999999</v>
      </c>
      <c r="E225" s="3">
        <v>96.766270980000002</v>
      </c>
      <c r="F225" s="4">
        <v>1.4516519059999999</v>
      </c>
      <c r="G225" s="5">
        <f>Table1[[#This Row],[Best Individual mean accuracy]]-Table1[[#This Row],[Benchmark mean accuracy]]</f>
        <v>2.8407700000002478E-2</v>
      </c>
      <c r="H225" t="str">
        <f>IF(AND(Table1[[#This Row],[F value]]&lt;4.74,Table1[[#This Row],[Best Individual mean accuracy]]&gt;Table1[[#This Row],[Benchmark mean accuracy]]),"Yes","No")</f>
        <v>Yes</v>
      </c>
    </row>
    <row r="226" spans="1:8" x14ac:dyDescent="0.55000000000000004">
      <c r="A226">
        <v>10</v>
      </c>
      <c r="B226" s="1" t="s">
        <v>214</v>
      </c>
      <c r="C226" s="4">
        <v>0.98285714300000004</v>
      </c>
      <c r="D226" s="5">
        <v>97.109701189999996</v>
      </c>
      <c r="E226" s="3">
        <v>96.766189109999999</v>
      </c>
      <c r="F226" s="4">
        <v>0.81829271000000003</v>
      </c>
      <c r="G226" s="5">
        <f>Table1[[#This Row],[Best Individual mean accuracy]]-Table1[[#This Row],[Benchmark mean accuracy]]</f>
        <v>-0.34351207999999644</v>
      </c>
      <c r="H226" t="str">
        <f>IF(AND(Table1[[#This Row],[F value]]&lt;4.74,Table1[[#This Row],[Best Individual mean accuracy]]&gt;Table1[[#This Row],[Benchmark mean accuracy]]),"Yes","No")</f>
        <v>No</v>
      </c>
    </row>
    <row r="227" spans="1:8" x14ac:dyDescent="0.55000000000000004">
      <c r="A227">
        <v>10</v>
      </c>
      <c r="B227" s="1" t="s">
        <v>305</v>
      </c>
      <c r="C227" s="4">
        <v>0.98285714300000004</v>
      </c>
      <c r="D227" s="5">
        <v>97.109455589999996</v>
      </c>
      <c r="E227" s="3">
        <v>96.766189109999999</v>
      </c>
      <c r="F227" s="4">
        <v>1.3527017729999999</v>
      </c>
      <c r="G227" s="5">
        <f>Table1[[#This Row],[Best Individual mean accuracy]]-Table1[[#This Row],[Benchmark mean accuracy]]</f>
        <v>-0.34326647999999693</v>
      </c>
      <c r="H227" t="str">
        <f>IF(AND(Table1[[#This Row],[F value]]&lt;4.74,Table1[[#This Row],[Best Individual mean accuracy]]&gt;Table1[[#This Row],[Benchmark mean accuracy]]),"Yes","No")</f>
        <v>No</v>
      </c>
    </row>
    <row r="228" spans="1:8" x14ac:dyDescent="0.55000000000000004">
      <c r="A228">
        <v>10</v>
      </c>
      <c r="B228" s="1" t="s">
        <v>49</v>
      </c>
      <c r="C228" s="4">
        <v>0.98285714300000004</v>
      </c>
      <c r="D228" s="5">
        <v>96.937781419999993</v>
      </c>
      <c r="E228" s="3">
        <v>96.766189109999999</v>
      </c>
      <c r="F228" s="4">
        <v>0.73341888399999999</v>
      </c>
      <c r="G228" s="5">
        <f>Table1[[#This Row],[Best Individual mean accuracy]]-Table1[[#This Row],[Benchmark mean accuracy]]</f>
        <v>-0.17159230999999409</v>
      </c>
      <c r="H228" t="str">
        <f>IF(AND(Table1[[#This Row],[F value]]&lt;4.74,Table1[[#This Row],[Best Individual mean accuracy]]&gt;Table1[[#This Row],[Benchmark mean accuracy]]),"Yes","No")</f>
        <v>No</v>
      </c>
    </row>
    <row r="229" spans="1:8" x14ac:dyDescent="0.55000000000000004">
      <c r="A229">
        <v>10</v>
      </c>
      <c r="B229" s="1" t="s">
        <v>267</v>
      </c>
      <c r="C229" s="4">
        <v>0.98285714300000004</v>
      </c>
      <c r="D229" s="5">
        <v>96.909455589999993</v>
      </c>
      <c r="E229" s="3">
        <v>96.766189109999999</v>
      </c>
      <c r="F229" s="4">
        <v>3.5661465200000002</v>
      </c>
      <c r="G229" s="5">
        <f>Table1[[#This Row],[Best Individual mean accuracy]]-Table1[[#This Row],[Benchmark mean accuracy]]</f>
        <v>-0.14326647999999409</v>
      </c>
      <c r="H229" t="str">
        <f>IF(AND(Table1[[#This Row],[F value]]&lt;4.74,Table1[[#This Row],[Best Individual mean accuracy]]&gt;Table1[[#This Row],[Benchmark mean accuracy]]),"Yes","No")</f>
        <v>No</v>
      </c>
    </row>
    <row r="230" spans="1:8" x14ac:dyDescent="0.55000000000000004">
      <c r="A230">
        <v>10</v>
      </c>
      <c r="B230" s="1" t="s">
        <v>338</v>
      </c>
      <c r="C230" s="4">
        <v>0.98285714300000004</v>
      </c>
      <c r="D230" s="5">
        <v>96.909291850000002</v>
      </c>
      <c r="E230" s="3">
        <v>96.766189109999999</v>
      </c>
      <c r="F230" s="4">
        <v>1.54587706</v>
      </c>
      <c r="G230" s="5">
        <f>Table1[[#This Row],[Best Individual mean accuracy]]-Table1[[#This Row],[Benchmark mean accuracy]]</f>
        <v>-0.14310274000000334</v>
      </c>
      <c r="H230" t="str">
        <f>IF(AND(Table1[[#This Row],[F value]]&lt;4.74,Table1[[#This Row],[Best Individual mean accuracy]]&gt;Table1[[#This Row],[Benchmark mean accuracy]]),"Yes","No")</f>
        <v>No</v>
      </c>
    </row>
    <row r="231" spans="1:8" x14ac:dyDescent="0.55000000000000004">
      <c r="A231">
        <v>10</v>
      </c>
      <c r="B231" s="1" t="s">
        <v>103</v>
      </c>
      <c r="C231" s="4">
        <v>0.98285714300000004</v>
      </c>
      <c r="D231" s="5">
        <v>96.909209989999994</v>
      </c>
      <c r="E231" s="3">
        <v>96.766189109999999</v>
      </c>
      <c r="F231" s="4">
        <v>1.087183896</v>
      </c>
      <c r="G231" s="5">
        <f>Table1[[#This Row],[Best Individual mean accuracy]]-Table1[[#This Row],[Benchmark mean accuracy]]</f>
        <v>-0.14302087999999458</v>
      </c>
      <c r="H231" t="str">
        <f>IF(AND(Table1[[#This Row],[F value]]&lt;4.74,Table1[[#This Row],[Best Individual mean accuracy]]&gt;Table1[[#This Row],[Benchmark mean accuracy]]),"Yes","No")</f>
        <v>No</v>
      </c>
    </row>
    <row r="232" spans="1:8" x14ac:dyDescent="0.55000000000000004">
      <c r="A232">
        <v>10</v>
      </c>
      <c r="B232" s="1" t="s">
        <v>436</v>
      </c>
      <c r="C232" s="4">
        <v>0.98285714300000004</v>
      </c>
      <c r="D232" s="5">
        <v>96.909537450000002</v>
      </c>
      <c r="E232" s="3">
        <v>96.766107250000005</v>
      </c>
      <c r="F232" s="4">
        <v>1.2971291359999999</v>
      </c>
      <c r="G232" s="5">
        <f>Table1[[#This Row],[Best Individual mean accuracy]]-Table1[[#This Row],[Benchmark mean accuracy]]</f>
        <v>-0.1434301999999974</v>
      </c>
      <c r="H232" t="str">
        <f>IF(AND(Table1[[#This Row],[F value]]&lt;4.74,Table1[[#This Row],[Best Individual mean accuracy]]&gt;Table1[[#This Row],[Benchmark mean accuracy]]),"Yes","No")</f>
        <v>No</v>
      </c>
    </row>
    <row r="233" spans="1:8" x14ac:dyDescent="0.55000000000000004">
      <c r="A233">
        <v>10</v>
      </c>
      <c r="B233" s="1" t="s">
        <v>119</v>
      </c>
      <c r="C233" s="4">
        <v>0.98285714300000004</v>
      </c>
      <c r="D233" s="5">
        <v>96.880720429999997</v>
      </c>
      <c r="E233" s="3">
        <v>96.766107250000005</v>
      </c>
      <c r="F233" s="4">
        <v>0.58323495700000005</v>
      </c>
      <c r="G233" s="5">
        <f>Table1[[#This Row],[Best Individual mean accuracy]]-Table1[[#This Row],[Benchmark mean accuracy]]</f>
        <v>-0.1146131799999921</v>
      </c>
      <c r="H233" t="str">
        <f>IF(AND(Table1[[#This Row],[F value]]&lt;4.74,Table1[[#This Row],[Best Individual mean accuracy]]&gt;Table1[[#This Row],[Benchmark mean accuracy]]),"Yes","No")</f>
        <v>No</v>
      </c>
    </row>
    <row r="234" spans="1:8" x14ac:dyDescent="0.55000000000000004">
      <c r="A234">
        <v>10</v>
      </c>
      <c r="B234" s="1" t="s">
        <v>268</v>
      </c>
      <c r="C234" s="4">
        <v>0.98285714300000004</v>
      </c>
      <c r="D234" s="5">
        <v>96.82365944</v>
      </c>
      <c r="E234" s="3">
        <v>96.766107250000005</v>
      </c>
      <c r="F234" s="4">
        <v>1.0998852320000001</v>
      </c>
      <c r="G234" s="5">
        <f>Table1[[#This Row],[Best Individual mean accuracy]]-Table1[[#This Row],[Benchmark mean accuracy]]</f>
        <v>-5.7552189999995562E-2</v>
      </c>
      <c r="H234" t="str">
        <f>IF(AND(Table1[[#This Row],[F value]]&lt;4.74,Table1[[#This Row],[Best Individual mean accuracy]]&gt;Table1[[#This Row],[Benchmark mean accuracy]]),"Yes","No")</f>
        <v>No</v>
      </c>
    </row>
    <row r="235" spans="1:8" x14ac:dyDescent="0.55000000000000004">
      <c r="A235">
        <v>10</v>
      </c>
      <c r="B235" s="1" t="s">
        <v>382</v>
      </c>
      <c r="C235" s="4">
        <v>0.98285714300000004</v>
      </c>
      <c r="D235" s="5">
        <v>96.880802290000005</v>
      </c>
      <c r="E235" s="3">
        <v>96.76594351</v>
      </c>
      <c r="F235" s="4">
        <v>0.61363733399999998</v>
      </c>
      <c r="G235" s="5">
        <f>Table1[[#This Row],[Best Individual mean accuracy]]-Table1[[#This Row],[Benchmark mean accuracy]]</f>
        <v>-0.11485878000000582</v>
      </c>
      <c r="H235" t="str">
        <f>IF(AND(Table1[[#This Row],[F value]]&lt;4.74,Table1[[#This Row],[Best Individual mean accuracy]]&gt;Table1[[#This Row],[Benchmark mean accuracy]]),"Yes","No")</f>
        <v>No</v>
      </c>
    </row>
    <row r="236" spans="1:8" x14ac:dyDescent="0.55000000000000004">
      <c r="A236">
        <v>10</v>
      </c>
      <c r="B236" s="1" t="s">
        <v>237</v>
      </c>
      <c r="C236" s="4">
        <v>0.98285714300000004</v>
      </c>
      <c r="D236" s="5">
        <v>96.995415469999998</v>
      </c>
      <c r="E236" s="3">
        <v>96.76569791</v>
      </c>
      <c r="F236" s="4">
        <v>0.61411410799999999</v>
      </c>
      <c r="G236" s="5">
        <f>Table1[[#This Row],[Best Individual mean accuracy]]-Table1[[#This Row],[Benchmark mean accuracy]]</f>
        <v>-0.22971755999999743</v>
      </c>
      <c r="H236" t="str">
        <f>IF(AND(Table1[[#This Row],[F value]]&lt;4.74,Table1[[#This Row],[Best Individual mean accuracy]]&gt;Table1[[#This Row],[Benchmark mean accuracy]]),"Yes","No")</f>
        <v>No</v>
      </c>
    </row>
    <row r="237" spans="1:8" x14ac:dyDescent="0.55000000000000004">
      <c r="A237">
        <v>247</v>
      </c>
      <c r="B237" s="1" t="s">
        <v>558</v>
      </c>
      <c r="C237" s="4">
        <v>0.98857142857142799</v>
      </c>
      <c r="D237" s="5">
        <v>97.050839132214506</v>
      </c>
      <c r="E237" s="3">
        <v>96.764961113385098</v>
      </c>
      <c r="F237" s="4">
        <v>1.10546915642375</v>
      </c>
      <c r="G237" s="5">
        <f>Table1[[#This Row],[Best Individual mean accuracy]]-Table1[[#This Row],[Benchmark mean accuracy]]</f>
        <v>-0.28587801882940767</v>
      </c>
      <c r="H237" t="str">
        <f>IF(AND(Table1[[#This Row],[F value]]&lt;4.74,Table1[[#This Row],[Best Individual mean accuracy]]&gt;Table1[[#This Row],[Benchmark mean accuracy]]),"Yes","No")</f>
        <v>No</v>
      </c>
    </row>
    <row r="238" spans="1:8" x14ac:dyDescent="0.55000000000000004">
      <c r="A238">
        <v>247</v>
      </c>
      <c r="B238" s="1" t="s">
        <v>579</v>
      </c>
      <c r="C238" s="4">
        <v>0.98857142857142799</v>
      </c>
      <c r="D238" s="5">
        <v>96.908227589029806</v>
      </c>
      <c r="E238" s="3">
        <v>96.764715513712602</v>
      </c>
      <c r="F238" s="4">
        <v>0.87102772112107096</v>
      </c>
      <c r="G238" s="5">
        <f>Table1[[#This Row],[Best Individual mean accuracy]]-Table1[[#This Row],[Benchmark mean accuracy]]</f>
        <v>-0.14351207531720434</v>
      </c>
      <c r="H238" t="str">
        <f>IF(AND(Table1[[#This Row],[F value]]&lt;4.74,Table1[[#This Row],[Best Individual mean accuracy]]&gt;Table1[[#This Row],[Benchmark mean accuracy]]),"Yes","No")</f>
        <v>No</v>
      </c>
    </row>
    <row r="239" spans="1:8" x14ac:dyDescent="0.55000000000000004">
      <c r="A239">
        <v>247</v>
      </c>
      <c r="B239" s="1" t="s">
        <v>578</v>
      </c>
      <c r="C239" s="4">
        <v>0.98857142857142799</v>
      </c>
      <c r="D239" s="5">
        <v>96.7934506753991</v>
      </c>
      <c r="E239" s="3">
        <v>96.7645517805976</v>
      </c>
      <c r="F239" s="4">
        <v>0.745706671805766</v>
      </c>
      <c r="G239" s="5">
        <f>Table1[[#This Row],[Best Individual mean accuracy]]-Table1[[#This Row],[Benchmark mean accuracy]]</f>
        <v>-2.8898894801500319E-2</v>
      </c>
      <c r="H239" t="str">
        <f>IF(AND(Table1[[#This Row],[F value]]&lt;4.74,Table1[[#This Row],[Best Individual mean accuracy]]&gt;Table1[[#This Row],[Benchmark mean accuracy]]),"Yes","No")</f>
        <v>No</v>
      </c>
    </row>
    <row r="240" spans="1:8" x14ac:dyDescent="0.55000000000000004">
      <c r="A240">
        <v>247</v>
      </c>
      <c r="B240" s="1" t="s">
        <v>576</v>
      </c>
      <c r="C240" s="4">
        <v>0.98857142857142799</v>
      </c>
      <c r="D240" s="5">
        <v>96.850593532541893</v>
      </c>
      <c r="E240" s="3">
        <v>96.764388047482598</v>
      </c>
      <c r="F240" s="4">
        <v>1.03168402197986</v>
      </c>
      <c r="G240" s="5">
        <f>Table1[[#This Row],[Best Individual mean accuracy]]-Table1[[#This Row],[Benchmark mean accuracy]]</f>
        <v>-8.6205485059295484E-2</v>
      </c>
      <c r="H240" t="str">
        <f>IF(AND(Table1[[#This Row],[F value]]&lt;4.74,Table1[[#This Row],[Best Individual mean accuracy]]&gt;Table1[[#This Row],[Benchmark mean accuracy]]),"Yes","No")</f>
        <v>No</v>
      </c>
    </row>
    <row r="241" spans="1:8" x14ac:dyDescent="0.55000000000000004">
      <c r="A241">
        <v>663</v>
      </c>
      <c r="B241" s="1" t="s">
        <v>598</v>
      </c>
      <c r="C241" s="4">
        <v>0.98285714285714199</v>
      </c>
      <c r="D241" s="5">
        <v>96.824805566925903</v>
      </c>
      <c r="E241" s="3">
        <v>96.738518215309</v>
      </c>
      <c r="F241" s="4">
        <v>1.3431076971476501</v>
      </c>
      <c r="G241" s="5">
        <f>Table1[[#This Row],[Best Individual mean accuracy]]-Table1[[#This Row],[Benchmark mean accuracy]]</f>
        <v>-8.6287351616903152E-2</v>
      </c>
      <c r="H241" t="str">
        <f>IF(AND(Table1[[#This Row],[F value]]&lt;4.74,Table1[[#This Row],[Best Individual mean accuracy]]&gt;Table1[[#This Row],[Benchmark mean accuracy]]),"Yes","No")</f>
        <v>No</v>
      </c>
    </row>
    <row r="242" spans="1:8" x14ac:dyDescent="0.55000000000000004">
      <c r="A242">
        <v>175</v>
      </c>
      <c r="B242" s="1" t="s">
        <v>480</v>
      </c>
      <c r="C242" s="4">
        <v>0.98285714285714199</v>
      </c>
      <c r="D242" s="5">
        <v>96.651985264019601</v>
      </c>
      <c r="E242" s="3">
        <v>96.738108882521402</v>
      </c>
      <c r="F242" s="4">
        <v>0.61162614660106995</v>
      </c>
      <c r="G242" s="5">
        <f>Table1[[#This Row],[Best Individual mean accuracy]]-Table1[[#This Row],[Benchmark mean accuracy]]</f>
        <v>8.6123618501801502E-2</v>
      </c>
      <c r="H242" t="str">
        <f>IF(AND(Table1[[#This Row],[F value]]&lt;4.74,Table1[[#This Row],[Best Individual mean accuracy]]&gt;Table1[[#This Row],[Benchmark mean accuracy]]),"Yes","No")</f>
        <v>Yes</v>
      </c>
    </row>
    <row r="243" spans="1:8" x14ac:dyDescent="0.55000000000000004">
      <c r="A243">
        <v>175</v>
      </c>
      <c r="B243" s="1" t="s">
        <v>507</v>
      </c>
      <c r="C243" s="4">
        <v>0.98285714285714199</v>
      </c>
      <c r="D243" s="5">
        <v>96.651903397462107</v>
      </c>
      <c r="E243" s="3">
        <v>96.738108882521402</v>
      </c>
      <c r="F243" s="4">
        <v>1.0645456349264</v>
      </c>
      <c r="G243" s="5">
        <f>Table1[[#This Row],[Best Individual mean accuracy]]-Table1[[#This Row],[Benchmark mean accuracy]]</f>
        <v>8.6205485059295484E-2</v>
      </c>
      <c r="H243" t="str">
        <f>IF(AND(Table1[[#This Row],[F value]]&lt;4.74,Table1[[#This Row],[Best Individual mean accuracy]]&gt;Table1[[#This Row],[Benchmark mean accuracy]]),"Yes","No")</f>
        <v>Yes</v>
      </c>
    </row>
    <row r="244" spans="1:8" x14ac:dyDescent="0.55000000000000004">
      <c r="A244">
        <v>175</v>
      </c>
      <c r="B244" s="1" t="s">
        <v>475</v>
      </c>
      <c r="C244" s="4">
        <v>0.98285714285714199</v>
      </c>
      <c r="D244" s="5">
        <v>96.423331968890693</v>
      </c>
      <c r="E244" s="3">
        <v>96.738108882521402</v>
      </c>
      <c r="F244" s="4">
        <v>1.23948999316845</v>
      </c>
      <c r="G244" s="5">
        <f>Table1[[#This Row],[Best Individual mean accuracy]]-Table1[[#This Row],[Benchmark mean accuracy]]</f>
        <v>0.31477691363070903</v>
      </c>
      <c r="H244" t="str">
        <f>IF(AND(Table1[[#This Row],[F value]]&lt;4.74,Table1[[#This Row],[Best Individual mean accuracy]]&gt;Table1[[#This Row],[Benchmark mean accuracy]]),"Yes","No")</f>
        <v>Yes</v>
      </c>
    </row>
    <row r="245" spans="1:8" x14ac:dyDescent="0.55000000000000004">
      <c r="A245">
        <v>10</v>
      </c>
      <c r="B245" s="1" t="s">
        <v>131</v>
      </c>
      <c r="C245" s="4">
        <v>0.98285714300000004</v>
      </c>
      <c r="D245" s="5">
        <v>96.823495699999995</v>
      </c>
      <c r="E245" s="3">
        <v>96.738108879999999</v>
      </c>
      <c r="F245" s="4">
        <v>0.94653838199999996</v>
      </c>
      <c r="G245" s="5">
        <f>Table1[[#This Row],[Best Individual mean accuracy]]-Table1[[#This Row],[Benchmark mean accuracy]]</f>
        <v>-8.5386819999996533E-2</v>
      </c>
      <c r="H245" t="str">
        <f>IF(AND(Table1[[#This Row],[F value]]&lt;4.74,Table1[[#This Row],[Best Individual mean accuracy]]&gt;Table1[[#This Row],[Benchmark mean accuracy]]),"Yes","No")</f>
        <v>No</v>
      </c>
    </row>
    <row r="246" spans="1:8" x14ac:dyDescent="0.55000000000000004">
      <c r="A246">
        <v>10</v>
      </c>
      <c r="B246" s="1" t="s">
        <v>22</v>
      </c>
      <c r="C246" s="4">
        <v>0.98285714300000004</v>
      </c>
      <c r="D246" s="5">
        <v>96.794842410000001</v>
      </c>
      <c r="E246" s="3">
        <v>96.738027020000004</v>
      </c>
      <c r="F246" s="4">
        <v>1</v>
      </c>
      <c r="G246" s="5">
        <f>Table1[[#This Row],[Best Individual mean accuracy]]-Table1[[#This Row],[Benchmark mean accuracy]]</f>
        <v>-5.6815389999997024E-2</v>
      </c>
      <c r="H246" t="str">
        <f>IF(AND(Table1[[#This Row],[F value]]&lt;4.74,Table1[[#This Row],[Best Individual mean accuracy]]&gt;Table1[[#This Row],[Benchmark mean accuracy]]),"Yes","No")</f>
        <v>No</v>
      </c>
    </row>
    <row r="247" spans="1:8" x14ac:dyDescent="0.55000000000000004">
      <c r="A247">
        <v>10</v>
      </c>
      <c r="B247" s="1" t="s">
        <v>89</v>
      </c>
      <c r="C247" s="4">
        <v>0.98285714300000004</v>
      </c>
      <c r="D247" s="5">
        <v>97.081211629999999</v>
      </c>
      <c r="E247" s="3">
        <v>96.737945150000002</v>
      </c>
      <c r="F247" s="4">
        <v>1.9995832389999999</v>
      </c>
      <c r="G247" s="5">
        <f>Table1[[#This Row],[Best Individual mean accuracy]]-Table1[[#This Row],[Benchmark mean accuracy]]</f>
        <v>-0.34326647999999693</v>
      </c>
      <c r="H247" t="str">
        <f>IF(AND(Table1[[#This Row],[F value]]&lt;4.74,Table1[[#This Row],[Best Individual mean accuracy]]&gt;Table1[[#This Row],[Benchmark mean accuracy]]),"Yes","No")</f>
        <v>No</v>
      </c>
    </row>
    <row r="248" spans="1:8" x14ac:dyDescent="0.55000000000000004">
      <c r="A248">
        <v>10</v>
      </c>
      <c r="B248" s="1" t="s">
        <v>82</v>
      </c>
      <c r="C248" s="4">
        <v>0.98285714300000004</v>
      </c>
      <c r="D248" s="5">
        <v>97.023905029999995</v>
      </c>
      <c r="E248" s="3">
        <v>96.737945150000002</v>
      </c>
      <c r="F248" s="4">
        <v>1.3334110109999999</v>
      </c>
      <c r="G248" s="5">
        <f>Table1[[#This Row],[Best Individual mean accuracy]]-Table1[[#This Row],[Benchmark mean accuracy]]</f>
        <v>-0.28595987999999295</v>
      </c>
      <c r="H248" t="str">
        <f>IF(AND(Table1[[#This Row],[F value]]&lt;4.74,Table1[[#This Row],[Best Individual mean accuracy]]&gt;Table1[[#This Row],[Benchmark mean accuracy]]),"Yes","No")</f>
        <v>No</v>
      </c>
    </row>
    <row r="249" spans="1:8" x14ac:dyDescent="0.55000000000000004">
      <c r="A249">
        <v>10</v>
      </c>
      <c r="B249" s="1" t="s">
        <v>144</v>
      </c>
      <c r="C249" s="4">
        <v>0.98285714300000004</v>
      </c>
      <c r="D249" s="5">
        <v>96.994924269999999</v>
      </c>
      <c r="E249" s="3">
        <v>96.737945150000002</v>
      </c>
      <c r="F249" s="4">
        <v>0.95736131700000004</v>
      </c>
      <c r="G249" s="5">
        <f>Table1[[#This Row],[Best Individual mean accuracy]]-Table1[[#This Row],[Benchmark mean accuracy]]</f>
        <v>-0.2569791199999969</v>
      </c>
      <c r="H249" t="str">
        <f>IF(AND(Table1[[#This Row],[F value]]&lt;4.74,Table1[[#This Row],[Best Individual mean accuracy]]&gt;Table1[[#This Row],[Benchmark mean accuracy]]),"Yes","No")</f>
        <v>No</v>
      </c>
    </row>
    <row r="250" spans="1:8" x14ac:dyDescent="0.55000000000000004">
      <c r="A250">
        <v>175</v>
      </c>
      <c r="B250" s="1" t="s">
        <v>493</v>
      </c>
      <c r="C250" s="4">
        <v>0.98285714285714199</v>
      </c>
      <c r="D250" s="5">
        <v>96.537617683176407</v>
      </c>
      <c r="E250" s="3">
        <v>96.7379451494064</v>
      </c>
      <c r="F250" s="4">
        <v>7.6601056129723002</v>
      </c>
      <c r="G250" s="5">
        <f>Table1[[#This Row],[Best Individual mean accuracy]]-Table1[[#This Row],[Benchmark mean accuracy]]</f>
        <v>0.20032746622999298</v>
      </c>
      <c r="H250" t="str">
        <f>IF(AND(Table1[[#This Row],[F value]]&lt;4.74,Table1[[#This Row],[Best Individual mean accuracy]]&gt;Table1[[#This Row],[Benchmark mean accuracy]]),"Yes","No")</f>
        <v>No</v>
      </c>
    </row>
    <row r="251" spans="1:8" x14ac:dyDescent="0.55000000000000004">
      <c r="A251">
        <v>175</v>
      </c>
      <c r="B251" s="1" t="s">
        <v>481</v>
      </c>
      <c r="C251" s="4">
        <v>0.98285714285714199</v>
      </c>
      <c r="D251" s="5">
        <v>96.480638559148503</v>
      </c>
      <c r="E251" s="3">
        <v>96.7379451494064</v>
      </c>
      <c r="F251" s="4">
        <v>0.86415032436681904</v>
      </c>
      <c r="G251" s="5">
        <f>Table1[[#This Row],[Best Individual mean accuracy]]-Table1[[#This Row],[Benchmark mean accuracy]]</f>
        <v>0.25730659025789748</v>
      </c>
      <c r="H251" t="str">
        <f>IF(AND(Table1[[#This Row],[F value]]&lt;4.74,Table1[[#This Row],[Best Individual mean accuracy]]&gt;Table1[[#This Row],[Benchmark mean accuracy]]),"Yes","No")</f>
        <v>Yes</v>
      </c>
    </row>
    <row r="252" spans="1:8" x14ac:dyDescent="0.55000000000000004">
      <c r="A252">
        <v>175</v>
      </c>
      <c r="B252" s="1" t="s">
        <v>484</v>
      </c>
      <c r="C252" s="4">
        <v>0.98285714285714199</v>
      </c>
      <c r="D252" s="5">
        <v>96.423331968890693</v>
      </c>
      <c r="E252" s="3">
        <v>96.7379451494064</v>
      </c>
      <c r="F252" s="4">
        <v>1.18652966445847</v>
      </c>
      <c r="G252" s="5">
        <f>Table1[[#This Row],[Best Individual mean accuracy]]-Table1[[#This Row],[Benchmark mean accuracy]]</f>
        <v>0.31461318051570686</v>
      </c>
      <c r="H252" t="str">
        <f>IF(AND(Table1[[#This Row],[F value]]&lt;4.74,Table1[[#This Row],[Best Individual mean accuracy]]&gt;Table1[[#This Row],[Benchmark mean accuracy]]),"Yes","No")</f>
        <v>Yes</v>
      </c>
    </row>
    <row r="253" spans="1:8" x14ac:dyDescent="0.55000000000000004">
      <c r="A253">
        <v>10</v>
      </c>
      <c r="B253" s="1" t="s">
        <v>90</v>
      </c>
      <c r="C253" s="4">
        <v>0.98285714300000004</v>
      </c>
      <c r="D253" s="5">
        <v>96.995333610000003</v>
      </c>
      <c r="E253" s="3">
        <v>96.737863279999999</v>
      </c>
      <c r="F253" s="4">
        <v>1.305690923</v>
      </c>
      <c r="G253" s="5">
        <f>Table1[[#This Row],[Best Individual mean accuracy]]-Table1[[#This Row],[Benchmark mean accuracy]]</f>
        <v>-0.25747033000000386</v>
      </c>
      <c r="H253" t="str">
        <f>IF(AND(Table1[[#This Row],[F value]]&lt;4.74,Table1[[#This Row],[Best Individual mean accuracy]]&gt;Table1[[#This Row],[Benchmark mean accuracy]]),"Yes","No")</f>
        <v>No</v>
      </c>
    </row>
    <row r="254" spans="1:8" x14ac:dyDescent="0.55000000000000004">
      <c r="A254">
        <v>10</v>
      </c>
      <c r="B254" s="1" t="s">
        <v>435</v>
      </c>
      <c r="C254" s="4">
        <v>0.98285714300000004</v>
      </c>
      <c r="D254" s="5">
        <v>96.880638559999994</v>
      </c>
      <c r="E254" s="3">
        <v>96.737863279999999</v>
      </c>
      <c r="F254" s="4">
        <v>0.85450811900000001</v>
      </c>
      <c r="G254" s="5">
        <f>Table1[[#This Row],[Best Individual mean accuracy]]-Table1[[#This Row],[Benchmark mean accuracy]]</f>
        <v>-0.14277527999999506</v>
      </c>
      <c r="H254" t="str">
        <f>IF(AND(Table1[[#This Row],[F value]]&lt;4.74,Table1[[#This Row],[Best Individual mean accuracy]]&gt;Table1[[#This Row],[Benchmark mean accuracy]]),"Yes","No")</f>
        <v>No</v>
      </c>
    </row>
    <row r="255" spans="1:8" x14ac:dyDescent="0.55000000000000004">
      <c r="A255">
        <v>10</v>
      </c>
      <c r="B255" s="1" t="s">
        <v>325</v>
      </c>
      <c r="C255" s="4">
        <v>0.98285714300000004</v>
      </c>
      <c r="D255" s="5">
        <v>96.99525174</v>
      </c>
      <c r="E255" s="3">
        <v>96.737781420000005</v>
      </c>
      <c r="F255" s="4">
        <v>1.9509409289999999</v>
      </c>
      <c r="G255" s="5">
        <f>Table1[[#This Row],[Best Individual mean accuracy]]-Table1[[#This Row],[Benchmark mean accuracy]]</f>
        <v>-0.25747031999999592</v>
      </c>
      <c r="H255" t="str">
        <f>IF(AND(Table1[[#This Row],[F value]]&lt;4.74,Table1[[#This Row],[Best Individual mean accuracy]]&gt;Table1[[#This Row],[Benchmark mean accuracy]]),"Yes","No")</f>
        <v>No</v>
      </c>
    </row>
    <row r="256" spans="1:8" x14ac:dyDescent="0.55000000000000004">
      <c r="A256">
        <v>10</v>
      </c>
      <c r="B256" s="1" t="s">
        <v>399</v>
      </c>
      <c r="C256" s="4">
        <v>0.98285714300000004</v>
      </c>
      <c r="D256" s="5">
        <v>96.937863280000002</v>
      </c>
      <c r="E256" s="3">
        <v>96.737699550000002</v>
      </c>
      <c r="F256" s="4">
        <v>1.7107877170000001</v>
      </c>
      <c r="G256" s="5">
        <f>Table1[[#This Row],[Best Individual mean accuracy]]-Table1[[#This Row],[Benchmark mean accuracy]]</f>
        <v>-0.20016372999999987</v>
      </c>
      <c r="H256" t="str">
        <f>IF(AND(Table1[[#This Row],[F value]]&lt;4.74,Table1[[#This Row],[Best Individual mean accuracy]]&gt;Table1[[#This Row],[Benchmark mean accuracy]]),"Yes","No")</f>
        <v>No</v>
      </c>
    </row>
    <row r="257" spans="1:8" x14ac:dyDescent="0.55000000000000004">
      <c r="A257">
        <v>10</v>
      </c>
      <c r="B257" s="1" t="s">
        <v>219</v>
      </c>
      <c r="C257" s="4">
        <v>0.98285714300000004</v>
      </c>
      <c r="D257" s="5">
        <v>96.880802290000005</v>
      </c>
      <c r="E257" s="3">
        <v>96.737699550000002</v>
      </c>
      <c r="F257" s="4">
        <v>1.0954587730000001</v>
      </c>
      <c r="G257" s="5">
        <f>Table1[[#This Row],[Best Individual mean accuracy]]-Table1[[#This Row],[Benchmark mean accuracy]]</f>
        <v>-0.14310274000000334</v>
      </c>
      <c r="H257" t="str">
        <f>IF(AND(Table1[[#This Row],[F value]]&lt;4.74,Table1[[#This Row],[Best Individual mean accuracy]]&gt;Table1[[#This Row],[Benchmark mean accuracy]]),"Yes","No")</f>
        <v>No</v>
      </c>
    </row>
    <row r="258" spans="1:8" x14ac:dyDescent="0.55000000000000004">
      <c r="A258">
        <v>10</v>
      </c>
      <c r="B258" s="1" t="s">
        <v>347</v>
      </c>
      <c r="C258" s="4">
        <v>0.98285714300000004</v>
      </c>
      <c r="D258" s="5">
        <v>96.880720429999997</v>
      </c>
      <c r="E258" s="3">
        <v>96.737699550000002</v>
      </c>
      <c r="F258" s="4">
        <v>4.9961069450000002</v>
      </c>
      <c r="G258" s="5">
        <f>Table1[[#This Row],[Best Individual mean accuracy]]-Table1[[#This Row],[Benchmark mean accuracy]]</f>
        <v>-0.14302087999999458</v>
      </c>
      <c r="H258" t="str">
        <f>IF(AND(Table1[[#This Row],[F value]]&lt;4.74,Table1[[#This Row],[Best Individual mean accuracy]]&gt;Table1[[#This Row],[Benchmark mean accuracy]]),"Yes","No")</f>
        <v>No</v>
      </c>
    </row>
    <row r="259" spans="1:8" x14ac:dyDescent="0.55000000000000004">
      <c r="A259">
        <v>10</v>
      </c>
      <c r="B259" s="1" t="s">
        <v>270</v>
      </c>
      <c r="C259" s="4">
        <v>0.98285714300000004</v>
      </c>
      <c r="D259" s="5">
        <v>96.795006139999998</v>
      </c>
      <c r="E259" s="3">
        <v>96.737699550000002</v>
      </c>
      <c r="F259" s="4">
        <v>0.56538059900000004</v>
      </c>
      <c r="G259" s="5">
        <f>Table1[[#This Row],[Best Individual mean accuracy]]-Table1[[#This Row],[Benchmark mean accuracy]]</f>
        <v>-5.7306589999996049E-2</v>
      </c>
      <c r="H259" t="str">
        <f>IF(AND(Table1[[#This Row],[F value]]&lt;4.74,Table1[[#This Row],[Best Individual mean accuracy]]&gt;Table1[[#This Row],[Benchmark mean accuracy]]),"Yes","No")</f>
        <v>No</v>
      </c>
    </row>
    <row r="260" spans="1:8" x14ac:dyDescent="0.55000000000000004">
      <c r="A260">
        <v>10</v>
      </c>
      <c r="B260" s="1" t="s">
        <v>333</v>
      </c>
      <c r="C260" s="4">
        <v>0.98285714300000004</v>
      </c>
      <c r="D260" s="5">
        <v>97.052722059999994</v>
      </c>
      <c r="E260" s="3">
        <v>96.73761768</v>
      </c>
      <c r="F260" s="4">
        <v>0.76849107100000003</v>
      </c>
      <c r="G260" s="5">
        <f>Table1[[#This Row],[Best Individual mean accuracy]]-Table1[[#This Row],[Benchmark mean accuracy]]</f>
        <v>-0.31510437999999397</v>
      </c>
      <c r="H260" t="str">
        <f>IF(AND(Table1[[#This Row],[F value]]&lt;4.74,Table1[[#This Row],[Best Individual mean accuracy]]&gt;Table1[[#This Row],[Benchmark mean accuracy]]),"Yes","No")</f>
        <v>No</v>
      </c>
    </row>
    <row r="261" spans="1:8" x14ac:dyDescent="0.55000000000000004">
      <c r="A261">
        <v>10</v>
      </c>
      <c r="B261" s="1" t="s">
        <v>5</v>
      </c>
      <c r="C261" s="4">
        <v>0.98285714300000004</v>
      </c>
      <c r="D261" s="5">
        <v>97.023986899999997</v>
      </c>
      <c r="E261" s="3">
        <v>96.73761768</v>
      </c>
      <c r="F261" s="4">
        <v>3.596989491</v>
      </c>
      <c r="G261" s="5">
        <f>Table1[[#This Row],[Best Individual mean accuracy]]-Table1[[#This Row],[Benchmark mean accuracy]]</f>
        <v>-0.28636921999999743</v>
      </c>
      <c r="H261" t="str">
        <f>IF(AND(Table1[[#This Row],[F value]]&lt;4.74,Table1[[#This Row],[Best Individual mean accuracy]]&gt;Table1[[#This Row],[Benchmark mean accuracy]]),"Yes","No")</f>
        <v>No</v>
      </c>
    </row>
    <row r="262" spans="1:8" x14ac:dyDescent="0.55000000000000004">
      <c r="A262">
        <v>10</v>
      </c>
      <c r="B262" s="1" t="s">
        <v>193</v>
      </c>
      <c r="C262" s="4">
        <v>0.98285714300000004</v>
      </c>
      <c r="D262" s="5">
        <v>97.023905029999995</v>
      </c>
      <c r="E262" s="3">
        <v>96.73761768</v>
      </c>
      <c r="F262" s="4">
        <v>1.643642077</v>
      </c>
      <c r="G262" s="5">
        <f>Table1[[#This Row],[Best Individual mean accuracy]]-Table1[[#This Row],[Benchmark mean accuracy]]</f>
        <v>-0.28628734999999494</v>
      </c>
      <c r="H262" t="str">
        <f>IF(AND(Table1[[#This Row],[F value]]&lt;4.74,Table1[[#This Row],[Best Individual mean accuracy]]&gt;Table1[[#This Row],[Benchmark mean accuracy]]),"Yes","No")</f>
        <v>No</v>
      </c>
    </row>
    <row r="263" spans="1:8" x14ac:dyDescent="0.55000000000000004">
      <c r="A263">
        <v>10</v>
      </c>
      <c r="B263" s="1" t="s">
        <v>256</v>
      </c>
      <c r="C263" s="4">
        <v>0.98285714300000004</v>
      </c>
      <c r="D263" s="5">
        <v>96.99525174</v>
      </c>
      <c r="E263" s="3">
        <v>96.73761768</v>
      </c>
      <c r="F263" s="4">
        <v>1.66526624</v>
      </c>
      <c r="G263" s="5">
        <f>Table1[[#This Row],[Best Individual mean accuracy]]-Table1[[#This Row],[Benchmark mean accuracy]]</f>
        <v>-0.25763406000000089</v>
      </c>
      <c r="H263" t="str">
        <f>IF(AND(Table1[[#This Row],[F value]]&lt;4.74,Table1[[#This Row],[Best Individual mean accuracy]]&gt;Table1[[#This Row],[Benchmark mean accuracy]]),"Yes","No")</f>
        <v>No</v>
      </c>
    </row>
    <row r="264" spans="1:8" x14ac:dyDescent="0.55000000000000004">
      <c r="A264">
        <v>10</v>
      </c>
      <c r="B264" s="1" t="s">
        <v>350</v>
      </c>
      <c r="C264" s="4">
        <v>0.98285714300000004</v>
      </c>
      <c r="D264" s="5">
        <v>96.880966029999996</v>
      </c>
      <c r="E264" s="3">
        <v>96.73761768</v>
      </c>
      <c r="F264" s="4">
        <v>0.68272789099999998</v>
      </c>
      <c r="G264" s="5">
        <f>Table1[[#This Row],[Best Individual mean accuracy]]-Table1[[#This Row],[Benchmark mean accuracy]]</f>
        <v>-0.14334834999999657</v>
      </c>
      <c r="H264" t="str">
        <f>IF(AND(Table1[[#This Row],[F value]]&lt;4.74,Table1[[#This Row],[Best Individual mean accuracy]]&gt;Table1[[#This Row],[Benchmark mean accuracy]]),"Yes","No")</f>
        <v>No</v>
      </c>
    </row>
    <row r="265" spans="1:8" x14ac:dyDescent="0.55000000000000004">
      <c r="A265">
        <v>10</v>
      </c>
      <c r="B265" s="1" t="s">
        <v>204</v>
      </c>
      <c r="C265" s="4">
        <v>0.98285714300000004</v>
      </c>
      <c r="D265" s="5">
        <v>96.851821529999995</v>
      </c>
      <c r="E265" s="3">
        <v>96.73761768</v>
      </c>
      <c r="F265" s="4">
        <v>0.86487579199999998</v>
      </c>
      <c r="G265" s="5">
        <f>Table1[[#This Row],[Best Individual mean accuracy]]-Table1[[#This Row],[Benchmark mean accuracy]]</f>
        <v>-0.11420384999999555</v>
      </c>
      <c r="H265" t="str">
        <f>IF(AND(Table1[[#This Row],[F value]]&lt;4.74,Table1[[#This Row],[Best Individual mean accuracy]]&gt;Table1[[#This Row],[Benchmark mean accuracy]]),"Yes","No")</f>
        <v>No</v>
      </c>
    </row>
    <row r="266" spans="1:8" x14ac:dyDescent="0.55000000000000004">
      <c r="A266">
        <v>10</v>
      </c>
      <c r="B266" s="1" t="s">
        <v>425</v>
      </c>
      <c r="C266" s="4">
        <v>0.98285714300000004</v>
      </c>
      <c r="D266" s="5">
        <v>96.766434709999999</v>
      </c>
      <c r="E266" s="3">
        <v>96.73761768</v>
      </c>
      <c r="F266" s="4">
        <v>0.84593963000000005</v>
      </c>
      <c r="G266" s="5">
        <f>Table1[[#This Row],[Best Individual mean accuracy]]-Table1[[#This Row],[Benchmark mean accuracy]]</f>
        <v>-2.8817029999999022E-2</v>
      </c>
      <c r="H266" t="str">
        <f>IF(AND(Table1[[#This Row],[F value]]&lt;4.74,Table1[[#This Row],[Best Individual mean accuracy]]&gt;Table1[[#This Row],[Benchmark mean accuracy]]),"Yes","No")</f>
        <v>No</v>
      </c>
    </row>
    <row r="267" spans="1:8" x14ac:dyDescent="0.55000000000000004">
      <c r="A267">
        <v>10</v>
      </c>
      <c r="B267" s="1" t="s">
        <v>130</v>
      </c>
      <c r="C267" s="4">
        <v>0.98285714300000004</v>
      </c>
      <c r="D267" s="5">
        <v>97.023741299999998</v>
      </c>
      <c r="E267" s="3">
        <v>96.737535820000005</v>
      </c>
      <c r="F267" s="4">
        <v>1.9971387869999999</v>
      </c>
      <c r="G267" s="5">
        <f>Table1[[#This Row],[Best Individual mean accuracy]]-Table1[[#This Row],[Benchmark mean accuracy]]</f>
        <v>-0.28620547999999246</v>
      </c>
      <c r="H267" t="str">
        <f>IF(AND(Table1[[#This Row],[F value]]&lt;4.74,Table1[[#This Row],[Best Individual mean accuracy]]&gt;Table1[[#This Row],[Benchmark mean accuracy]]),"Yes","No")</f>
        <v>No</v>
      </c>
    </row>
    <row r="268" spans="1:8" x14ac:dyDescent="0.55000000000000004">
      <c r="A268">
        <v>10</v>
      </c>
      <c r="B268" s="1" t="s">
        <v>298</v>
      </c>
      <c r="C268" s="4">
        <v>0.98285714300000004</v>
      </c>
      <c r="D268" s="5">
        <v>97.02357757</v>
      </c>
      <c r="E268" s="3">
        <v>96.737535820000005</v>
      </c>
      <c r="F268" s="4">
        <v>1.9999918130000001</v>
      </c>
      <c r="G268" s="5">
        <f>Table1[[#This Row],[Best Individual mean accuracy]]-Table1[[#This Row],[Benchmark mean accuracy]]</f>
        <v>-0.28604174999999543</v>
      </c>
      <c r="H268" t="str">
        <f>IF(AND(Table1[[#This Row],[F value]]&lt;4.74,Table1[[#This Row],[Best Individual mean accuracy]]&gt;Table1[[#This Row],[Benchmark mean accuracy]]),"Yes","No")</f>
        <v>No</v>
      </c>
    </row>
    <row r="269" spans="1:8" x14ac:dyDescent="0.55000000000000004">
      <c r="A269">
        <v>10</v>
      </c>
      <c r="B269" s="1" t="s">
        <v>252</v>
      </c>
      <c r="C269" s="4">
        <v>0.98285714300000004</v>
      </c>
      <c r="D269" s="5">
        <v>96.852148999999997</v>
      </c>
      <c r="E269" s="3">
        <v>96.737453950000003</v>
      </c>
      <c r="F269" s="4">
        <v>0.85743472399999998</v>
      </c>
      <c r="G269" s="5">
        <f>Table1[[#This Row],[Best Individual mean accuracy]]-Table1[[#This Row],[Benchmark mean accuracy]]</f>
        <v>-0.11469504999999458</v>
      </c>
      <c r="H269" t="str">
        <f>IF(AND(Table1[[#This Row],[F value]]&lt;4.74,Table1[[#This Row],[Best Individual mean accuracy]]&gt;Table1[[#This Row],[Benchmark mean accuracy]]),"Yes","No")</f>
        <v>No</v>
      </c>
    </row>
    <row r="270" spans="1:8" x14ac:dyDescent="0.55000000000000004">
      <c r="A270">
        <v>10</v>
      </c>
      <c r="B270" s="1" t="s">
        <v>433</v>
      </c>
      <c r="C270" s="4">
        <v>0.98285714300000004</v>
      </c>
      <c r="D270" s="5">
        <v>96.766516580000001</v>
      </c>
      <c r="E270" s="3">
        <v>96.737453950000003</v>
      </c>
      <c r="F270" s="4">
        <v>1.639776039</v>
      </c>
      <c r="G270" s="5">
        <f>Table1[[#This Row],[Best Individual mean accuracy]]-Table1[[#This Row],[Benchmark mean accuracy]]</f>
        <v>-2.9062629999998535E-2</v>
      </c>
      <c r="H270" t="str">
        <f>IF(AND(Table1[[#This Row],[F value]]&lt;4.74,Table1[[#This Row],[Best Individual mean accuracy]]&gt;Table1[[#This Row],[Benchmark mean accuracy]]),"Yes","No")</f>
        <v>No</v>
      </c>
    </row>
    <row r="271" spans="1:8" x14ac:dyDescent="0.55000000000000004">
      <c r="A271">
        <v>10</v>
      </c>
      <c r="B271" s="1" t="s">
        <v>285</v>
      </c>
      <c r="C271" s="4">
        <v>0.98285714300000004</v>
      </c>
      <c r="D271" s="5">
        <v>96.938354480000001</v>
      </c>
      <c r="E271" s="3">
        <v>96.73737208</v>
      </c>
      <c r="F271" s="4">
        <v>0.71042195299999999</v>
      </c>
      <c r="G271" s="5">
        <f>Table1[[#This Row],[Best Individual mean accuracy]]-Table1[[#This Row],[Benchmark mean accuracy]]</f>
        <v>-0.20098240000000089</v>
      </c>
      <c r="H271" t="str">
        <f>IF(AND(Table1[[#This Row],[F value]]&lt;4.74,Table1[[#This Row],[Best Individual mean accuracy]]&gt;Table1[[#This Row],[Benchmark mean accuracy]]),"Yes","No")</f>
        <v>No</v>
      </c>
    </row>
    <row r="272" spans="1:8" x14ac:dyDescent="0.55000000000000004">
      <c r="A272">
        <v>10</v>
      </c>
      <c r="B272" s="1" t="s">
        <v>21</v>
      </c>
      <c r="C272" s="4">
        <v>0.98285714300000004</v>
      </c>
      <c r="D272" s="5">
        <v>96.938027020000007</v>
      </c>
      <c r="E272" s="3">
        <v>96.73737208</v>
      </c>
      <c r="F272" s="4">
        <v>1.1567125389999999</v>
      </c>
      <c r="G272" s="5">
        <f>Table1[[#This Row],[Best Individual mean accuracy]]-Table1[[#This Row],[Benchmark mean accuracy]]</f>
        <v>-0.20065494000000683</v>
      </c>
      <c r="H272" t="str">
        <f>IF(AND(Table1[[#This Row],[F value]]&lt;4.74,Table1[[#This Row],[Best Individual mean accuracy]]&gt;Table1[[#This Row],[Benchmark mean accuracy]]),"Yes","No")</f>
        <v>No</v>
      </c>
    </row>
    <row r="273" spans="1:8" x14ac:dyDescent="0.55000000000000004">
      <c r="A273">
        <v>10</v>
      </c>
      <c r="B273" s="1" t="s">
        <v>424</v>
      </c>
      <c r="C273" s="4">
        <v>0.98285714300000004</v>
      </c>
      <c r="D273" s="5">
        <v>96.909455589999993</v>
      </c>
      <c r="E273" s="3">
        <v>96.73737208</v>
      </c>
      <c r="F273" s="4">
        <v>1.2958244910000001</v>
      </c>
      <c r="G273" s="5">
        <f>Table1[[#This Row],[Best Individual mean accuracy]]-Table1[[#This Row],[Benchmark mean accuracy]]</f>
        <v>-0.17208350999999311</v>
      </c>
      <c r="H273" t="str">
        <f>IF(AND(Table1[[#This Row],[F value]]&lt;4.74,Table1[[#This Row],[Best Individual mean accuracy]]&gt;Table1[[#This Row],[Benchmark mean accuracy]]),"Yes","No")</f>
        <v>No</v>
      </c>
    </row>
    <row r="274" spans="1:8" x14ac:dyDescent="0.55000000000000004">
      <c r="A274">
        <v>247</v>
      </c>
      <c r="B274" s="1" t="s">
        <v>562</v>
      </c>
      <c r="C274" s="4">
        <v>0.98857142857142799</v>
      </c>
      <c r="D274" s="5">
        <v>96.907654523127306</v>
      </c>
      <c r="E274" s="3">
        <v>96.736471551371196</v>
      </c>
      <c r="F274" s="4">
        <v>0.68705317329107096</v>
      </c>
      <c r="G274" s="5">
        <f>Table1[[#This Row],[Best Individual mean accuracy]]-Table1[[#This Row],[Benchmark mean accuracy]]</f>
        <v>-0.17118297175611019</v>
      </c>
      <c r="H274" t="str">
        <f>IF(AND(Table1[[#This Row],[F value]]&lt;4.74,Table1[[#This Row],[Best Individual mean accuracy]]&gt;Table1[[#This Row],[Benchmark mean accuracy]]),"Yes","No")</f>
        <v>No</v>
      </c>
    </row>
    <row r="275" spans="1:8" x14ac:dyDescent="0.55000000000000004">
      <c r="A275">
        <v>175</v>
      </c>
      <c r="B275" s="1" t="s">
        <v>532</v>
      </c>
      <c r="C275" s="4">
        <v>0.98285714285714199</v>
      </c>
      <c r="D275" s="5">
        <v>96.451985264019598</v>
      </c>
      <c r="E275" s="3">
        <v>96.709701187064994</v>
      </c>
      <c r="F275" s="4">
        <v>1.0488382181547</v>
      </c>
      <c r="G275" s="5">
        <f>Table1[[#This Row],[Best Individual mean accuracy]]-Table1[[#This Row],[Benchmark mean accuracy]]</f>
        <v>0.25771592304539581</v>
      </c>
      <c r="H275" t="str">
        <f>IF(AND(Table1[[#This Row],[F value]]&lt;4.74,Table1[[#This Row],[Best Individual mean accuracy]]&gt;Table1[[#This Row],[Benchmark mean accuracy]]),"Yes","No")</f>
        <v>Yes</v>
      </c>
    </row>
    <row r="276" spans="1:8" x14ac:dyDescent="0.55000000000000004">
      <c r="A276">
        <v>175</v>
      </c>
      <c r="B276" s="1" t="s">
        <v>530</v>
      </c>
      <c r="C276" s="4">
        <v>0.98285714285714199</v>
      </c>
      <c r="D276" s="5">
        <v>96.509128121162504</v>
      </c>
      <c r="E276" s="3">
        <v>96.7096193205075</v>
      </c>
      <c r="F276" s="4">
        <v>1.28489762694154</v>
      </c>
      <c r="G276" s="5">
        <f>Table1[[#This Row],[Best Individual mean accuracy]]-Table1[[#This Row],[Benchmark mean accuracy]]</f>
        <v>0.20049119934499515</v>
      </c>
      <c r="H276" t="str">
        <f>IF(AND(Table1[[#This Row],[F value]]&lt;4.74,Table1[[#This Row],[Best Individual mean accuracy]]&gt;Table1[[#This Row],[Benchmark mean accuracy]]),"Yes","No")</f>
        <v>Yes</v>
      </c>
    </row>
    <row r="277" spans="1:8" x14ac:dyDescent="0.55000000000000004">
      <c r="A277">
        <v>175</v>
      </c>
      <c r="B277" s="1" t="s">
        <v>479</v>
      </c>
      <c r="C277" s="4">
        <v>0.98285714285714199</v>
      </c>
      <c r="D277" s="5">
        <v>96.509209987719998</v>
      </c>
      <c r="E277" s="3">
        <v>96.709537453950006</v>
      </c>
      <c r="F277" s="4">
        <v>1.18186460727147</v>
      </c>
      <c r="G277" s="5">
        <f>Table1[[#This Row],[Best Individual mean accuracy]]-Table1[[#This Row],[Benchmark mean accuracy]]</f>
        <v>0.20032746623000719</v>
      </c>
      <c r="H277" t="str">
        <f>IF(AND(Table1[[#This Row],[F value]]&lt;4.74,Table1[[#This Row],[Best Individual mean accuracy]]&gt;Table1[[#This Row],[Benchmark mean accuracy]]),"Yes","No")</f>
        <v>Yes</v>
      </c>
    </row>
    <row r="278" spans="1:8" x14ac:dyDescent="0.55000000000000004">
      <c r="A278">
        <v>10</v>
      </c>
      <c r="B278" s="1" t="s">
        <v>77</v>
      </c>
      <c r="C278" s="4">
        <v>0.98285714300000004</v>
      </c>
      <c r="D278" s="5">
        <v>96.795006139999998</v>
      </c>
      <c r="E278" s="3">
        <v>96.709537449999999</v>
      </c>
      <c r="F278" s="4">
        <v>1.1951618550000001</v>
      </c>
      <c r="G278" s="5">
        <f>Table1[[#This Row],[Best Individual mean accuracy]]-Table1[[#This Row],[Benchmark mean accuracy]]</f>
        <v>-8.5468689999999015E-2</v>
      </c>
      <c r="H278" t="str">
        <f>IF(AND(Table1[[#This Row],[F value]]&lt;4.74,Table1[[#This Row],[Best Individual mean accuracy]]&gt;Table1[[#This Row],[Benchmark mean accuracy]]),"Yes","No")</f>
        <v>No</v>
      </c>
    </row>
    <row r="279" spans="1:8" x14ac:dyDescent="0.55000000000000004">
      <c r="A279">
        <v>10</v>
      </c>
      <c r="B279" s="1" t="s">
        <v>123</v>
      </c>
      <c r="C279" s="4">
        <v>0.98285714300000004</v>
      </c>
      <c r="D279" s="5">
        <v>96.937863280000002</v>
      </c>
      <c r="E279" s="3">
        <v>96.709455590000005</v>
      </c>
      <c r="F279" s="4">
        <v>1.0417710659999999</v>
      </c>
      <c r="G279" s="5">
        <f>Table1[[#This Row],[Best Individual mean accuracy]]-Table1[[#This Row],[Benchmark mean accuracy]]</f>
        <v>-0.22840768999999739</v>
      </c>
      <c r="H279" t="str">
        <f>IF(AND(Table1[[#This Row],[F value]]&lt;4.74,Table1[[#This Row],[Best Individual mean accuracy]]&gt;Table1[[#This Row],[Benchmark mean accuracy]]),"Yes","No")</f>
        <v>No</v>
      </c>
    </row>
    <row r="280" spans="1:8" x14ac:dyDescent="0.55000000000000004">
      <c r="A280">
        <v>175</v>
      </c>
      <c r="B280" s="1" t="s">
        <v>473</v>
      </c>
      <c r="C280" s="4">
        <v>0.98285714285714199</v>
      </c>
      <c r="D280" s="5">
        <v>96.5664347114203</v>
      </c>
      <c r="E280" s="3">
        <v>96.709455587392497</v>
      </c>
      <c r="F280" s="4">
        <v>1.40068557745139</v>
      </c>
      <c r="G280" s="5">
        <f>Table1[[#This Row],[Best Individual mean accuracy]]-Table1[[#This Row],[Benchmark mean accuracy]]</f>
        <v>0.14302087597219781</v>
      </c>
      <c r="H280" t="str">
        <f>IF(AND(Table1[[#This Row],[F value]]&lt;4.74,Table1[[#This Row],[Best Individual mean accuracy]]&gt;Table1[[#This Row],[Benchmark mean accuracy]]),"Yes","No")</f>
        <v>Yes</v>
      </c>
    </row>
    <row r="281" spans="1:8" x14ac:dyDescent="0.55000000000000004">
      <c r="A281">
        <v>175</v>
      </c>
      <c r="B281" s="1" t="s">
        <v>504</v>
      </c>
      <c r="C281" s="4">
        <v>0.98285714285714199</v>
      </c>
      <c r="D281" s="5">
        <v>96.366189111747801</v>
      </c>
      <c r="E281" s="3">
        <v>96.709455587392497</v>
      </c>
      <c r="F281" s="4">
        <v>1.8592436100424301</v>
      </c>
      <c r="G281" s="5">
        <f>Table1[[#This Row],[Best Individual mean accuracy]]-Table1[[#This Row],[Benchmark mean accuracy]]</f>
        <v>0.34326647564469681</v>
      </c>
      <c r="H281" t="str">
        <f>IF(AND(Table1[[#This Row],[F value]]&lt;4.74,Table1[[#This Row],[Best Individual mean accuracy]]&gt;Table1[[#This Row],[Benchmark mean accuracy]]),"Yes","No")</f>
        <v>Yes</v>
      </c>
    </row>
    <row r="282" spans="1:8" x14ac:dyDescent="0.55000000000000004">
      <c r="A282">
        <v>175</v>
      </c>
      <c r="B282" s="1" t="s">
        <v>471</v>
      </c>
      <c r="C282" s="4">
        <v>0.98285714285714199</v>
      </c>
      <c r="D282" s="5">
        <v>96.509128121162504</v>
      </c>
      <c r="E282" s="3">
        <v>96.709373720835003</v>
      </c>
      <c r="F282" s="4">
        <v>0.89167728610587205</v>
      </c>
      <c r="G282" s="5">
        <f>Table1[[#This Row],[Best Individual mean accuracy]]-Table1[[#This Row],[Benchmark mean accuracy]]</f>
        <v>0.200245599672499</v>
      </c>
      <c r="H282" t="str">
        <f>IF(AND(Table1[[#This Row],[F value]]&lt;4.74,Table1[[#This Row],[Best Individual mean accuracy]]&gt;Table1[[#This Row],[Benchmark mean accuracy]]),"Yes","No")</f>
        <v>Yes</v>
      </c>
    </row>
    <row r="283" spans="1:8" x14ac:dyDescent="0.55000000000000004">
      <c r="A283">
        <v>10</v>
      </c>
      <c r="B283" s="1" t="s">
        <v>65</v>
      </c>
      <c r="C283" s="4">
        <v>0.98285714300000004</v>
      </c>
      <c r="D283" s="5">
        <v>96.909455589999993</v>
      </c>
      <c r="E283" s="3">
        <v>96.709373720000002</v>
      </c>
      <c r="F283" s="4">
        <v>0.84621079300000002</v>
      </c>
      <c r="G283" s="5">
        <f>Table1[[#This Row],[Best Individual mean accuracy]]-Table1[[#This Row],[Benchmark mean accuracy]]</f>
        <v>-0.20008186999999111</v>
      </c>
      <c r="H283" t="str">
        <f>IF(AND(Table1[[#This Row],[F value]]&lt;4.74,Table1[[#This Row],[Best Individual mean accuracy]]&gt;Table1[[#This Row],[Benchmark mean accuracy]]),"Yes","No")</f>
        <v>No</v>
      </c>
    </row>
    <row r="284" spans="1:8" x14ac:dyDescent="0.55000000000000004">
      <c r="A284">
        <v>10</v>
      </c>
      <c r="B284" s="1" t="s">
        <v>235</v>
      </c>
      <c r="C284" s="4">
        <v>0.98285714300000004</v>
      </c>
      <c r="D284" s="5">
        <v>96.909701190000007</v>
      </c>
      <c r="E284" s="3">
        <v>96.70929185</v>
      </c>
      <c r="F284" s="4">
        <v>1.222669445</v>
      </c>
      <c r="G284" s="5">
        <f>Table1[[#This Row],[Best Individual mean accuracy]]-Table1[[#This Row],[Benchmark mean accuracy]]</f>
        <v>-0.20040934000000732</v>
      </c>
      <c r="H284" t="str">
        <f>IF(AND(Table1[[#This Row],[F value]]&lt;4.74,Table1[[#This Row],[Best Individual mean accuracy]]&gt;Table1[[#This Row],[Benchmark mean accuracy]]),"Yes","No")</f>
        <v>No</v>
      </c>
    </row>
    <row r="285" spans="1:8" x14ac:dyDescent="0.55000000000000004">
      <c r="A285">
        <v>10</v>
      </c>
      <c r="B285" s="1" t="s">
        <v>217</v>
      </c>
      <c r="C285" s="4">
        <v>0.98285714300000004</v>
      </c>
      <c r="D285" s="5">
        <v>96.881129759999993</v>
      </c>
      <c r="E285" s="3">
        <v>96.70929185</v>
      </c>
      <c r="F285" s="4">
        <v>1.1108638900000001</v>
      </c>
      <c r="G285" s="5">
        <f>Table1[[#This Row],[Best Individual mean accuracy]]-Table1[[#This Row],[Benchmark mean accuracy]]</f>
        <v>-0.1718379099999936</v>
      </c>
      <c r="H285" t="str">
        <f>IF(AND(Table1[[#This Row],[F value]]&lt;4.74,Table1[[#This Row],[Best Individual mean accuracy]]&gt;Table1[[#This Row],[Benchmark mean accuracy]]),"Yes","No")</f>
        <v>No</v>
      </c>
    </row>
    <row r="286" spans="1:8" x14ac:dyDescent="0.55000000000000004">
      <c r="A286">
        <v>10</v>
      </c>
      <c r="B286" s="1" t="s">
        <v>26</v>
      </c>
      <c r="C286" s="4">
        <v>0.98285714300000004</v>
      </c>
      <c r="D286" s="5">
        <v>97.02382317</v>
      </c>
      <c r="E286" s="3">
        <v>96.709209990000005</v>
      </c>
      <c r="F286" s="4">
        <v>4.2718190089999997</v>
      </c>
      <c r="G286" s="5">
        <f>Table1[[#This Row],[Best Individual mean accuracy]]-Table1[[#This Row],[Benchmark mean accuracy]]</f>
        <v>-0.31461317999999494</v>
      </c>
      <c r="H286" t="str">
        <f>IF(AND(Table1[[#This Row],[F value]]&lt;4.74,Table1[[#This Row],[Best Individual mean accuracy]]&gt;Table1[[#This Row],[Benchmark mean accuracy]]),"Yes","No")</f>
        <v>No</v>
      </c>
    </row>
    <row r="287" spans="1:8" x14ac:dyDescent="0.55000000000000004">
      <c r="A287">
        <v>10</v>
      </c>
      <c r="B287" s="1" t="s">
        <v>437</v>
      </c>
      <c r="C287" s="4">
        <v>0.98285714300000004</v>
      </c>
      <c r="D287" s="5">
        <v>96.966762180000003</v>
      </c>
      <c r="E287" s="3">
        <v>96.709209990000005</v>
      </c>
      <c r="F287" s="4">
        <v>2.1988458099999999</v>
      </c>
      <c r="G287" s="5">
        <f>Table1[[#This Row],[Best Individual mean accuracy]]-Table1[[#This Row],[Benchmark mean accuracy]]</f>
        <v>-0.2575521899999984</v>
      </c>
      <c r="H287" t="str">
        <f>IF(AND(Table1[[#This Row],[F value]]&lt;4.74,Table1[[#This Row],[Best Individual mean accuracy]]&gt;Table1[[#This Row],[Benchmark mean accuracy]]),"Yes","No")</f>
        <v>No</v>
      </c>
    </row>
    <row r="288" spans="1:8" x14ac:dyDescent="0.55000000000000004">
      <c r="A288">
        <v>10</v>
      </c>
      <c r="B288" s="1" t="s">
        <v>323</v>
      </c>
      <c r="C288" s="4">
        <v>0.98285714300000004</v>
      </c>
      <c r="D288" s="5">
        <v>97.138272619999995</v>
      </c>
      <c r="E288" s="3">
        <v>96.709128120000003</v>
      </c>
      <c r="F288" s="4">
        <v>1.153743913</v>
      </c>
      <c r="G288" s="5">
        <f>Table1[[#This Row],[Best Individual mean accuracy]]-Table1[[#This Row],[Benchmark mean accuracy]]</f>
        <v>-0.42914449999999249</v>
      </c>
      <c r="H288" t="str">
        <f>IF(AND(Table1[[#This Row],[F value]]&lt;4.74,Table1[[#This Row],[Best Individual mean accuracy]]&gt;Table1[[#This Row],[Benchmark mean accuracy]]),"Yes","No")</f>
        <v>No</v>
      </c>
    </row>
    <row r="289" spans="1:8" x14ac:dyDescent="0.55000000000000004">
      <c r="A289">
        <v>10</v>
      </c>
      <c r="B289" s="1" t="s">
        <v>74</v>
      </c>
      <c r="C289" s="4">
        <v>0.98285714300000004</v>
      </c>
      <c r="D289" s="5">
        <v>96.909373720000005</v>
      </c>
      <c r="E289" s="3">
        <v>96.709128120000003</v>
      </c>
      <c r="F289" s="4">
        <v>2.72639853</v>
      </c>
      <c r="G289" s="5">
        <f>Table1[[#This Row],[Best Individual mean accuracy]]-Table1[[#This Row],[Benchmark mean accuracy]]</f>
        <v>-0.20024560000000236</v>
      </c>
      <c r="H289" t="str">
        <f>IF(AND(Table1[[#This Row],[F value]]&lt;4.74,Table1[[#This Row],[Best Individual mean accuracy]]&gt;Table1[[#This Row],[Benchmark mean accuracy]]),"Yes","No")</f>
        <v>No</v>
      </c>
    </row>
    <row r="290" spans="1:8" x14ac:dyDescent="0.55000000000000004">
      <c r="A290">
        <v>10</v>
      </c>
      <c r="B290" s="1" t="s">
        <v>79</v>
      </c>
      <c r="C290" s="4">
        <v>0.98285714300000004</v>
      </c>
      <c r="D290" s="5">
        <v>96.823823169999997</v>
      </c>
      <c r="E290" s="3">
        <v>96.709128120000003</v>
      </c>
      <c r="F290" s="4">
        <v>2.6261457240000001</v>
      </c>
      <c r="G290" s="5">
        <f>Table1[[#This Row],[Best Individual mean accuracy]]-Table1[[#This Row],[Benchmark mean accuracy]]</f>
        <v>-0.11469504999999458</v>
      </c>
      <c r="H290" t="str">
        <f>IF(AND(Table1[[#This Row],[F value]]&lt;4.74,Table1[[#This Row],[Best Individual mean accuracy]]&gt;Table1[[#This Row],[Benchmark mean accuracy]]),"Yes","No")</f>
        <v>No</v>
      </c>
    </row>
    <row r="291" spans="1:8" x14ac:dyDescent="0.55000000000000004">
      <c r="A291">
        <v>10</v>
      </c>
      <c r="B291" s="1" t="s">
        <v>115</v>
      </c>
      <c r="C291" s="4">
        <v>0.98285714300000004</v>
      </c>
      <c r="D291" s="5">
        <v>96.966844039999998</v>
      </c>
      <c r="E291" s="3">
        <v>96.70904625</v>
      </c>
      <c r="F291" s="4">
        <v>0.76279312899999996</v>
      </c>
      <c r="G291" s="5">
        <f>Table1[[#This Row],[Best Individual mean accuracy]]-Table1[[#This Row],[Benchmark mean accuracy]]</f>
        <v>-0.25779778999999792</v>
      </c>
      <c r="H291" t="str">
        <f>IF(AND(Table1[[#This Row],[F value]]&lt;4.74,Table1[[#This Row],[Best Individual mean accuracy]]&gt;Table1[[#This Row],[Benchmark mean accuracy]]),"Yes","No")</f>
        <v>No</v>
      </c>
    </row>
    <row r="292" spans="1:8" x14ac:dyDescent="0.55000000000000004">
      <c r="A292">
        <v>10</v>
      </c>
      <c r="B292" s="1" t="s">
        <v>138</v>
      </c>
      <c r="C292" s="4">
        <v>0.98285714300000004</v>
      </c>
      <c r="D292" s="5">
        <v>96.966598439999999</v>
      </c>
      <c r="E292" s="3">
        <v>96.70904625</v>
      </c>
      <c r="F292" s="4">
        <v>0.92985651700000005</v>
      </c>
      <c r="G292" s="5">
        <f>Table1[[#This Row],[Best Individual mean accuracy]]-Table1[[#This Row],[Benchmark mean accuracy]]</f>
        <v>-0.2575521899999984</v>
      </c>
      <c r="H292" t="str">
        <f>IF(AND(Table1[[#This Row],[F value]]&lt;4.74,Table1[[#This Row],[Best Individual mean accuracy]]&gt;Table1[[#This Row],[Benchmark mean accuracy]]),"Yes","No")</f>
        <v>No</v>
      </c>
    </row>
    <row r="293" spans="1:8" x14ac:dyDescent="0.55000000000000004">
      <c r="A293">
        <v>10</v>
      </c>
      <c r="B293" s="1" t="s">
        <v>286</v>
      </c>
      <c r="C293" s="4">
        <v>0.98285714300000004</v>
      </c>
      <c r="D293" s="5">
        <v>96.880720429999997</v>
      </c>
      <c r="E293" s="3">
        <v>96.70904625</v>
      </c>
      <c r="F293" s="4">
        <v>1.1110752930000001</v>
      </c>
      <c r="G293" s="5">
        <f>Table1[[#This Row],[Best Individual mean accuracy]]-Table1[[#This Row],[Benchmark mean accuracy]]</f>
        <v>-0.17167417999999657</v>
      </c>
      <c r="H293" t="str">
        <f>IF(AND(Table1[[#This Row],[F value]]&lt;4.74,Table1[[#This Row],[Best Individual mean accuracy]]&gt;Table1[[#This Row],[Benchmark mean accuracy]]),"Yes","No")</f>
        <v>No</v>
      </c>
    </row>
    <row r="294" spans="1:8" x14ac:dyDescent="0.55000000000000004">
      <c r="A294">
        <v>10</v>
      </c>
      <c r="B294" s="1" t="s">
        <v>239</v>
      </c>
      <c r="C294" s="4">
        <v>0.98285714300000004</v>
      </c>
      <c r="D294" s="5">
        <v>96.823413840000001</v>
      </c>
      <c r="E294" s="3">
        <v>96.70904625</v>
      </c>
      <c r="F294" s="4">
        <v>1</v>
      </c>
      <c r="G294" s="5">
        <f>Table1[[#This Row],[Best Individual mean accuracy]]-Table1[[#This Row],[Benchmark mean accuracy]]</f>
        <v>-0.11436759000000052</v>
      </c>
      <c r="H294" t="str">
        <f>IF(AND(Table1[[#This Row],[F value]]&lt;4.74,Table1[[#This Row],[Best Individual mean accuracy]]&gt;Table1[[#This Row],[Benchmark mean accuracy]]),"Yes","No")</f>
        <v>No</v>
      </c>
    </row>
    <row r="295" spans="1:8" x14ac:dyDescent="0.55000000000000004">
      <c r="A295">
        <v>10</v>
      </c>
      <c r="B295" s="1" t="s">
        <v>371</v>
      </c>
      <c r="C295" s="4">
        <v>0.98285714300000004</v>
      </c>
      <c r="D295" s="5">
        <v>96.737945150000002</v>
      </c>
      <c r="E295" s="3">
        <v>96.70904625</v>
      </c>
      <c r="F295" s="4">
        <v>0.59955473699999995</v>
      </c>
      <c r="G295" s="5">
        <f>Table1[[#This Row],[Best Individual mean accuracy]]-Table1[[#This Row],[Benchmark mean accuracy]]</f>
        <v>-2.8898900000001504E-2</v>
      </c>
      <c r="H295" t="str">
        <f>IF(AND(Table1[[#This Row],[F value]]&lt;4.74,Table1[[#This Row],[Best Individual mean accuracy]]&gt;Table1[[#This Row],[Benchmark mean accuracy]]),"Yes","No")</f>
        <v>No</v>
      </c>
    </row>
    <row r="296" spans="1:8" x14ac:dyDescent="0.55000000000000004">
      <c r="A296">
        <v>10</v>
      </c>
      <c r="B296" s="1" t="s">
        <v>30</v>
      </c>
      <c r="C296" s="4">
        <v>0.98285714300000004</v>
      </c>
      <c r="D296" s="5">
        <v>97.081047889999994</v>
      </c>
      <c r="E296" s="3">
        <v>96.708964390000006</v>
      </c>
      <c r="F296" s="4">
        <v>1</v>
      </c>
      <c r="G296" s="5">
        <f>Table1[[#This Row],[Best Individual mean accuracy]]-Table1[[#This Row],[Benchmark mean accuracy]]</f>
        <v>-0.37208349999998802</v>
      </c>
      <c r="H296" t="str">
        <f>IF(AND(Table1[[#This Row],[F value]]&lt;4.74,Table1[[#This Row],[Best Individual mean accuracy]]&gt;Table1[[#This Row],[Benchmark mean accuracy]]),"Yes","No")</f>
        <v>No</v>
      </c>
    </row>
    <row r="297" spans="1:8" x14ac:dyDescent="0.55000000000000004">
      <c r="A297">
        <v>10</v>
      </c>
      <c r="B297" s="1" t="s">
        <v>167</v>
      </c>
      <c r="C297" s="4">
        <v>0.98285714300000004</v>
      </c>
      <c r="D297" s="5">
        <v>97.0523946</v>
      </c>
      <c r="E297" s="3">
        <v>96.708964390000006</v>
      </c>
      <c r="F297" s="4">
        <v>3.661549838</v>
      </c>
      <c r="G297" s="5">
        <f>Table1[[#This Row],[Best Individual mean accuracy]]-Table1[[#This Row],[Benchmark mean accuracy]]</f>
        <v>-0.34343020999999396</v>
      </c>
      <c r="H297" t="str">
        <f>IF(AND(Table1[[#This Row],[F value]]&lt;4.74,Table1[[#This Row],[Best Individual mean accuracy]]&gt;Table1[[#This Row],[Benchmark mean accuracy]]),"Yes","No")</f>
        <v>No</v>
      </c>
    </row>
    <row r="298" spans="1:8" x14ac:dyDescent="0.55000000000000004">
      <c r="A298">
        <v>10</v>
      </c>
      <c r="B298" s="1" t="s">
        <v>234</v>
      </c>
      <c r="C298" s="4">
        <v>0.98285714300000004</v>
      </c>
      <c r="D298" s="5">
        <v>96.909619320000004</v>
      </c>
      <c r="E298" s="3">
        <v>96.708964390000006</v>
      </c>
      <c r="F298" s="4">
        <v>0.93651106299999998</v>
      </c>
      <c r="G298" s="5">
        <f>Table1[[#This Row],[Best Individual mean accuracy]]-Table1[[#This Row],[Benchmark mean accuracy]]</f>
        <v>-0.2006549299999989</v>
      </c>
      <c r="H298" t="str">
        <f>IF(AND(Table1[[#This Row],[F value]]&lt;4.74,Table1[[#This Row],[Best Individual mean accuracy]]&gt;Table1[[#This Row],[Benchmark mean accuracy]]),"Yes","No")</f>
        <v>No</v>
      </c>
    </row>
    <row r="299" spans="1:8" x14ac:dyDescent="0.55000000000000004">
      <c r="A299">
        <v>10</v>
      </c>
      <c r="B299" s="1" t="s">
        <v>348</v>
      </c>
      <c r="C299" s="4">
        <v>0.98285714300000004</v>
      </c>
      <c r="D299" s="5">
        <v>97.023986899999997</v>
      </c>
      <c r="E299" s="3">
        <v>96.708882520000003</v>
      </c>
      <c r="F299" s="4">
        <v>0.830665078</v>
      </c>
      <c r="G299" s="5">
        <f>Table1[[#This Row],[Best Individual mean accuracy]]-Table1[[#This Row],[Benchmark mean accuracy]]</f>
        <v>-0.31510437999999397</v>
      </c>
      <c r="H299" t="str">
        <f>IF(AND(Table1[[#This Row],[F value]]&lt;4.74,Table1[[#This Row],[Best Individual mean accuracy]]&gt;Table1[[#This Row],[Benchmark mean accuracy]]),"Yes","No")</f>
        <v>No</v>
      </c>
    </row>
    <row r="300" spans="1:8" x14ac:dyDescent="0.55000000000000004">
      <c r="A300">
        <v>10</v>
      </c>
      <c r="B300" s="1" t="s">
        <v>273</v>
      </c>
      <c r="C300" s="4">
        <v>0.98285714300000004</v>
      </c>
      <c r="D300" s="5">
        <v>96.995088010000003</v>
      </c>
      <c r="E300" s="3">
        <v>96.708882520000003</v>
      </c>
      <c r="F300" s="4">
        <v>1.3334905459999999</v>
      </c>
      <c r="G300" s="5">
        <f>Table1[[#This Row],[Best Individual mean accuracy]]-Table1[[#This Row],[Benchmark mean accuracy]]</f>
        <v>-0.2862054900000004</v>
      </c>
      <c r="H300" t="str">
        <f>IF(AND(Table1[[#This Row],[F value]]&lt;4.74,Table1[[#This Row],[Best Individual mean accuracy]]&gt;Table1[[#This Row],[Benchmark mean accuracy]]),"Yes","No")</f>
        <v>No</v>
      </c>
    </row>
    <row r="301" spans="1:8" x14ac:dyDescent="0.55000000000000004">
      <c r="A301">
        <v>10</v>
      </c>
      <c r="B301" s="1" t="s">
        <v>51</v>
      </c>
      <c r="C301" s="4">
        <v>0.98285714300000004</v>
      </c>
      <c r="D301" s="5">
        <v>96.852312729999994</v>
      </c>
      <c r="E301" s="3">
        <v>96.708882520000003</v>
      </c>
      <c r="F301" s="4">
        <v>0.65265015999999998</v>
      </c>
      <c r="G301" s="5">
        <f>Table1[[#This Row],[Best Individual mean accuracy]]-Table1[[#This Row],[Benchmark mean accuracy]]</f>
        <v>-0.14343020999999112</v>
      </c>
      <c r="H301" t="str">
        <f>IF(AND(Table1[[#This Row],[F value]]&lt;4.74,Table1[[#This Row],[Best Individual mean accuracy]]&gt;Table1[[#This Row],[Benchmark mean accuracy]]),"Yes","No")</f>
        <v>No</v>
      </c>
    </row>
    <row r="302" spans="1:8" x14ac:dyDescent="0.55000000000000004">
      <c r="A302">
        <v>10</v>
      </c>
      <c r="B302" s="1" t="s">
        <v>188</v>
      </c>
      <c r="C302" s="4">
        <v>0.98285714300000004</v>
      </c>
      <c r="D302" s="5">
        <v>96.823495699999995</v>
      </c>
      <c r="E302" s="3">
        <v>96.708882520000003</v>
      </c>
      <c r="F302" s="4">
        <v>2.0022860159999998</v>
      </c>
      <c r="G302" s="5">
        <f>Table1[[#This Row],[Best Individual mean accuracy]]-Table1[[#This Row],[Benchmark mean accuracy]]</f>
        <v>-0.1146131799999921</v>
      </c>
      <c r="H302" t="str">
        <f>IF(AND(Table1[[#This Row],[F value]]&lt;4.74,Table1[[#This Row],[Best Individual mean accuracy]]&gt;Table1[[#This Row],[Benchmark mean accuracy]]),"Yes","No")</f>
        <v>No</v>
      </c>
    </row>
    <row r="303" spans="1:8" x14ac:dyDescent="0.55000000000000004">
      <c r="A303">
        <v>10</v>
      </c>
      <c r="B303" s="1" t="s">
        <v>132</v>
      </c>
      <c r="C303" s="4">
        <v>0.98285714300000004</v>
      </c>
      <c r="D303" s="5">
        <v>96.823331969999998</v>
      </c>
      <c r="E303" s="3">
        <v>96.708882520000003</v>
      </c>
      <c r="F303" s="4">
        <v>0.61504667999999996</v>
      </c>
      <c r="G303" s="5">
        <f>Table1[[#This Row],[Best Individual mean accuracy]]-Table1[[#This Row],[Benchmark mean accuracy]]</f>
        <v>-0.11444944999999507</v>
      </c>
      <c r="H303" t="str">
        <f>IF(AND(Table1[[#This Row],[F value]]&lt;4.74,Table1[[#This Row],[Best Individual mean accuracy]]&gt;Table1[[#This Row],[Benchmark mean accuracy]]),"Yes","No")</f>
        <v>No</v>
      </c>
    </row>
    <row r="304" spans="1:8" x14ac:dyDescent="0.55000000000000004">
      <c r="A304">
        <v>10</v>
      </c>
      <c r="B304" s="1" t="s">
        <v>195</v>
      </c>
      <c r="C304" s="4">
        <v>0.98285714300000004</v>
      </c>
      <c r="D304" s="5">
        <v>97.052476459999994</v>
      </c>
      <c r="E304" s="3">
        <v>96.708800650000001</v>
      </c>
      <c r="F304" s="4">
        <v>1.443173799</v>
      </c>
      <c r="G304" s="5">
        <f>Table1[[#This Row],[Best Individual mean accuracy]]-Table1[[#This Row],[Benchmark mean accuracy]]</f>
        <v>-0.34367580999999348</v>
      </c>
      <c r="H304" t="str">
        <f>IF(AND(Table1[[#This Row],[F value]]&lt;4.74,Table1[[#This Row],[Best Individual mean accuracy]]&gt;Table1[[#This Row],[Benchmark mean accuracy]]),"Yes","No")</f>
        <v>No</v>
      </c>
    </row>
    <row r="305" spans="1:8" x14ac:dyDescent="0.55000000000000004">
      <c r="A305">
        <v>10</v>
      </c>
      <c r="B305" s="1" t="s">
        <v>372</v>
      </c>
      <c r="C305" s="4">
        <v>0.98285714300000004</v>
      </c>
      <c r="D305" s="5">
        <v>97.02382317</v>
      </c>
      <c r="E305" s="3">
        <v>96.708800650000001</v>
      </c>
      <c r="F305" s="4">
        <v>0.95132500399999997</v>
      </c>
      <c r="G305" s="5">
        <f>Table1[[#This Row],[Best Individual mean accuracy]]-Table1[[#This Row],[Benchmark mean accuracy]]</f>
        <v>-0.31502251999999942</v>
      </c>
      <c r="H305" t="str">
        <f>IF(AND(Table1[[#This Row],[F value]]&lt;4.74,Table1[[#This Row],[Best Individual mean accuracy]]&gt;Table1[[#This Row],[Benchmark mean accuracy]]),"Yes","No")</f>
        <v>No</v>
      </c>
    </row>
    <row r="306" spans="1:8" x14ac:dyDescent="0.55000000000000004">
      <c r="A306">
        <v>10</v>
      </c>
      <c r="B306" s="1" t="s">
        <v>345</v>
      </c>
      <c r="C306" s="4">
        <v>0.98285714300000004</v>
      </c>
      <c r="D306" s="5">
        <v>96.966680310000001</v>
      </c>
      <c r="E306" s="3">
        <v>96.708636920000004</v>
      </c>
      <c r="F306" s="4">
        <v>0.74629753300000001</v>
      </c>
      <c r="G306" s="5">
        <f>Table1[[#This Row],[Best Individual mean accuracy]]-Table1[[#This Row],[Benchmark mean accuracy]]</f>
        <v>-0.25804338999999743</v>
      </c>
      <c r="H306" t="str">
        <f>IF(AND(Table1[[#This Row],[F value]]&lt;4.74,Table1[[#This Row],[Best Individual mean accuracy]]&gt;Table1[[#This Row],[Benchmark mean accuracy]]),"Yes","No")</f>
        <v>No</v>
      </c>
    </row>
    <row r="307" spans="1:8" x14ac:dyDescent="0.55000000000000004">
      <c r="A307">
        <v>247</v>
      </c>
      <c r="B307" s="1" t="s">
        <v>582</v>
      </c>
      <c r="C307" s="4">
        <v>0.98857142857142799</v>
      </c>
      <c r="D307" s="5">
        <v>96.850511665984399</v>
      </c>
      <c r="E307" s="3">
        <v>96.707408923454693</v>
      </c>
      <c r="F307" s="4">
        <v>1.66755345892702</v>
      </c>
      <c r="G307" s="5">
        <f>Table1[[#This Row],[Best Individual mean accuracy]]-Table1[[#This Row],[Benchmark mean accuracy]]</f>
        <v>-0.14310274252970601</v>
      </c>
      <c r="H307" t="str">
        <f>IF(AND(Table1[[#This Row],[F value]]&lt;4.74,Table1[[#This Row],[Best Individual mean accuracy]]&gt;Table1[[#This Row],[Benchmark mean accuracy]]),"Yes","No")</f>
        <v>No</v>
      </c>
    </row>
    <row r="308" spans="1:8" x14ac:dyDescent="0.55000000000000004">
      <c r="A308">
        <v>175</v>
      </c>
      <c r="B308" s="1" t="s">
        <v>541</v>
      </c>
      <c r="C308" s="4">
        <v>0.98285714285714199</v>
      </c>
      <c r="D308" s="5">
        <v>96.651903397462107</v>
      </c>
      <c r="E308" s="3">
        <v>96.681293491608599</v>
      </c>
      <c r="F308" s="4">
        <v>0.69617038502807005</v>
      </c>
      <c r="G308" s="5">
        <f>Table1[[#This Row],[Best Individual mean accuracy]]-Table1[[#This Row],[Benchmark mean accuracy]]</f>
        <v>2.9390094146492629E-2</v>
      </c>
      <c r="H308" t="str">
        <f>IF(AND(Table1[[#This Row],[F value]]&lt;4.74,Table1[[#This Row],[Best Individual mean accuracy]]&gt;Table1[[#This Row],[Benchmark mean accuracy]]),"Yes","No")</f>
        <v>Yes</v>
      </c>
    </row>
    <row r="309" spans="1:8" x14ac:dyDescent="0.55000000000000004">
      <c r="A309">
        <v>175</v>
      </c>
      <c r="B309" s="1" t="s">
        <v>529</v>
      </c>
      <c r="C309" s="4">
        <v>0.98285714285714199</v>
      </c>
      <c r="D309" s="5">
        <v>96.594842406876793</v>
      </c>
      <c r="E309" s="3">
        <v>96.681293491608599</v>
      </c>
      <c r="F309" s="4">
        <v>0.696104338754306</v>
      </c>
      <c r="G309" s="5">
        <f>Table1[[#This Row],[Best Individual mean accuracy]]-Table1[[#This Row],[Benchmark mean accuracy]]</f>
        <v>8.645108473180585E-2</v>
      </c>
      <c r="H309" t="str">
        <f>IF(AND(Table1[[#This Row],[F value]]&lt;4.74,Table1[[#This Row],[Best Individual mean accuracy]]&gt;Table1[[#This Row],[Benchmark mean accuracy]]),"Yes","No")</f>
        <v>Yes</v>
      </c>
    </row>
    <row r="310" spans="1:8" x14ac:dyDescent="0.55000000000000004">
      <c r="A310">
        <v>10</v>
      </c>
      <c r="B310" s="1" t="s">
        <v>467</v>
      </c>
      <c r="C310" s="4">
        <v>0.98285714300000004</v>
      </c>
      <c r="D310" s="5">
        <v>96.823413840000001</v>
      </c>
      <c r="E310" s="3">
        <v>96.681129760000005</v>
      </c>
      <c r="F310" s="4">
        <v>0.89601540700000004</v>
      </c>
      <c r="G310" s="5">
        <f>Table1[[#This Row],[Best Individual mean accuracy]]-Table1[[#This Row],[Benchmark mean accuracy]]</f>
        <v>-0.14228407999999604</v>
      </c>
      <c r="H310" t="str">
        <f>IF(AND(Table1[[#This Row],[F value]]&lt;4.74,Table1[[#This Row],[Best Individual mean accuracy]]&gt;Table1[[#This Row],[Benchmark mean accuracy]]),"Yes","No")</f>
        <v>No</v>
      </c>
    </row>
    <row r="311" spans="1:8" x14ac:dyDescent="0.55000000000000004">
      <c r="A311">
        <v>10</v>
      </c>
      <c r="B311" s="1" t="s">
        <v>457</v>
      </c>
      <c r="C311" s="4">
        <v>0.98285714300000004</v>
      </c>
      <c r="D311" s="5">
        <v>96.966680310000001</v>
      </c>
      <c r="E311" s="3">
        <v>96.680884160000005</v>
      </c>
      <c r="F311" s="4">
        <v>0.888765523</v>
      </c>
      <c r="G311" s="5">
        <f>Table1[[#This Row],[Best Individual mean accuracy]]-Table1[[#This Row],[Benchmark mean accuracy]]</f>
        <v>-0.28579614999999592</v>
      </c>
      <c r="H311" t="str">
        <f>IF(AND(Table1[[#This Row],[F value]]&lt;4.74,Table1[[#This Row],[Best Individual mean accuracy]]&gt;Table1[[#This Row],[Benchmark mean accuracy]]),"Yes","No")</f>
        <v>No</v>
      </c>
    </row>
    <row r="312" spans="1:8" x14ac:dyDescent="0.55000000000000004">
      <c r="A312">
        <v>175</v>
      </c>
      <c r="B312" s="1" t="s">
        <v>497</v>
      </c>
      <c r="C312" s="4">
        <v>0.98285714285714199</v>
      </c>
      <c r="D312" s="5">
        <v>96.537617683176407</v>
      </c>
      <c r="E312" s="3">
        <v>96.680802292263607</v>
      </c>
      <c r="F312" s="4">
        <v>1.4457171110306299</v>
      </c>
      <c r="G312" s="5">
        <f>Table1[[#This Row],[Best Individual mean accuracy]]-Table1[[#This Row],[Benchmark mean accuracy]]</f>
        <v>0.14318460908719999</v>
      </c>
      <c r="H312" t="str">
        <f>IF(AND(Table1[[#This Row],[F value]]&lt;4.74,Table1[[#This Row],[Best Individual mean accuracy]]&gt;Table1[[#This Row],[Benchmark mean accuracy]]),"Yes","No")</f>
        <v>Yes</v>
      </c>
    </row>
    <row r="313" spans="1:8" x14ac:dyDescent="0.55000000000000004">
      <c r="A313">
        <v>10</v>
      </c>
      <c r="B313" s="1" t="s">
        <v>45</v>
      </c>
      <c r="C313" s="4">
        <v>0.98285714300000004</v>
      </c>
      <c r="D313" s="5">
        <v>96.937617680000002</v>
      </c>
      <c r="E313" s="3">
        <v>96.680802290000003</v>
      </c>
      <c r="F313" s="4">
        <v>1.222554661</v>
      </c>
      <c r="G313" s="5">
        <f>Table1[[#This Row],[Best Individual mean accuracy]]-Table1[[#This Row],[Benchmark mean accuracy]]</f>
        <v>-0.25681538999999987</v>
      </c>
      <c r="H313" t="str">
        <f>IF(AND(Table1[[#This Row],[F value]]&lt;4.74,Table1[[#This Row],[Best Individual mean accuracy]]&gt;Table1[[#This Row],[Benchmark mean accuracy]]),"Yes","No")</f>
        <v>No</v>
      </c>
    </row>
    <row r="314" spans="1:8" x14ac:dyDescent="0.55000000000000004">
      <c r="A314">
        <v>10</v>
      </c>
      <c r="B314" s="1" t="s">
        <v>452</v>
      </c>
      <c r="C314" s="4">
        <v>0.98285714300000004</v>
      </c>
      <c r="D314" s="5">
        <v>96.880720429999997</v>
      </c>
      <c r="E314" s="3">
        <v>96.680802290000003</v>
      </c>
      <c r="F314" s="4">
        <v>0.88673783299999998</v>
      </c>
      <c r="G314" s="5">
        <f>Table1[[#This Row],[Best Individual mean accuracy]]-Table1[[#This Row],[Benchmark mean accuracy]]</f>
        <v>-0.19991813999999408</v>
      </c>
      <c r="H314" t="str">
        <f>IF(AND(Table1[[#This Row],[F value]]&lt;4.74,Table1[[#This Row],[Best Individual mean accuracy]]&gt;Table1[[#This Row],[Benchmark mean accuracy]]),"Yes","No")</f>
        <v>No</v>
      </c>
    </row>
    <row r="315" spans="1:8" x14ac:dyDescent="0.55000000000000004">
      <c r="A315">
        <v>10</v>
      </c>
      <c r="B315" s="1" t="s">
        <v>320</v>
      </c>
      <c r="C315" s="4">
        <v>0.98285714300000004</v>
      </c>
      <c r="D315" s="5">
        <v>96.938108880000001</v>
      </c>
      <c r="E315" s="3">
        <v>96.680720429999994</v>
      </c>
      <c r="F315" s="4">
        <v>5.2979186560000002</v>
      </c>
      <c r="G315" s="5">
        <f>Table1[[#This Row],[Best Individual mean accuracy]]-Table1[[#This Row],[Benchmark mean accuracy]]</f>
        <v>-0.25738845000000765</v>
      </c>
      <c r="H315" t="str">
        <f>IF(AND(Table1[[#This Row],[F value]]&lt;4.74,Table1[[#This Row],[Best Individual mean accuracy]]&gt;Table1[[#This Row],[Benchmark mean accuracy]]),"Yes","No")</f>
        <v>No</v>
      </c>
    </row>
    <row r="316" spans="1:8" x14ac:dyDescent="0.55000000000000004">
      <c r="A316">
        <v>10</v>
      </c>
      <c r="B316" s="1" t="s">
        <v>7</v>
      </c>
      <c r="C316" s="4">
        <v>0.98285714300000004</v>
      </c>
      <c r="D316" s="5">
        <v>96.737781420000005</v>
      </c>
      <c r="E316" s="3">
        <v>96.680638560000006</v>
      </c>
      <c r="F316" s="4">
        <v>0.80011503799999995</v>
      </c>
      <c r="G316" s="5">
        <f>Table1[[#This Row],[Best Individual mean accuracy]]-Table1[[#This Row],[Benchmark mean accuracy]]</f>
        <v>-5.7142859999999018E-2</v>
      </c>
      <c r="H316" t="str">
        <f>IF(AND(Table1[[#This Row],[F value]]&lt;4.74,Table1[[#This Row],[Best Individual mean accuracy]]&gt;Table1[[#This Row],[Benchmark mean accuracy]]),"Yes","No")</f>
        <v>No</v>
      </c>
    </row>
    <row r="317" spans="1:8" x14ac:dyDescent="0.55000000000000004">
      <c r="A317">
        <v>175</v>
      </c>
      <c r="B317" s="1" t="s">
        <v>477</v>
      </c>
      <c r="C317" s="4">
        <v>0.98285714285714199</v>
      </c>
      <c r="D317" s="5">
        <v>96.451985264019598</v>
      </c>
      <c r="E317" s="3">
        <v>96.680556692590997</v>
      </c>
      <c r="F317" s="4">
        <v>1.1822439353351</v>
      </c>
      <c r="G317" s="5">
        <f>Table1[[#This Row],[Best Individual mean accuracy]]-Table1[[#This Row],[Benchmark mean accuracy]]</f>
        <v>0.22857142857139934</v>
      </c>
      <c r="H317" t="str">
        <f>IF(AND(Table1[[#This Row],[F value]]&lt;4.74,Table1[[#This Row],[Best Individual mean accuracy]]&gt;Table1[[#This Row],[Benchmark mean accuracy]]),"Yes","No")</f>
        <v>Yes</v>
      </c>
    </row>
    <row r="318" spans="1:8" x14ac:dyDescent="0.55000000000000004">
      <c r="A318">
        <v>10</v>
      </c>
      <c r="B318" s="1" t="s">
        <v>255</v>
      </c>
      <c r="C318" s="4">
        <v>0.98285714300000004</v>
      </c>
      <c r="D318" s="5">
        <v>96.880720429999997</v>
      </c>
      <c r="E318" s="3">
        <v>96.680556690000003</v>
      </c>
      <c r="F318" s="4">
        <v>2.9968014119999999</v>
      </c>
      <c r="G318" s="5">
        <f>Table1[[#This Row],[Best Individual mean accuracy]]-Table1[[#This Row],[Benchmark mean accuracy]]</f>
        <v>-0.2001637399999936</v>
      </c>
      <c r="H318" t="str">
        <f>IF(AND(Table1[[#This Row],[F value]]&lt;4.74,Table1[[#This Row],[Best Individual mean accuracy]]&gt;Table1[[#This Row],[Benchmark mean accuracy]]),"Yes","No")</f>
        <v>No</v>
      </c>
    </row>
    <row r="319" spans="1:8" x14ac:dyDescent="0.55000000000000004">
      <c r="A319">
        <v>10</v>
      </c>
      <c r="B319" s="1" t="s">
        <v>185</v>
      </c>
      <c r="C319" s="4">
        <v>0.98285714300000004</v>
      </c>
      <c r="D319" s="5">
        <v>96.766434709999999</v>
      </c>
      <c r="E319" s="3">
        <v>96.680556690000003</v>
      </c>
      <c r="F319" s="4">
        <v>1.9504309230000001</v>
      </c>
      <c r="G319" s="5">
        <f>Table1[[#This Row],[Best Individual mean accuracy]]-Table1[[#This Row],[Benchmark mean accuracy]]</f>
        <v>-8.5878019999995558E-2</v>
      </c>
      <c r="H319" t="str">
        <f>IF(AND(Table1[[#This Row],[F value]]&lt;4.74,Table1[[#This Row],[Best Individual mean accuracy]]&gt;Table1[[#This Row],[Benchmark mean accuracy]]),"Yes","No")</f>
        <v>No</v>
      </c>
    </row>
    <row r="320" spans="1:8" x14ac:dyDescent="0.55000000000000004">
      <c r="A320">
        <v>10</v>
      </c>
      <c r="B320" s="1" t="s">
        <v>59</v>
      </c>
      <c r="C320" s="4">
        <v>0.98285714300000004</v>
      </c>
      <c r="D320" s="5">
        <v>97.109864920000007</v>
      </c>
      <c r="E320" s="3">
        <v>96.680474829999994</v>
      </c>
      <c r="F320" s="4">
        <v>1.171273733</v>
      </c>
      <c r="G320" s="5">
        <f>Table1[[#This Row],[Best Individual mean accuracy]]-Table1[[#This Row],[Benchmark mean accuracy]]</f>
        <v>-0.42939009000001249</v>
      </c>
      <c r="H320" t="str">
        <f>IF(AND(Table1[[#This Row],[F value]]&lt;4.74,Table1[[#This Row],[Best Individual mean accuracy]]&gt;Table1[[#This Row],[Benchmark mean accuracy]]),"Yes","No")</f>
        <v>No</v>
      </c>
    </row>
    <row r="321" spans="1:8" x14ac:dyDescent="0.55000000000000004">
      <c r="A321">
        <v>10</v>
      </c>
      <c r="B321" s="1" t="s">
        <v>230</v>
      </c>
      <c r="C321" s="4">
        <v>0.98285714300000004</v>
      </c>
      <c r="D321" s="5">
        <v>96.966516580000004</v>
      </c>
      <c r="E321" s="3">
        <v>96.680474829999994</v>
      </c>
      <c r="F321" s="4">
        <v>1.9999918130000001</v>
      </c>
      <c r="G321" s="5">
        <f>Table1[[#This Row],[Best Individual mean accuracy]]-Table1[[#This Row],[Benchmark mean accuracy]]</f>
        <v>-0.28604175000000964</v>
      </c>
      <c r="H321" t="str">
        <f>IF(AND(Table1[[#This Row],[F value]]&lt;4.74,Table1[[#This Row],[Best Individual mean accuracy]]&gt;Table1[[#This Row],[Benchmark mean accuracy]]),"Yes","No")</f>
        <v>No</v>
      </c>
    </row>
    <row r="322" spans="1:8" x14ac:dyDescent="0.55000000000000004">
      <c r="A322">
        <v>10</v>
      </c>
      <c r="B322" s="1" t="s">
        <v>339</v>
      </c>
      <c r="C322" s="4">
        <v>0.98285714300000004</v>
      </c>
      <c r="D322" s="5">
        <v>96.709209990000005</v>
      </c>
      <c r="E322" s="3">
        <v>96.680474829999994</v>
      </c>
      <c r="F322" s="4">
        <v>1</v>
      </c>
      <c r="G322" s="5">
        <f>Table1[[#This Row],[Best Individual mean accuracy]]-Table1[[#This Row],[Benchmark mean accuracy]]</f>
        <v>-2.8735160000010751E-2</v>
      </c>
      <c r="H322" t="str">
        <f>IF(AND(Table1[[#This Row],[F value]]&lt;4.74,Table1[[#This Row],[Best Individual mean accuracy]]&gt;Table1[[#This Row],[Benchmark mean accuracy]]),"Yes","No")</f>
        <v>No</v>
      </c>
    </row>
    <row r="323" spans="1:8" x14ac:dyDescent="0.55000000000000004">
      <c r="A323">
        <v>10</v>
      </c>
      <c r="B323" s="1" t="s">
        <v>157</v>
      </c>
      <c r="C323" s="4">
        <v>0.98285714300000004</v>
      </c>
      <c r="D323" s="5">
        <v>97.109537450000005</v>
      </c>
      <c r="E323" s="3">
        <v>96.680392960000006</v>
      </c>
      <c r="F323" s="4">
        <v>2.4652543929999999</v>
      </c>
      <c r="G323" s="5">
        <f>Table1[[#This Row],[Best Individual mean accuracy]]-Table1[[#This Row],[Benchmark mean accuracy]]</f>
        <v>-0.42914448999999877</v>
      </c>
      <c r="H323" t="str">
        <f>IF(AND(Table1[[#This Row],[F value]]&lt;4.74,Table1[[#This Row],[Best Individual mean accuracy]]&gt;Table1[[#This Row],[Benchmark mean accuracy]]),"Yes","No")</f>
        <v>No</v>
      </c>
    </row>
    <row r="324" spans="1:8" x14ac:dyDescent="0.55000000000000004">
      <c r="A324">
        <v>10</v>
      </c>
      <c r="B324" s="1" t="s">
        <v>420</v>
      </c>
      <c r="C324" s="4">
        <v>0.98285714300000004</v>
      </c>
      <c r="D324" s="5">
        <v>96.966598439999999</v>
      </c>
      <c r="E324" s="3">
        <v>96.680392960000006</v>
      </c>
      <c r="F324" s="4">
        <v>1.3836000690000001</v>
      </c>
      <c r="G324" s="5">
        <f>Table1[[#This Row],[Best Individual mean accuracy]]-Table1[[#This Row],[Benchmark mean accuracy]]</f>
        <v>-0.28620547999999246</v>
      </c>
      <c r="H324" t="str">
        <f>IF(AND(Table1[[#This Row],[F value]]&lt;4.74,Table1[[#This Row],[Best Individual mean accuracy]]&gt;Table1[[#This Row],[Benchmark mean accuracy]]),"Yes","No")</f>
        <v>No</v>
      </c>
    </row>
    <row r="325" spans="1:8" x14ac:dyDescent="0.55000000000000004">
      <c r="A325">
        <v>10</v>
      </c>
      <c r="B325" s="1" t="s">
        <v>301</v>
      </c>
      <c r="C325" s="4">
        <v>0.98285714300000004</v>
      </c>
      <c r="D325" s="5">
        <v>96.938108880000001</v>
      </c>
      <c r="E325" s="3">
        <v>96.680392960000006</v>
      </c>
      <c r="F325" s="4">
        <v>3.5251085560000002</v>
      </c>
      <c r="G325" s="5">
        <f>Table1[[#This Row],[Best Individual mean accuracy]]-Table1[[#This Row],[Benchmark mean accuracy]]</f>
        <v>-0.25771591999999544</v>
      </c>
      <c r="H325" t="str">
        <f>IF(AND(Table1[[#This Row],[F value]]&lt;4.74,Table1[[#This Row],[Best Individual mean accuracy]]&gt;Table1[[#This Row],[Benchmark mean accuracy]]),"Yes","No")</f>
        <v>No</v>
      </c>
    </row>
    <row r="326" spans="1:8" x14ac:dyDescent="0.55000000000000004">
      <c r="A326">
        <v>10</v>
      </c>
      <c r="B326" s="1" t="s">
        <v>459</v>
      </c>
      <c r="C326" s="4">
        <v>0.98285714300000004</v>
      </c>
      <c r="D326" s="5">
        <v>96.737781420000005</v>
      </c>
      <c r="E326" s="3">
        <v>96.680392960000006</v>
      </c>
      <c r="F326" s="4">
        <v>0.76462738900000005</v>
      </c>
      <c r="G326" s="5">
        <f>Table1[[#This Row],[Best Individual mean accuracy]]-Table1[[#This Row],[Benchmark mean accuracy]]</f>
        <v>-5.7388459999998531E-2</v>
      </c>
      <c r="H326" t="str">
        <f>IF(AND(Table1[[#This Row],[F value]]&lt;4.74,Table1[[#This Row],[Best Individual mean accuracy]]&gt;Table1[[#This Row],[Benchmark mean accuracy]]),"Yes","No")</f>
        <v>No</v>
      </c>
    </row>
    <row r="327" spans="1:8" x14ac:dyDescent="0.55000000000000004">
      <c r="A327">
        <v>10</v>
      </c>
      <c r="B327" s="1" t="s">
        <v>19</v>
      </c>
      <c r="C327" s="4">
        <v>0.98285714300000004</v>
      </c>
      <c r="D327" s="5">
        <v>96.995169869999998</v>
      </c>
      <c r="E327" s="3">
        <v>96.680311090000004</v>
      </c>
      <c r="F327" s="4">
        <v>1.1955399289999999</v>
      </c>
      <c r="G327" s="5">
        <f>Table1[[#This Row],[Best Individual mean accuracy]]-Table1[[#This Row],[Benchmark mean accuracy]]</f>
        <v>-0.31485877999999445</v>
      </c>
      <c r="H327" t="str">
        <f>IF(AND(Table1[[#This Row],[F value]]&lt;4.74,Table1[[#This Row],[Best Individual mean accuracy]]&gt;Table1[[#This Row],[Benchmark mean accuracy]]),"Yes","No")</f>
        <v>No</v>
      </c>
    </row>
    <row r="328" spans="1:8" x14ac:dyDescent="0.55000000000000004">
      <c r="A328">
        <v>10</v>
      </c>
      <c r="B328" s="1" t="s">
        <v>281</v>
      </c>
      <c r="C328" s="4">
        <v>0.98285714300000004</v>
      </c>
      <c r="D328" s="5">
        <v>96.938272620000006</v>
      </c>
      <c r="E328" s="3">
        <v>96.680311090000004</v>
      </c>
      <c r="F328" s="4">
        <v>0.68278548400000005</v>
      </c>
      <c r="G328" s="5">
        <f>Table1[[#This Row],[Best Individual mean accuracy]]-Table1[[#This Row],[Benchmark mean accuracy]]</f>
        <v>-0.25796153000000288</v>
      </c>
      <c r="H328" t="str">
        <f>IF(AND(Table1[[#This Row],[F value]]&lt;4.74,Table1[[#This Row],[Best Individual mean accuracy]]&gt;Table1[[#This Row],[Benchmark mean accuracy]]),"Yes","No")</f>
        <v>No</v>
      </c>
    </row>
    <row r="329" spans="1:8" x14ac:dyDescent="0.55000000000000004">
      <c r="A329">
        <v>10</v>
      </c>
      <c r="B329" s="1" t="s">
        <v>294</v>
      </c>
      <c r="C329" s="4">
        <v>0.98285714300000004</v>
      </c>
      <c r="D329" s="5">
        <v>96.880720429999997</v>
      </c>
      <c r="E329" s="3">
        <v>96.680311090000004</v>
      </c>
      <c r="F329" s="4">
        <v>0.67993983999999996</v>
      </c>
      <c r="G329" s="5">
        <f>Table1[[#This Row],[Best Individual mean accuracy]]-Table1[[#This Row],[Benchmark mean accuracy]]</f>
        <v>-0.20040933999999311</v>
      </c>
      <c r="H329" t="str">
        <f>IF(AND(Table1[[#This Row],[F value]]&lt;4.74,Table1[[#This Row],[Best Individual mean accuracy]]&gt;Table1[[#This Row],[Benchmark mean accuracy]]),"Yes","No")</f>
        <v>No</v>
      </c>
    </row>
    <row r="330" spans="1:8" x14ac:dyDescent="0.55000000000000004">
      <c r="A330">
        <v>10</v>
      </c>
      <c r="B330" s="1" t="s">
        <v>236</v>
      </c>
      <c r="C330" s="4">
        <v>0.98285714300000004</v>
      </c>
      <c r="D330" s="5">
        <v>96.794842410000001</v>
      </c>
      <c r="E330" s="3">
        <v>96.680311090000004</v>
      </c>
      <c r="F330" s="4">
        <v>1</v>
      </c>
      <c r="G330" s="5">
        <f>Table1[[#This Row],[Best Individual mean accuracy]]-Table1[[#This Row],[Benchmark mean accuracy]]</f>
        <v>-0.11453131999999755</v>
      </c>
      <c r="H330" t="str">
        <f>IF(AND(Table1[[#This Row],[F value]]&lt;4.74,Table1[[#This Row],[Best Individual mean accuracy]]&gt;Table1[[#This Row],[Benchmark mean accuracy]]),"Yes","No")</f>
        <v>No</v>
      </c>
    </row>
    <row r="331" spans="1:8" x14ac:dyDescent="0.55000000000000004">
      <c r="A331">
        <v>10</v>
      </c>
      <c r="B331" s="1" t="s">
        <v>64</v>
      </c>
      <c r="C331" s="4">
        <v>0.98285714300000004</v>
      </c>
      <c r="D331" s="5">
        <v>96.766434709999999</v>
      </c>
      <c r="E331" s="3">
        <v>96.680311090000004</v>
      </c>
      <c r="F331" s="4">
        <v>1.1963308079999999</v>
      </c>
      <c r="G331" s="5">
        <f>Table1[[#This Row],[Best Individual mean accuracy]]-Table1[[#This Row],[Benchmark mean accuracy]]</f>
        <v>-8.6123619999995071E-2</v>
      </c>
      <c r="H331" t="str">
        <f>IF(AND(Table1[[#This Row],[F value]]&lt;4.74,Table1[[#This Row],[Best Individual mean accuracy]]&gt;Table1[[#This Row],[Benchmark mean accuracy]]),"Yes","No")</f>
        <v>No</v>
      </c>
    </row>
    <row r="332" spans="1:8" x14ac:dyDescent="0.55000000000000004">
      <c r="A332">
        <v>10</v>
      </c>
      <c r="B332" s="1" t="s">
        <v>303</v>
      </c>
      <c r="C332" s="4">
        <v>0.98285714300000004</v>
      </c>
      <c r="D332" s="5">
        <v>96.881047890000005</v>
      </c>
      <c r="E332" s="3">
        <v>96.680229229999995</v>
      </c>
      <c r="F332" s="4">
        <v>0.81855056400000004</v>
      </c>
      <c r="G332" s="5">
        <f>Table1[[#This Row],[Best Individual mean accuracy]]-Table1[[#This Row],[Benchmark mean accuracy]]</f>
        <v>-0.20081866000001014</v>
      </c>
      <c r="H332" t="str">
        <f>IF(AND(Table1[[#This Row],[F value]]&lt;4.74,Table1[[#This Row],[Best Individual mean accuracy]]&gt;Table1[[#This Row],[Benchmark mean accuracy]]),"Yes","No")</f>
        <v>No</v>
      </c>
    </row>
    <row r="333" spans="1:8" x14ac:dyDescent="0.55000000000000004">
      <c r="A333">
        <v>10</v>
      </c>
      <c r="B333" s="1" t="s">
        <v>449</v>
      </c>
      <c r="C333" s="4">
        <v>0.98285714300000004</v>
      </c>
      <c r="D333" s="5">
        <v>96.852067129999995</v>
      </c>
      <c r="E333" s="3">
        <v>96.680147360000007</v>
      </c>
      <c r="F333" s="4">
        <v>0.64735652099999996</v>
      </c>
      <c r="G333" s="5">
        <f>Table1[[#This Row],[Best Individual mean accuracy]]-Table1[[#This Row],[Benchmark mean accuracy]]</f>
        <v>-0.17191976999998815</v>
      </c>
      <c r="H333" t="str">
        <f>IF(AND(Table1[[#This Row],[F value]]&lt;4.74,Table1[[#This Row],[Best Individual mean accuracy]]&gt;Table1[[#This Row],[Benchmark mean accuracy]]),"Yes","No")</f>
        <v>No</v>
      </c>
    </row>
    <row r="334" spans="1:8" x14ac:dyDescent="0.55000000000000004">
      <c r="A334">
        <v>10</v>
      </c>
      <c r="B334" s="1" t="s">
        <v>253</v>
      </c>
      <c r="C334" s="4">
        <v>0.98285714300000004</v>
      </c>
      <c r="D334" s="5">
        <v>97.081047889999994</v>
      </c>
      <c r="E334" s="3">
        <v>96.680065490000004</v>
      </c>
      <c r="F334" s="4">
        <v>1.598398067</v>
      </c>
      <c r="G334" s="5">
        <f>Table1[[#This Row],[Best Individual mean accuracy]]-Table1[[#This Row],[Benchmark mean accuracy]]</f>
        <v>-0.40098239999998952</v>
      </c>
      <c r="H334" t="str">
        <f>IF(AND(Table1[[#This Row],[F value]]&lt;4.74,Table1[[#This Row],[Best Individual mean accuracy]]&gt;Table1[[#This Row],[Benchmark mean accuracy]]),"Yes","No")</f>
        <v>No</v>
      </c>
    </row>
    <row r="335" spans="1:8" x14ac:dyDescent="0.55000000000000004">
      <c r="A335">
        <v>10</v>
      </c>
      <c r="B335" s="1" t="s">
        <v>159</v>
      </c>
      <c r="C335" s="4">
        <v>0.98285714300000004</v>
      </c>
      <c r="D335" s="5">
        <v>96.852312729999994</v>
      </c>
      <c r="E335" s="3">
        <v>96.679983629999995</v>
      </c>
      <c r="F335" s="4">
        <v>0.833556144</v>
      </c>
      <c r="G335" s="5">
        <f>Table1[[#This Row],[Best Individual mean accuracy]]-Table1[[#This Row],[Benchmark mean accuracy]]</f>
        <v>-0.1723290999999989</v>
      </c>
      <c r="H335" t="str">
        <f>IF(AND(Table1[[#This Row],[F value]]&lt;4.74,Table1[[#This Row],[Best Individual mean accuracy]]&gt;Table1[[#This Row],[Benchmark mean accuracy]]),"Yes","No")</f>
        <v>No</v>
      </c>
    </row>
    <row r="336" spans="1:8" x14ac:dyDescent="0.55000000000000004">
      <c r="A336">
        <v>175</v>
      </c>
      <c r="B336" s="1" t="s">
        <v>513</v>
      </c>
      <c r="C336" s="4">
        <v>0.98285714285714199</v>
      </c>
      <c r="D336" s="5">
        <v>96.594924273434302</v>
      </c>
      <c r="E336" s="3">
        <v>96.652476463364707</v>
      </c>
      <c r="F336" s="4">
        <v>0.95646233189746199</v>
      </c>
      <c r="G336" s="5">
        <f>Table1[[#This Row],[Best Individual mean accuracy]]-Table1[[#This Row],[Benchmark mean accuracy]]</f>
        <v>5.7552189930405007E-2</v>
      </c>
      <c r="H336" t="str">
        <f>IF(AND(Table1[[#This Row],[F value]]&lt;4.74,Table1[[#This Row],[Best Individual mean accuracy]]&gt;Table1[[#This Row],[Benchmark mean accuracy]]),"Yes","No")</f>
        <v>Yes</v>
      </c>
    </row>
    <row r="337" spans="1:8" x14ac:dyDescent="0.55000000000000004">
      <c r="A337">
        <v>175</v>
      </c>
      <c r="B337" s="1" t="s">
        <v>524</v>
      </c>
      <c r="C337" s="4">
        <v>0.98285714285714199</v>
      </c>
      <c r="D337" s="5">
        <v>96.537617683176407</v>
      </c>
      <c r="E337" s="3">
        <v>96.652476463364707</v>
      </c>
      <c r="F337" s="4">
        <v>1.15413378061362</v>
      </c>
      <c r="G337" s="5">
        <f>Table1[[#This Row],[Best Individual mean accuracy]]-Table1[[#This Row],[Benchmark mean accuracy]]</f>
        <v>0.11485878018829965</v>
      </c>
      <c r="H337" t="str">
        <f>IF(AND(Table1[[#This Row],[F value]]&lt;4.74,Table1[[#This Row],[Best Individual mean accuracy]]&gt;Table1[[#This Row],[Benchmark mean accuracy]]),"Yes","No")</f>
        <v>Yes</v>
      </c>
    </row>
    <row r="338" spans="1:8" x14ac:dyDescent="0.55000000000000004">
      <c r="A338">
        <v>10</v>
      </c>
      <c r="B338" s="1" t="s">
        <v>105</v>
      </c>
      <c r="C338" s="4">
        <v>0.98285714300000004</v>
      </c>
      <c r="D338" s="5">
        <v>96.966680310000001</v>
      </c>
      <c r="E338" s="3">
        <v>96.652312730000006</v>
      </c>
      <c r="F338" s="4">
        <v>0.76244764099999995</v>
      </c>
      <c r="G338" s="5">
        <f>Table1[[#This Row],[Best Individual mean accuracy]]-Table1[[#This Row],[Benchmark mean accuracy]]</f>
        <v>-0.31436757999999543</v>
      </c>
      <c r="H338" t="str">
        <f>IF(AND(Table1[[#This Row],[F value]]&lt;4.74,Table1[[#This Row],[Best Individual mean accuracy]]&gt;Table1[[#This Row],[Benchmark mean accuracy]]),"Yes","No")</f>
        <v>No</v>
      </c>
    </row>
    <row r="339" spans="1:8" x14ac:dyDescent="0.55000000000000004">
      <c r="A339">
        <v>175</v>
      </c>
      <c r="B339" s="1" t="s">
        <v>511</v>
      </c>
      <c r="C339" s="4">
        <v>0.98285714285714199</v>
      </c>
      <c r="D339" s="5">
        <v>96.594924273434302</v>
      </c>
      <c r="E339" s="3">
        <v>96.652230863692097</v>
      </c>
      <c r="F339" s="4">
        <v>1.07151595379536</v>
      </c>
      <c r="G339" s="5">
        <f>Table1[[#This Row],[Best Individual mean accuracy]]-Table1[[#This Row],[Benchmark mean accuracy]]</f>
        <v>5.7306590257795165E-2</v>
      </c>
      <c r="H339" t="str">
        <f>IF(AND(Table1[[#This Row],[F value]]&lt;4.74,Table1[[#This Row],[Best Individual mean accuracy]]&gt;Table1[[#This Row],[Benchmark mean accuracy]]),"Yes","No")</f>
        <v>Yes</v>
      </c>
    </row>
    <row r="340" spans="1:8" x14ac:dyDescent="0.55000000000000004">
      <c r="A340">
        <v>10</v>
      </c>
      <c r="B340" s="1" t="s">
        <v>98</v>
      </c>
      <c r="C340" s="4">
        <v>0.98285714300000004</v>
      </c>
      <c r="D340" s="5">
        <v>96.766434709999999</v>
      </c>
      <c r="E340" s="3">
        <v>96.652148999999994</v>
      </c>
      <c r="F340" s="4">
        <v>0.66645549900000001</v>
      </c>
      <c r="G340" s="5">
        <f>Table1[[#This Row],[Best Individual mean accuracy]]-Table1[[#This Row],[Benchmark mean accuracy]]</f>
        <v>-0.11428571000000431</v>
      </c>
      <c r="H340" t="str">
        <f>IF(AND(Table1[[#This Row],[F value]]&lt;4.74,Table1[[#This Row],[Best Individual mean accuracy]]&gt;Table1[[#This Row],[Benchmark mean accuracy]]),"Yes","No")</f>
        <v>No</v>
      </c>
    </row>
    <row r="341" spans="1:8" x14ac:dyDescent="0.55000000000000004">
      <c r="A341">
        <v>175</v>
      </c>
      <c r="B341" s="1" t="s">
        <v>496</v>
      </c>
      <c r="C341" s="4">
        <v>0.98285714285714199</v>
      </c>
      <c r="D341" s="5">
        <v>96.680638559148505</v>
      </c>
      <c r="E341" s="3">
        <v>96.652148997134603</v>
      </c>
      <c r="F341" s="4">
        <v>1.8452811909364799</v>
      </c>
      <c r="G341" s="5">
        <f>Table1[[#This Row],[Best Individual mean accuracy]]-Table1[[#This Row],[Benchmark mean accuracy]]</f>
        <v>-2.8489562013902514E-2</v>
      </c>
      <c r="H341" t="str">
        <f>IF(AND(Table1[[#This Row],[F value]]&lt;4.74,Table1[[#This Row],[Best Individual mean accuracy]]&gt;Table1[[#This Row],[Benchmark mean accuracy]]),"Yes","No")</f>
        <v>No</v>
      </c>
    </row>
    <row r="342" spans="1:8" x14ac:dyDescent="0.55000000000000004">
      <c r="A342">
        <v>175</v>
      </c>
      <c r="B342" s="1" t="s">
        <v>476</v>
      </c>
      <c r="C342" s="4">
        <v>0.98285714285714199</v>
      </c>
      <c r="D342" s="5">
        <v>96.4804748260335</v>
      </c>
      <c r="E342" s="3">
        <v>96.652148997134603</v>
      </c>
      <c r="F342" s="4">
        <v>1.1666658707455899</v>
      </c>
      <c r="G342" s="5">
        <f>Table1[[#This Row],[Best Individual mean accuracy]]-Table1[[#This Row],[Benchmark mean accuracy]]</f>
        <v>0.1716741711011025</v>
      </c>
      <c r="H342" t="str">
        <f>IF(AND(Table1[[#This Row],[F value]]&lt;4.74,Table1[[#This Row],[Best Individual mean accuracy]]&gt;Table1[[#This Row],[Benchmark mean accuracy]]),"Yes","No")</f>
        <v>Yes</v>
      </c>
    </row>
    <row r="343" spans="1:8" x14ac:dyDescent="0.55000000000000004">
      <c r="A343">
        <v>10</v>
      </c>
      <c r="B343" s="1" t="s">
        <v>31</v>
      </c>
      <c r="C343" s="4">
        <v>0.98285714300000004</v>
      </c>
      <c r="D343" s="5">
        <v>97.109701189999996</v>
      </c>
      <c r="E343" s="3">
        <v>96.651985260000004</v>
      </c>
      <c r="F343" s="4">
        <v>11.01387514</v>
      </c>
      <c r="G343" s="5">
        <f>Table1[[#This Row],[Best Individual mean accuracy]]-Table1[[#This Row],[Benchmark mean accuracy]]</f>
        <v>-0.457715929999992</v>
      </c>
      <c r="H343" t="str">
        <f>IF(AND(Table1[[#This Row],[F value]]&lt;4.74,Table1[[#This Row],[Best Individual mean accuracy]]&gt;Table1[[#This Row],[Benchmark mean accuracy]]),"Yes","No")</f>
        <v>No</v>
      </c>
    </row>
    <row r="344" spans="1:8" x14ac:dyDescent="0.55000000000000004">
      <c r="A344">
        <v>10</v>
      </c>
      <c r="B344" s="1" t="s">
        <v>450</v>
      </c>
      <c r="C344" s="4">
        <v>0.98285714300000004</v>
      </c>
      <c r="D344" s="5">
        <v>96.938272620000006</v>
      </c>
      <c r="E344" s="3">
        <v>96.651985260000004</v>
      </c>
      <c r="F344" s="4">
        <v>1.105199314</v>
      </c>
      <c r="G344" s="5">
        <f>Table1[[#This Row],[Best Individual mean accuracy]]-Table1[[#This Row],[Benchmark mean accuracy]]</f>
        <v>-0.28628736000000288</v>
      </c>
      <c r="H344" t="str">
        <f>IF(AND(Table1[[#This Row],[F value]]&lt;4.74,Table1[[#This Row],[Best Individual mean accuracy]]&gt;Table1[[#This Row],[Benchmark mean accuracy]]),"Yes","No")</f>
        <v>No</v>
      </c>
    </row>
    <row r="345" spans="1:8" x14ac:dyDescent="0.55000000000000004">
      <c r="A345">
        <v>10</v>
      </c>
      <c r="B345" s="1" t="s">
        <v>282</v>
      </c>
      <c r="C345" s="4">
        <v>0.98285714300000004</v>
      </c>
      <c r="D345" s="5">
        <v>96.909209989999994</v>
      </c>
      <c r="E345" s="3">
        <v>96.651903399999995</v>
      </c>
      <c r="F345" s="4">
        <v>1.4324633389999999</v>
      </c>
      <c r="G345" s="5">
        <f>Table1[[#This Row],[Best Individual mean accuracy]]-Table1[[#This Row],[Benchmark mean accuracy]]</f>
        <v>-0.25730658999999889</v>
      </c>
      <c r="H345" t="str">
        <f>IF(AND(Table1[[#This Row],[F value]]&lt;4.74,Table1[[#This Row],[Best Individual mean accuracy]]&gt;Table1[[#This Row],[Benchmark mean accuracy]]),"Yes","No")</f>
        <v>No</v>
      </c>
    </row>
    <row r="346" spans="1:8" x14ac:dyDescent="0.55000000000000004">
      <c r="A346">
        <v>10</v>
      </c>
      <c r="B346" s="1" t="s">
        <v>12</v>
      </c>
      <c r="C346" s="4">
        <v>0.98285714300000004</v>
      </c>
      <c r="D346" s="5">
        <v>96.880802290000005</v>
      </c>
      <c r="E346" s="3">
        <v>96.651903399999995</v>
      </c>
      <c r="F346" s="4">
        <v>3.0034147440000001</v>
      </c>
      <c r="G346" s="5">
        <f>Table1[[#This Row],[Best Individual mean accuracy]]-Table1[[#This Row],[Benchmark mean accuracy]]</f>
        <v>-0.22889889000001062</v>
      </c>
      <c r="H346" t="str">
        <f>IF(AND(Table1[[#This Row],[F value]]&lt;4.74,Table1[[#This Row],[Best Individual mean accuracy]]&gt;Table1[[#This Row],[Benchmark mean accuracy]]),"Yes","No")</f>
        <v>No</v>
      </c>
    </row>
    <row r="347" spans="1:8" x14ac:dyDescent="0.55000000000000004">
      <c r="A347">
        <v>10</v>
      </c>
      <c r="B347" s="1" t="s">
        <v>108</v>
      </c>
      <c r="C347" s="4">
        <v>0.98285714300000004</v>
      </c>
      <c r="D347" s="5">
        <v>96.794924269999996</v>
      </c>
      <c r="E347" s="3">
        <v>96.651903399999995</v>
      </c>
      <c r="F347" s="4">
        <v>1</v>
      </c>
      <c r="G347" s="5">
        <f>Table1[[#This Row],[Best Individual mean accuracy]]-Table1[[#This Row],[Benchmark mean accuracy]]</f>
        <v>-0.14302087000000085</v>
      </c>
      <c r="H347" t="str">
        <f>IF(AND(Table1[[#This Row],[F value]]&lt;4.74,Table1[[#This Row],[Best Individual mean accuracy]]&gt;Table1[[#This Row],[Benchmark mean accuracy]]),"Yes","No")</f>
        <v>No</v>
      </c>
    </row>
    <row r="348" spans="1:8" x14ac:dyDescent="0.55000000000000004">
      <c r="A348">
        <v>10</v>
      </c>
      <c r="B348" s="1" t="s">
        <v>86</v>
      </c>
      <c r="C348" s="4">
        <v>0.98285714300000004</v>
      </c>
      <c r="D348" s="5">
        <v>96.909455589999993</v>
      </c>
      <c r="E348" s="3">
        <v>96.651821530000007</v>
      </c>
      <c r="F348" s="4">
        <v>1.435484325</v>
      </c>
      <c r="G348" s="5">
        <f>Table1[[#This Row],[Best Individual mean accuracy]]-Table1[[#This Row],[Benchmark mean accuracy]]</f>
        <v>-0.25763405999998668</v>
      </c>
      <c r="H348" t="str">
        <f>IF(AND(Table1[[#This Row],[F value]]&lt;4.74,Table1[[#This Row],[Best Individual mean accuracy]]&gt;Table1[[#This Row],[Benchmark mean accuracy]]),"Yes","No")</f>
        <v>No</v>
      </c>
    </row>
    <row r="349" spans="1:8" x14ac:dyDescent="0.55000000000000004">
      <c r="A349">
        <v>10</v>
      </c>
      <c r="B349" s="1" t="s">
        <v>136</v>
      </c>
      <c r="C349" s="4">
        <v>0.98285714300000004</v>
      </c>
      <c r="D349" s="5">
        <v>96.852230860000006</v>
      </c>
      <c r="E349" s="3">
        <v>96.651821530000007</v>
      </c>
      <c r="F349" s="4">
        <v>1.725945802</v>
      </c>
      <c r="G349" s="5">
        <f>Table1[[#This Row],[Best Individual mean accuracy]]-Table1[[#This Row],[Benchmark mean accuracy]]</f>
        <v>-0.20040932999999939</v>
      </c>
      <c r="H349" t="str">
        <f>IF(AND(Table1[[#This Row],[F value]]&lt;4.74,Table1[[#This Row],[Best Individual mean accuracy]]&gt;Table1[[#This Row],[Benchmark mean accuracy]]),"Yes","No")</f>
        <v>No</v>
      </c>
    </row>
    <row r="350" spans="1:8" x14ac:dyDescent="0.55000000000000004">
      <c r="A350">
        <v>10</v>
      </c>
      <c r="B350" s="1" t="s">
        <v>100</v>
      </c>
      <c r="C350" s="4">
        <v>0.98285714300000004</v>
      </c>
      <c r="D350" s="5">
        <v>97.052476459999994</v>
      </c>
      <c r="E350" s="3">
        <v>96.651739660000004</v>
      </c>
      <c r="F350" s="4">
        <v>3.1584044160000002</v>
      </c>
      <c r="G350" s="5">
        <f>Table1[[#This Row],[Best Individual mean accuracy]]-Table1[[#This Row],[Benchmark mean accuracy]]</f>
        <v>-0.40073679999999001</v>
      </c>
      <c r="H350" t="str">
        <f>IF(AND(Table1[[#This Row],[F value]]&lt;4.74,Table1[[#This Row],[Best Individual mean accuracy]]&gt;Table1[[#This Row],[Benchmark mean accuracy]]),"Yes","No")</f>
        <v>No</v>
      </c>
    </row>
    <row r="351" spans="1:8" x14ac:dyDescent="0.55000000000000004">
      <c r="A351">
        <v>10</v>
      </c>
      <c r="B351" s="1" t="s">
        <v>229</v>
      </c>
      <c r="C351" s="4">
        <v>0.98285714300000004</v>
      </c>
      <c r="D351" s="5">
        <v>96.852230860000006</v>
      </c>
      <c r="E351" s="3">
        <v>96.651739660000004</v>
      </c>
      <c r="F351" s="4">
        <v>1.1403009230000001</v>
      </c>
      <c r="G351" s="5">
        <f>Table1[[#This Row],[Best Individual mean accuracy]]-Table1[[#This Row],[Benchmark mean accuracy]]</f>
        <v>-0.20049120000000187</v>
      </c>
      <c r="H351" t="str">
        <f>IF(AND(Table1[[#This Row],[F value]]&lt;4.74,Table1[[#This Row],[Best Individual mean accuracy]]&gt;Table1[[#This Row],[Benchmark mean accuracy]]),"Yes","No")</f>
        <v>No</v>
      </c>
    </row>
    <row r="352" spans="1:8" x14ac:dyDescent="0.55000000000000004">
      <c r="A352">
        <v>10</v>
      </c>
      <c r="B352" s="1" t="s">
        <v>154</v>
      </c>
      <c r="C352" s="4">
        <v>0.98285714300000004</v>
      </c>
      <c r="D352" s="5">
        <v>96.795169869999995</v>
      </c>
      <c r="E352" s="3">
        <v>96.651739660000004</v>
      </c>
      <c r="F352" s="4">
        <v>0.65230460300000004</v>
      </c>
      <c r="G352" s="5">
        <f>Table1[[#This Row],[Best Individual mean accuracy]]-Table1[[#This Row],[Benchmark mean accuracy]]</f>
        <v>-0.14343020999999112</v>
      </c>
      <c r="H352" t="str">
        <f>IF(AND(Table1[[#This Row],[F value]]&lt;4.74,Table1[[#This Row],[Best Individual mean accuracy]]&gt;Table1[[#This Row],[Benchmark mean accuracy]]),"Yes","No")</f>
        <v>No</v>
      </c>
    </row>
    <row r="353" spans="1:8" x14ac:dyDescent="0.55000000000000004">
      <c r="A353">
        <v>10</v>
      </c>
      <c r="B353" s="1" t="s">
        <v>53</v>
      </c>
      <c r="C353" s="4">
        <v>0.98285714300000004</v>
      </c>
      <c r="D353" s="5">
        <v>96.938027020000007</v>
      </c>
      <c r="E353" s="3">
        <v>96.651657799999995</v>
      </c>
      <c r="F353" s="4">
        <v>1.1109694910000001</v>
      </c>
      <c r="G353" s="5">
        <f>Table1[[#This Row],[Best Individual mean accuracy]]-Table1[[#This Row],[Benchmark mean accuracy]]</f>
        <v>-0.28636922000001164</v>
      </c>
      <c r="H353" t="str">
        <f>IF(AND(Table1[[#This Row],[F value]]&lt;4.74,Table1[[#This Row],[Best Individual mean accuracy]]&gt;Table1[[#This Row],[Benchmark mean accuracy]]),"Yes","No")</f>
        <v>No</v>
      </c>
    </row>
    <row r="354" spans="1:8" x14ac:dyDescent="0.55000000000000004">
      <c r="A354">
        <v>10</v>
      </c>
      <c r="B354" s="1" t="s">
        <v>250</v>
      </c>
      <c r="C354" s="4">
        <v>0.98285714300000004</v>
      </c>
      <c r="D354" s="5">
        <v>96.880802290000005</v>
      </c>
      <c r="E354" s="3">
        <v>96.651657799999995</v>
      </c>
      <c r="F354" s="4">
        <v>1.420244514</v>
      </c>
      <c r="G354" s="5">
        <f>Table1[[#This Row],[Best Individual mean accuracy]]-Table1[[#This Row],[Benchmark mean accuracy]]</f>
        <v>-0.22914449000001014</v>
      </c>
      <c r="H354" t="str">
        <f>IF(AND(Table1[[#This Row],[F value]]&lt;4.74,Table1[[#This Row],[Best Individual mean accuracy]]&gt;Table1[[#This Row],[Benchmark mean accuracy]]),"Yes","No")</f>
        <v>No</v>
      </c>
    </row>
    <row r="355" spans="1:8" x14ac:dyDescent="0.55000000000000004">
      <c r="A355">
        <v>10</v>
      </c>
      <c r="B355" s="1" t="s">
        <v>44</v>
      </c>
      <c r="C355" s="4">
        <v>0.98285714300000004</v>
      </c>
      <c r="D355" s="5">
        <v>96.766434709999999</v>
      </c>
      <c r="E355" s="3">
        <v>96.651657799999995</v>
      </c>
      <c r="F355" s="4">
        <v>2.0917516809999999</v>
      </c>
      <c r="G355" s="5">
        <f>Table1[[#This Row],[Best Individual mean accuracy]]-Table1[[#This Row],[Benchmark mean accuracy]]</f>
        <v>-0.11477691000000334</v>
      </c>
      <c r="H355" t="str">
        <f>IF(AND(Table1[[#This Row],[F value]]&lt;4.74,Table1[[#This Row],[Best Individual mean accuracy]]&gt;Table1[[#This Row],[Benchmark mean accuracy]]),"Yes","No")</f>
        <v>No</v>
      </c>
    </row>
    <row r="356" spans="1:8" x14ac:dyDescent="0.55000000000000004">
      <c r="A356">
        <v>10</v>
      </c>
      <c r="B356" s="1" t="s">
        <v>444</v>
      </c>
      <c r="C356" s="4">
        <v>0.98285714300000004</v>
      </c>
      <c r="D356" s="5">
        <v>96.937945150000004</v>
      </c>
      <c r="E356" s="3">
        <v>96.651575930000007</v>
      </c>
      <c r="F356" s="4">
        <v>1.4005325129999999</v>
      </c>
      <c r="G356" s="5">
        <f>Table1[[#This Row],[Best Individual mean accuracy]]-Table1[[#This Row],[Benchmark mean accuracy]]</f>
        <v>-0.28636921999999743</v>
      </c>
      <c r="H356" t="str">
        <f>IF(AND(Table1[[#This Row],[F value]]&lt;4.74,Table1[[#This Row],[Best Individual mean accuracy]]&gt;Table1[[#This Row],[Benchmark mean accuracy]]),"Yes","No")</f>
        <v>No</v>
      </c>
    </row>
    <row r="357" spans="1:8" x14ac:dyDescent="0.55000000000000004">
      <c r="A357">
        <v>10</v>
      </c>
      <c r="B357" s="1" t="s">
        <v>171</v>
      </c>
      <c r="C357" s="4">
        <v>0.98285714300000004</v>
      </c>
      <c r="D357" s="5">
        <v>96.937781419999993</v>
      </c>
      <c r="E357" s="3">
        <v>96.651575930000007</v>
      </c>
      <c r="F357" s="4">
        <v>0.949978726</v>
      </c>
      <c r="G357" s="5">
        <f>Table1[[#This Row],[Best Individual mean accuracy]]-Table1[[#This Row],[Benchmark mean accuracy]]</f>
        <v>-0.28620548999998618</v>
      </c>
      <c r="H357" t="str">
        <f>IF(AND(Table1[[#This Row],[F value]]&lt;4.74,Table1[[#This Row],[Best Individual mean accuracy]]&gt;Table1[[#This Row],[Benchmark mean accuracy]]),"Yes","No")</f>
        <v>No</v>
      </c>
    </row>
    <row r="358" spans="1:8" x14ac:dyDescent="0.55000000000000004">
      <c r="A358">
        <v>10</v>
      </c>
      <c r="B358" s="1" t="s">
        <v>329</v>
      </c>
      <c r="C358" s="4">
        <v>0.98285714300000004</v>
      </c>
      <c r="D358" s="5">
        <v>96.909373720000005</v>
      </c>
      <c r="E358" s="3">
        <v>96.651575930000007</v>
      </c>
      <c r="F358" s="4">
        <v>1.2798714120000001</v>
      </c>
      <c r="G358" s="5">
        <f>Table1[[#This Row],[Best Individual mean accuracy]]-Table1[[#This Row],[Benchmark mean accuracy]]</f>
        <v>-0.25779778999999792</v>
      </c>
      <c r="H358" t="str">
        <f>IF(AND(Table1[[#This Row],[F value]]&lt;4.74,Table1[[#This Row],[Best Individual mean accuracy]]&gt;Table1[[#This Row],[Benchmark mean accuracy]]),"Yes","No")</f>
        <v>No</v>
      </c>
    </row>
    <row r="359" spans="1:8" x14ac:dyDescent="0.55000000000000004">
      <c r="A359">
        <v>10</v>
      </c>
      <c r="B359" s="1" t="s">
        <v>264</v>
      </c>
      <c r="C359" s="4">
        <v>0.98285714300000004</v>
      </c>
      <c r="D359" s="5">
        <v>96.881047890000005</v>
      </c>
      <c r="E359" s="3">
        <v>96.651575930000007</v>
      </c>
      <c r="F359" s="4">
        <v>0.76022028699999999</v>
      </c>
      <c r="G359" s="5">
        <f>Table1[[#This Row],[Best Individual mean accuracy]]-Table1[[#This Row],[Benchmark mean accuracy]]</f>
        <v>-0.22947195999999792</v>
      </c>
      <c r="H359" t="str">
        <f>IF(AND(Table1[[#This Row],[F value]]&lt;4.74,Table1[[#This Row],[Best Individual mean accuracy]]&gt;Table1[[#This Row],[Benchmark mean accuracy]]),"Yes","No")</f>
        <v>No</v>
      </c>
    </row>
    <row r="360" spans="1:8" x14ac:dyDescent="0.55000000000000004">
      <c r="A360">
        <v>10</v>
      </c>
      <c r="B360" s="1" t="s">
        <v>181</v>
      </c>
      <c r="C360" s="4">
        <v>0.98285714300000004</v>
      </c>
      <c r="D360" s="5">
        <v>96.823495699999995</v>
      </c>
      <c r="E360" s="3">
        <v>96.651575930000007</v>
      </c>
      <c r="F360" s="4">
        <v>1.266512774</v>
      </c>
      <c r="G360" s="5">
        <f>Table1[[#This Row],[Best Individual mean accuracy]]-Table1[[#This Row],[Benchmark mean accuracy]]</f>
        <v>-0.17191976999998815</v>
      </c>
      <c r="H360" t="str">
        <f>IF(AND(Table1[[#This Row],[F value]]&lt;4.74,Table1[[#This Row],[Best Individual mean accuracy]]&gt;Table1[[#This Row],[Benchmark mean accuracy]]),"Yes","No")</f>
        <v>No</v>
      </c>
    </row>
    <row r="361" spans="1:8" x14ac:dyDescent="0.55000000000000004">
      <c r="A361">
        <v>10</v>
      </c>
      <c r="B361" s="1" t="s">
        <v>69</v>
      </c>
      <c r="C361" s="4">
        <v>0.98285714300000004</v>
      </c>
      <c r="D361" s="5">
        <v>97.0523946</v>
      </c>
      <c r="E361" s="3">
        <v>96.651494060000005</v>
      </c>
      <c r="F361" s="4">
        <v>2.5350669809999999</v>
      </c>
      <c r="G361" s="5">
        <f>Table1[[#This Row],[Best Individual mean accuracy]]-Table1[[#This Row],[Benchmark mean accuracy]]</f>
        <v>-0.40090053999999498</v>
      </c>
      <c r="H361" t="str">
        <f>IF(AND(Table1[[#This Row],[F value]]&lt;4.74,Table1[[#This Row],[Best Individual mean accuracy]]&gt;Table1[[#This Row],[Benchmark mean accuracy]]),"Yes","No")</f>
        <v>No</v>
      </c>
    </row>
    <row r="362" spans="1:8" x14ac:dyDescent="0.55000000000000004">
      <c r="A362">
        <v>10</v>
      </c>
      <c r="B362" s="1" t="s">
        <v>417</v>
      </c>
      <c r="C362" s="4">
        <v>0.98285714300000004</v>
      </c>
      <c r="D362" s="5">
        <v>96.995333610000003</v>
      </c>
      <c r="E362" s="3">
        <v>96.651494060000005</v>
      </c>
      <c r="F362" s="4">
        <v>0.84393194900000001</v>
      </c>
      <c r="G362" s="5">
        <f>Table1[[#This Row],[Best Individual mean accuracy]]-Table1[[#This Row],[Benchmark mean accuracy]]</f>
        <v>-0.34383954999999844</v>
      </c>
      <c r="H362" t="str">
        <f>IF(AND(Table1[[#This Row],[F value]]&lt;4.74,Table1[[#This Row],[Best Individual mean accuracy]]&gt;Table1[[#This Row],[Benchmark mean accuracy]]),"Yes","No")</f>
        <v>No</v>
      </c>
    </row>
    <row r="363" spans="1:8" x14ac:dyDescent="0.55000000000000004">
      <c r="A363">
        <v>10</v>
      </c>
      <c r="B363" s="1" t="s">
        <v>160</v>
      </c>
      <c r="C363" s="4">
        <v>0.98285714300000004</v>
      </c>
      <c r="D363" s="5">
        <v>96.966680310000001</v>
      </c>
      <c r="E363" s="3">
        <v>96.651494060000005</v>
      </c>
      <c r="F363" s="4">
        <v>1.035054138</v>
      </c>
      <c r="G363" s="5">
        <f>Table1[[#This Row],[Best Individual mean accuracy]]-Table1[[#This Row],[Benchmark mean accuracy]]</f>
        <v>-0.31518624999999645</v>
      </c>
      <c r="H363" t="str">
        <f>IF(AND(Table1[[#This Row],[F value]]&lt;4.74,Table1[[#This Row],[Best Individual mean accuracy]]&gt;Table1[[#This Row],[Benchmark mean accuracy]]),"Yes","No")</f>
        <v>No</v>
      </c>
    </row>
    <row r="364" spans="1:8" x14ac:dyDescent="0.55000000000000004">
      <c r="A364">
        <v>10</v>
      </c>
      <c r="B364" s="1" t="s">
        <v>308</v>
      </c>
      <c r="C364" s="4">
        <v>0.98285714300000004</v>
      </c>
      <c r="D364" s="5">
        <v>96.966680310000001</v>
      </c>
      <c r="E364" s="3">
        <v>96.651330329999993</v>
      </c>
      <c r="F364" s="4">
        <v>0.78755805000000001</v>
      </c>
      <c r="G364" s="5">
        <f>Table1[[#This Row],[Best Individual mean accuracy]]-Table1[[#This Row],[Benchmark mean accuracy]]</f>
        <v>-0.31534998000000769</v>
      </c>
      <c r="H364" t="str">
        <f>IF(AND(Table1[[#This Row],[F value]]&lt;4.74,Table1[[#This Row],[Best Individual mean accuracy]]&gt;Table1[[#This Row],[Benchmark mean accuracy]]),"Yes","No")</f>
        <v>No</v>
      </c>
    </row>
    <row r="365" spans="1:8" x14ac:dyDescent="0.55000000000000004">
      <c r="A365">
        <v>574</v>
      </c>
      <c r="B365" s="1" t="s">
        <v>596</v>
      </c>
      <c r="C365" s="4">
        <v>0.98285714285714199</v>
      </c>
      <c r="D365" s="5">
        <v>96.595742939009398</v>
      </c>
      <c r="E365" s="3">
        <v>96.624068767908298</v>
      </c>
      <c r="F365" s="4">
        <v>0.85052337011735402</v>
      </c>
      <c r="G365" s="5">
        <f>Table1[[#This Row],[Best Individual mean accuracy]]-Table1[[#This Row],[Benchmark mean accuracy]]</f>
        <v>2.832582889890034E-2</v>
      </c>
      <c r="H365" t="str">
        <f>IF(AND(Table1[[#This Row],[F value]]&lt;4.74,Table1[[#This Row],[Best Individual mean accuracy]]&gt;Table1[[#This Row],[Benchmark mean accuracy]]),"Yes","No")</f>
        <v>Yes</v>
      </c>
    </row>
    <row r="366" spans="1:8" x14ac:dyDescent="0.55000000000000004">
      <c r="A366">
        <v>10</v>
      </c>
      <c r="B366" s="1" t="s">
        <v>28</v>
      </c>
      <c r="C366" s="4">
        <v>0.98285714300000004</v>
      </c>
      <c r="D366" s="5">
        <v>96.966680310000001</v>
      </c>
      <c r="E366" s="3">
        <v>96.623823169999994</v>
      </c>
      <c r="F366" s="4">
        <v>1.3209164840000001</v>
      </c>
      <c r="G366" s="5">
        <f>Table1[[#This Row],[Best Individual mean accuracy]]-Table1[[#This Row],[Benchmark mean accuracy]]</f>
        <v>-0.34285714000000667</v>
      </c>
      <c r="H366" t="str">
        <f>IF(AND(Table1[[#This Row],[F value]]&lt;4.74,Table1[[#This Row],[Best Individual mean accuracy]]&gt;Table1[[#This Row],[Benchmark mean accuracy]]),"Yes","No")</f>
        <v>No</v>
      </c>
    </row>
    <row r="367" spans="1:8" x14ac:dyDescent="0.55000000000000004">
      <c r="A367">
        <v>10</v>
      </c>
      <c r="B367" s="1" t="s">
        <v>206</v>
      </c>
      <c r="C367" s="4">
        <v>0.98285714300000004</v>
      </c>
      <c r="D367" s="5">
        <v>97.02406877</v>
      </c>
      <c r="E367" s="3">
        <v>96.623659439999997</v>
      </c>
      <c r="F367" s="4">
        <v>1.7068291369999999</v>
      </c>
      <c r="G367" s="5">
        <f>Table1[[#This Row],[Best Individual mean accuracy]]-Table1[[#This Row],[Benchmark mean accuracy]]</f>
        <v>-0.40040933000000223</v>
      </c>
      <c r="H367" t="str">
        <f>IF(AND(Table1[[#This Row],[F value]]&lt;4.74,Table1[[#This Row],[Best Individual mean accuracy]]&gt;Table1[[#This Row],[Benchmark mean accuracy]]),"Yes","No")</f>
        <v>No</v>
      </c>
    </row>
    <row r="368" spans="1:8" x14ac:dyDescent="0.55000000000000004">
      <c r="A368">
        <v>10</v>
      </c>
      <c r="B368" s="1" t="s">
        <v>446</v>
      </c>
      <c r="C368" s="4">
        <v>0.98285714300000004</v>
      </c>
      <c r="D368" s="5">
        <v>96.938190750000004</v>
      </c>
      <c r="E368" s="3">
        <v>96.623659439999997</v>
      </c>
      <c r="F368" s="4">
        <v>0.67877495300000001</v>
      </c>
      <c r="G368" s="5">
        <f>Table1[[#This Row],[Best Individual mean accuracy]]-Table1[[#This Row],[Benchmark mean accuracy]]</f>
        <v>-0.31453131000000667</v>
      </c>
      <c r="H368" t="str">
        <f>IF(AND(Table1[[#This Row],[F value]]&lt;4.74,Table1[[#This Row],[Best Individual mean accuracy]]&gt;Table1[[#This Row],[Benchmark mean accuracy]]),"Yes","No")</f>
        <v>No</v>
      </c>
    </row>
    <row r="369" spans="1:8" x14ac:dyDescent="0.55000000000000004">
      <c r="A369">
        <v>175</v>
      </c>
      <c r="B369" s="1" t="s">
        <v>482</v>
      </c>
      <c r="C369" s="4">
        <v>0.98285714285714199</v>
      </c>
      <c r="D369" s="5">
        <v>96.823577568563195</v>
      </c>
      <c r="E369" s="3">
        <v>96.623577568563206</v>
      </c>
      <c r="F369" s="4">
        <v>0.86643784876915897</v>
      </c>
      <c r="G369" s="5">
        <f>Table1[[#This Row],[Best Individual mean accuracy]]-Table1[[#This Row],[Benchmark mean accuracy]]</f>
        <v>-0.19999999999998863</v>
      </c>
      <c r="H369" t="str">
        <f>IF(AND(Table1[[#This Row],[F value]]&lt;4.74,Table1[[#This Row],[Best Individual mean accuracy]]&gt;Table1[[#This Row],[Benchmark mean accuracy]]),"Yes","No")</f>
        <v>No</v>
      </c>
    </row>
    <row r="370" spans="1:8" x14ac:dyDescent="0.55000000000000004">
      <c r="A370">
        <v>175</v>
      </c>
      <c r="B370" s="1" t="s">
        <v>488</v>
      </c>
      <c r="C370" s="4">
        <v>0.98285714285714199</v>
      </c>
      <c r="D370" s="5">
        <v>96.394760540319197</v>
      </c>
      <c r="E370" s="3">
        <v>96.623577568563206</v>
      </c>
      <c r="F370" s="4">
        <v>1.3166460833031099</v>
      </c>
      <c r="G370" s="5">
        <f>Table1[[#This Row],[Best Individual mean accuracy]]-Table1[[#This Row],[Benchmark mean accuracy]]</f>
        <v>0.22881702824400918</v>
      </c>
      <c r="H370" t="str">
        <f>IF(AND(Table1[[#This Row],[F value]]&lt;4.74,Table1[[#This Row],[Best Individual mean accuracy]]&gt;Table1[[#This Row],[Benchmark mean accuracy]]),"Yes","No")</f>
        <v>Yes</v>
      </c>
    </row>
    <row r="371" spans="1:8" x14ac:dyDescent="0.55000000000000004">
      <c r="A371">
        <v>175</v>
      </c>
      <c r="B371" s="1" t="s">
        <v>505</v>
      </c>
      <c r="C371" s="4">
        <v>0.98285714285714199</v>
      </c>
      <c r="D371" s="5">
        <v>96.651985264019601</v>
      </c>
      <c r="E371" s="3">
        <v>96.623495702005698</v>
      </c>
      <c r="F371" s="4">
        <v>0.65913962404202697</v>
      </c>
      <c r="G371" s="5">
        <f>Table1[[#This Row],[Best Individual mean accuracy]]-Table1[[#This Row],[Benchmark mean accuracy]]</f>
        <v>-2.8489562013902514E-2</v>
      </c>
      <c r="H371" t="str">
        <f>IF(AND(Table1[[#This Row],[F value]]&lt;4.74,Table1[[#This Row],[Best Individual mean accuracy]]&gt;Table1[[#This Row],[Benchmark mean accuracy]]),"Yes","No")</f>
        <v>No</v>
      </c>
    </row>
    <row r="372" spans="1:8" x14ac:dyDescent="0.55000000000000004">
      <c r="A372">
        <v>175</v>
      </c>
      <c r="B372" s="1" t="s">
        <v>520</v>
      </c>
      <c r="C372" s="4">
        <v>0.98285714285714199</v>
      </c>
      <c r="D372" s="5">
        <v>96.509209987719998</v>
      </c>
      <c r="E372" s="3">
        <v>96.623495702005698</v>
      </c>
      <c r="F372" s="4">
        <v>0.55239667326541397</v>
      </c>
      <c r="G372" s="5">
        <f>Table1[[#This Row],[Best Individual mean accuracy]]-Table1[[#This Row],[Benchmark mean accuracy]]</f>
        <v>0.11428571428569967</v>
      </c>
      <c r="H372" t="str">
        <f>IF(AND(Table1[[#This Row],[F value]]&lt;4.74,Table1[[#This Row],[Best Individual mean accuracy]]&gt;Table1[[#This Row],[Benchmark mean accuracy]]),"Yes","No")</f>
        <v>Yes</v>
      </c>
    </row>
    <row r="373" spans="1:8" x14ac:dyDescent="0.55000000000000004">
      <c r="A373">
        <v>10</v>
      </c>
      <c r="B373" s="1" t="s">
        <v>231</v>
      </c>
      <c r="C373" s="4">
        <v>0.98285714300000004</v>
      </c>
      <c r="D373" s="5">
        <v>96.995415469999998</v>
      </c>
      <c r="E373" s="3">
        <v>96.623495700000007</v>
      </c>
      <c r="F373" s="4">
        <v>2.1201184770000001</v>
      </c>
      <c r="G373" s="5">
        <f>Table1[[#This Row],[Best Individual mean accuracy]]-Table1[[#This Row],[Benchmark mean accuracy]]</f>
        <v>-0.37191976999999099</v>
      </c>
      <c r="H373" t="str">
        <f>IF(AND(Table1[[#This Row],[F value]]&lt;4.74,Table1[[#This Row],[Best Individual mean accuracy]]&gt;Table1[[#This Row],[Benchmark mean accuracy]]),"Yes","No")</f>
        <v>No</v>
      </c>
    </row>
    <row r="374" spans="1:8" x14ac:dyDescent="0.55000000000000004">
      <c r="A374">
        <v>10</v>
      </c>
      <c r="B374" s="1" t="s">
        <v>151</v>
      </c>
      <c r="C374" s="4">
        <v>0.98285714300000004</v>
      </c>
      <c r="D374" s="5">
        <v>96.966516580000004</v>
      </c>
      <c r="E374" s="3">
        <v>96.623495700000007</v>
      </c>
      <c r="F374" s="4">
        <v>1.620735</v>
      </c>
      <c r="G374" s="5">
        <f>Table1[[#This Row],[Best Individual mean accuracy]]-Table1[[#This Row],[Benchmark mean accuracy]]</f>
        <v>-0.34302087999999742</v>
      </c>
      <c r="H374" t="str">
        <f>IF(AND(Table1[[#This Row],[F value]]&lt;4.74,Table1[[#This Row],[Best Individual mean accuracy]]&gt;Table1[[#This Row],[Benchmark mean accuracy]]),"Yes","No")</f>
        <v>No</v>
      </c>
    </row>
    <row r="375" spans="1:8" x14ac:dyDescent="0.55000000000000004">
      <c r="A375">
        <v>10</v>
      </c>
      <c r="B375" s="1" t="s">
        <v>466</v>
      </c>
      <c r="C375" s="4">
        <v>0.98285714300000004</v>
      </c>
      <c r="D375" s="5">
        <v>96.966516580000004</v>
      </c>
      <c r="E375" s="3">
        <v>96.623413839999998</v>
      </c>
      <c r="F375" s="4">
        <v>0.87169178300000005</v>
      </c>
      <c r="G375" s="5">
        <f>Table1[[#This Row],[Best Individual mean accuracy]]-Table1[[#This Row],[Benchmark mean accuracy]]</f>
        <v>-0.34310274000000618</v>
      </c>
      <c r="H375" t="str">
        <f>IF(AND(Table1[[#This Row],[F value]]&lt;4.74,Table1[[#This Row],[Best Individual mean accuracy]]&gt;Table1[[#This Row],[Benchmark mean accuracy]]),"Yes","No")</f>
        <v>No</v>
      </c>
    </row>
    <row r="376" spans="1:8" x14ac:dyDescent="0.55000000000000004">
      <c r="A376">
        <v>10</v>
      </c>
      <c r="B376" s="1" t="s">
        <v>396</v>
      </c>
      <c r="C376" s="4">
        <v>0.98285714300000004</v>
      </c>
      <c r="D376" s="5">
        <v>96.880638559999994</v>
      </c>
      <c r="E376" s="3">
        <v>96.623413839999998</v>
      </c>
      <c r="F376" s="4">
        <v>1</v>
      </c>
      <c r="G376" s="5">
        <f>Table1[[#This Row],[Best Individual mean accuracy]]-Table1[[#This Row],[Benchmark mean accuracy]]</f>
        <v>-0.25722471999999641</v>
      </c>
      <c r="H376" t="str">
        <f>IF(AND(Table1[[#This Row],[F value]]&lt;4.74,Table1[[#This Row],[Best Individual mean accuracy]]&gt;Table1[[#This Row],[Benchmark mean accuracy]]),"Yes","No")</f>
        <v>No</v>
      </c>
    </row>
    <row r="377" spans="1:8" x14ac:dyDescent="0.55000000000000004">
      <c r="A377">
        <v>10</v>
      </c>
      <c r="B377" s="1" t="s">
        <v>83</v>
      </c>
      <c r="C377" s="4">
        <v>0.98285714300000004</v>
      </c>
      <c r="D377" s="5">
        <v>96.823577569999998</v>
      </c>
      <c r="E377" s="3">
        <v>96.623413839999998</v>
      </c>
      <c r="F377" s="4">
        <v>1.2169028399999999</v>
      </c>
      <c r="G377" s="5">
        <f>Table1[[#This Row],[Best Individual mean accuracy]]-Table1[[#This Row],[Benchmark mean accuracy]]</f>
        <v>-0.20016372999999987</v>
      </c>
      <c r="H377" t="str">
        <f>IF(AND(Table1[[#This Row],[F value]]&lt;4.74,Table1[[#This Row],[Best Individual mean accuracy]]&gt;Table1[[#This Row],[Benchmark mean accuracy]]),"Yes","No")</f>
        <v>No</v>
      </c>
    </row>
    <row r="378" spans="1:8" x14ac:dyDescent="0.55000000000000004">
      <c r="A378">
        <v>10</v>
      </c>
      <c r="B378" s="1" t="s">
        <v>419</v>
      </c>
      <c r="C378" s="4">
        <v>0.98285714300000004</v>
      </c>
      <c r="D378" s="5">
        <v>96.794678669999996</v>
      </c>
      <c r="E378" s="3">
        <v>96.623413839999998</v>
      </c>
      <c r="F378" s="4">
        <v>0.65074540999999997</v>
      </c>
      <c r="G378" s="5">
        <f>Table1[[#This Row],[Best Individual mean accuracy]]-Table1[[#This Row],[Benchmark mean accuracy]]</f>
        <v>-0.17126482999999837</v>
      </c>
      <c r="H378" t="str">
        <f>IF(AND(Table1[[#This Row],[F value]]&lt;4.74,Table1[[#This Row],[Best Individual mean accuracy]]&gt;Table1[[#This Row],[Benchmark mean accuracy]]),"Yes","No")</f>
        <v>No</v>
      </c>
    </row>
    <row r="379" spans="1:8" x14ac:dyDescent="0.55000000000000004">
      <c r="A379">
        <v>10</v>
      </c>
      <c r="B379" s="1" t="s">
        <v>58</v>
      </c>
      <c r="C379" s="4">
        <v>0.98285714300000004</v>
      </c>
      <c r="D379" s="5">
        <v>96.737535820000005</v>
      </c>
      <c r="E379" s="3">
        <v>96.623413839999998</v>
      </c>
      <c r="F379" s="4">
        <v>0.75656926400000002</v>
      </c>
      <c r="G379" s="5">
        <f>Table1[[#This Row],[Best Individual mean accuracy]]-Table1[[#This Row],[Benchmark mean accuracy]]</f>
        <v>-0.11412198000000728</v>
      </c>
      <c r="H379" t="str">
        <f>IF(AND(Table1[[#This Row],[F value]]&lt;4.74,Table1[[#This Row],[Best Individual mean accuracy]]&gt;Table1[[#This Row],[Benchmark mean accuracy]]),"Yes","No")</f>
        <v>No</v>
      </c>
    </row>
    <row r="380" spans="1:8" x14ac:dyDescent="0.55000000000000004">
      <c r="A380">
        <v>10</v>
      </c>
      <c r="B380" s="1" t="s">
        <v>76</v>
      </c>
      <c r="C380" s="4">
        <v>0.98285714300000004</v>
      </c>
      <c r="D380" s="5">
        <v>96.909291850000002</v>
      </c>
      <c r="E380" s="3">
        <v>96.623331969999995</v>
      </c>
      <c r="F380" s="4">
        <v>2.253575229</v>
      </c>
      <c r="G380" s="5">
        <f>Table1[[#This Row],[Best Individual mean accuracy]]-Table1[[#This Row],[Benchmark mean accuracy]]</f>
        <v>-0.28595988000000716</v>
      </c>
      <c r="H380" t="str">
        <f>IF(AND(Table1[[#This Row],[F value]]&lt;4.74,Table1[[#This Row],[Best Individual mean accuracy]]&gt;Table1[[#This Row],[Benchmark mean accuracy]]),"Yes","No")</f>
        <v>No</v>
      </c>
    </row>
    <row r="381" spans="1:8" x14ac:dyDescent="0.55000000000000004">
      <c r="A381">
        <v>10</v>
      </c>
      <c r="B381" s="1" t="s">
        <v>246</v>
      </c>
      <c r="C381" s="4">
        <v>0.98285714300000004</v>
      </c>
      <c r="D381" s="5">
        <v>96.737290220000006</v>
      </c>
      <c r="E381" s="3">
        <v>96.623331969999995</v>
      </c>
      <c r="F381" s="4">
        <v>1.0646770249999999</v>
      </c>
      <c r="G381" s="5">
        <f>Table1[[#This Row],[Best Individual mean accuracy]]-Table1[[#This Row],[Benchmark mean accuracy]]</f>
        <v>-0.11395825000001025</v>
      </c>
      <c r="H381" t="str">
        <f>IF(AND(Table1[[#This Row],[F value]]&lt;4.74,Table1[[#This Row],[Best Individual mean accuracy]]&gt;Table1[[#This Row],[Benchmark mean accuracy]]),"Yes","No")</f>
        <v>No</v>
      </c>
    </row>
    <row r="382" spans="1:8" x14ac:dyDescent="0.55000000000000004">
      <c r="A382">
        <v>10</v>
      </c>
      <c r="B382" s="1" t="s">
        <v>75</v>
      </c>
      <c r="C382" s="4">
        <v>0.98285714300000004</v>
      </c>
      <c r="D382" s="5">
        <v>97.023905029999995</v>
      </c>
      <c r="E382" s="3">
        <v>96.623250100000007</v>
      </c>
      <c r="F382" s="4">
        <v>1.81605309</v>
      </c>
      <c r="G382" s="5">
        <f>Table1[[#This Row],[Best Individual mean accuracy]]-Table1[[#This Row],[Benchmark mean accuracy]]</f>
        <v>-0.40065492999998753</v>
      </c>
      <c r="H382" t="str">
        <f>IF(AND(Table1[[#This Row],[F value]]&lt;4.74,Table1[[#This Row],[Best Individual mean accuracy]]&gt;Table1[[#This Row],[Benchmark mean accuracy]]),"Yes","No")</f>
        <v>No</v>
      </c>
    </row>
    <row r="383" spans="1:8" x14ac:dyDescent="0.55000000000000004">
      <c r="A383">
        <v>10</v>
      </c>
      <c r="B383" s="1" t="s">
        <v>390</v>
      </c>
      <c r="C383" s="4">
        <v>0.98285714300000004</v>
      </c>
      <c r="D383" s="5">
        <v>97.023905029999995</v>
      </c>
      <c r="E383" s="3">
        <v>96.623250100000007</v>
      </c>
      <c r="F383" s="4">
        <v>3.133712971</v>
      </c>
      <c r="G383" s="5">
        <f>Table1[[#This Row],[Best Individual mean accuracy]]-Table1[[#This Row],[Benchmark mean accuracy]]</f>
        <v>-0.40065492999998753</v>
      </c>
      <c r="H383" t="str">
        <f>IF(AND(Table1[[#This Row],[F value]]&lt;4.74,Table1[[#This Row],[Best Individual mean accuracy]]&gt;Table1[[#This Row],[Benchmark mean accuracy]]),"Yes","No")</f>
        <v>No</v>
      </c>
    </row>
    <row r="384" spans="1:8" x14ac:dyDescent="0.55000000000000004">
      <c r="A384">
        <v>10</v>
      </c>
      <c r="B384" s="1" t="s">
        <v>177</v>
      </c>
      <c r="C384" s="4">
        <v>0.98285714300000004</v>
      </c>
      <c r="D384" s="5">
        <v>96.794760539999999</v>
      </c>
      <c r="E384" s="3">
        <v>96.623250100000007</v>
      </c>
      <c r="F384" s="4">
        <v>2.1428471180000002</v>
      </c>
      <c r="G384" s="5">
        <f>Table1[[#This Row],[Best Individual mean accuracy]]-Table1[[#This Row],[Benchmark mean accuracy]]</f>
        <v>-0.1715104399999916</v>
      </c>
      <c r="H384" t="str">
        <f>IF(AND(Table1[[#This Row],[F value]]&lt;4.74,Table1[[#This Row],[Best Individual mean accuracy]]&gt;Table1[[#This Row],[Benchmark mean accuracy]]),"Yes","No")</f>
        <v>No</v>
      </c>
    </row>
    <row r="385" spans="1:8" x14ac:dyDescent="0.55000000000000004">
      <c r="A385">
        <v>10</v>
      </c>
      <c r="B385" s="1" t="s">
        <v>439</v>
      </c>
      <c r="C385" s="4">
        <v>0.98285714300000004</v>
      </c>
      <c r="D385" s="5">
        <v>96.966680310000001</v>
      </c>
      <c r="E385" s="3">
        <v>96.623168239999998</v>
      </c>
      <c r="F385" s="4">
        <v>2.1787416020000001</v>
      </c>
      <c r="G385" s="5">
        <f>Table1[[#This Row],[Best Individual mean accuracy]]-Table1[[#This Row],[Benchmark mean accuracy]]</f>
        <v>-0.34351207000000272</v>
      </c>
      <c r="H385" t="str">
        <f>IF(AND(Table1[[#This Row],[F value]]&lt;4.74,Table1[[#This Row],[Best Individual mean accuracy]]&gt;Table1[[#This Row],[Benchmark mean accuracy]]),"Yes","No")</f>
        <v>No</v>
      </c>
    </row>
    <row r="386" spans="1:8" x14ac:dyDescent="0.55000000000000004">
      <c r="A386">
        <v>10</v>
      </c>
      <c r="B386" s="1" t="s">
        <v>442</v>
      </c>
      <c r="C386" s="4">
        <v>0.98285714300000004</v>
      </c>
      <c r="D386" s="5">
        <v>97.109537450000005</v>
      </c>
      <c r="E386" s="3">
        <v>96.623086369999996</v>
      </c>
      <c r="F386" s="4">
        <v>1.9189827660000001</v>
      </c>
      <c r="G386" s="5">
        <f>Table1[[#This Row],[Best Individual mean accuracy]]-Table1[[#This Row],[Benchmark mean accuracy]]</f>
        <v>-0.48645108000000903</v>
      </c>
      <c r="H386" t="str">
        <f>IF(AND(Table1[[#This Row],[F value]]&lt;4.74,Table1[[#This Row],[Best Individual mean accuracy]]&gt;Table1[[#This Row],[Benchmark mean accuracy]]),"Yes","No")</f>
        <v>No</v>
      </c>
    </row>
    <row r="387" spans="1:8" x14ac:dyDescent="0.55000000000000004">
      <c r="A387">
        <v>10</v>
      </c>
      <c r="B387" s="1" t="s">
        <v>360</v>
      </c>
      <c r="C387" s="4">
        <v>0.98285714300000004</v>
      </c>
      <c r="D387" s="5">
        <v>97.023905029999995</v>
      </c>
      <c r="E387" s="3">
        <v>96.623086369999996</v>
      </c>
      <c r="F387" s="4">
        <v>1.0942882979999999</v>
      </c>
      <c r="G387" s="5">
        <f>Table1[[#This Row],[Best Individual mean accuracy]]-Table1[[#This Row],[Benchmark mean accuracy]]</f>
        <v>-0.40081865999999877</v>
      </c>
      <c r="H387" t="str">
        <f>IF(AND(Table1[[#This Row],[F value]]&lt;4.74,Table1[[#This Row],[Best Individual mean accuracy]]&gt;Table1[[#This Row],[Benchmark mean accuracy]]),"Yes","No")</f>
        <v>No</v>
      </c>
    </row>
    <row r="388" spans="1:8" x14ac:dyDescent="0.55000000000000004">
      <c r="A388">
        <v>10</v>
      </c>
      <c r="B388" s="1" t="s">
        <v>418</v>
      </c>
      <c r="C388" s="4">
        <v>0.98285714300000004</v>
      </c>
      <c r="D388" s="5">
        <v>96.966598439999999</v>
      </c>
      <c r="E388" s="3">
        <v>96.623086369999996</v>
      </c>
      <c r="F388" s="4">
        <v>1.410794372</v>
      </c>
      <c r="G388" s="5">
        <f>Table1[[#This Row],[Best Individual mean accuracy]]-Table1[[#This Row],[Benchmark mean accuracy]]</f>
        <v>-0.34351207000000272</v>
      </c>
      <c r="H388" t="str">
        <f>IF(AND(Table1[[#This Row],[F value]]&lt;4.74,Table1[[#This Row],[Best Individual mean accuracy]]&gt;Table1[[#This Row],[Benchmark mean accuracy]]),"Yes","No")</f>
        <v>No</v>
      </c>
    </row>
    <row r="389" spans="1:8" x14ac:dyDescent="0.55000000000000004">
      <c r="A389">
        <v>10</v>
      </c>
      <c r="B389" s="1" t="s">
        <v>358</v>
      </c>
      <c r="C389" s="4">
        <v>0.98285714300000004</v>
      </c>
      <c r="D389" s="5">
        <v>96.794842410000001</v>
      </c>
      <c r="E389" s="3">
        <v>96.623086369999996</v>
      </c>
      <c r="F389" s="4">
        <v>1.154048859</v>
      </c>
      <c r="G389" s="5">
        <f>Table1[[#This Row],[Best Individual mean accuracy]]-Table1[[#This Row],[Benchmark mean accuracy]]</f>
        <v>-0.17175604000000533</v>
      </c>
      <c r="H389" t="str">
        <f>IF(AND(Table1[[#This Row],[F value]]&lt;4.74,Table1[[#This Row],[Best Individual mean accuracy]]&gt;Table1[[#This Row],[Benchmark mean accuracy]]),"Yes","No")</f>
        <v>No</v>
      </c>
    </row>
    <row r="390" spans="1:8" x14ac:dyDescent="0.55000000000000004">
      <c r="A390">
        <v>10</v>
      </c>
      <c r="B390" s="1" t="s">
        <v>180</v>
      </c>
      <c r="C390" s="4">
        <v>0.98285714300000004</v>
      </c>
      <c r="D390" s="5">
        <v>96.909209989999994</v>
      </c>
      <c r="E390" s="3">
        <v>96.623004499999993</v>
      </c>
      <c r="F390" s="4">
        <v>0.85183666700000005</v>
      </c>
      <c r="G390" s="5">
        <f>Table1[[#This Row],[Best Individual mean accuracy]]-Table1[[#This Row],[Benchmark mean accuracy]]</f>
        <v>-0.2862054900000004</v>
      </c>
      <c r="H390" t="str">
        <f>IF(AND(Table1[[#This Row],[F value]]&lt;4.74,Table1[[#This Row],[Best Individual mean accuracy]]&gt;Table1[[#This Row],[Benchmark mean accuracy]]),"Yes","No")</f>
        <v>No</v>
      </c>
    </row>
    <row r="391" spans="1:8" x14ac:dyDescent="0.55000000000000004">
      <c r="A391">
        <v>10</v>
      </c>
      <c r="B391" s="1" t="s">
        <v>356</v>
      </c>
      <c r="C391" s="4">
        <v>0.98285714300000004</v>
      </c>
      <c r="D391" s="5">
        <v>96.794924269999996</v>
      </c>
      <c r="E391" s="3">
        <v>96.623004499999993</v>
      </c>
      <c r="F391" s="4">
        <v>0.96004588400000002</v>
      </c>
      <c r="G391" s="5">
        <f>Table1[[#This Row],[Best Individual mean accuracy]]-Table1[[#This Row],[Benchmark mean accuracy]]</f>
        <v>-0.17191977000000236</v>
      </c>
      <c r="H391" t="str">
        <f>IF(AND(Table1[[#This Row],[F value]]&lt;4.74,Table1[[#This Row],[Best Individual mean accuracy]]&gt;Table1[[#This Row],[Benchmark mean accuracy]]),"Yes","No")</f>
        <v>No</v>
      </c>
    </row>
    <row r="392" spans="1:8" x14ac:dyDescent="0.55000000000000004">
      <c r="A392">
        <v>10</v>
      </c>
      <c r="B392" s="1" t="s">
        <v>374</v>
      </c>
      <c r="C392" s="4">
        <v>0.98285714300000004</v>
      </c>
      <c r="D392" s="5">
        <v>93.738190750000001</v>
      </c>
      <c r="E392" s="3">
        <v>96.623004499999993</v>
      </c>
      <c r="F392" s="4">
        <v>0.94716479899999995</v>
      </c>
      <c r="G392" s="5">
        <f>Table1[[#This Row],[Best Individual mean accuracy]]-Table1[[#This Row],[Benchmark mean accuracy]]</f>
        <v>2.8848137499999922</v>
      </c>
      <c r="H392" t="str">
        <f>IF(AND(Table1[[#This Row],[F value]]&lt;4.74,Table1[[#This Row],[Best Individual mean accuracy]]&gt;Table1[[#This Row],[Benchmark mean accuracy]]),"Yes","No")</f>
        <v>Yes</v>
      </c>
    </row>
    <row r="393" spans="1:8" x14ac:dyDescent="0.55000000000000004">
      <c r="A393">
        <v>10</v>
      </c>
      <c r="B393" s="1" t="s">
        <v>228</v>
      </c>
      <c r="C393" s="4">
        <v>0.98285714300000004</v>
      </c>
      <c r="D393" s="5">
        <v>96.852067129999995</v>
      </c>
      <c r="E393" s="3">
        <v>96.622840769999996</v>
      </c>
      <c r="F393" s="4">
        <v>1.1577989360000001</v>
      </c>
      <c r="G393" s="5">
        <f>Table1[[#This Row],[Best Individual mean accuracy]]-Table1[[#This Row],[Benchmark mean accuracy]]</f>
        <v>-0.22922635999999841</v>
      </c>
      <c r="H393" t="str">
        <f>IF(AND(Table1[[#This Row],[F value]]&lt;4.74,Table1[[#This Row],[Best Individual mean accuracy]]&gt;Table1[[#This Row],[Benchmark mean accuracy]]),"Yes","No")</f>
        <v>No</v>
      </c>
    </row>
    <row r="394" spans="1:8" x14ac:dyDescent="0.55000000000000004">
      <c r="A394">
        <v>10</v>
      </c>
      <c r="B394" s="1" t="s">
        <v>198</v>
      </c>
      <c r="C394" s="4">
        <v>0.98285714300000004</v>
      </c>
      <c r="D394" s="5">
        <v>96.823741299999995</v>
      </c>
      <c r="E394" s="3">
        <v>96.622758899999994</v>
      </c>
      <c r="F394" s="4">
        <v>0.80846754700000001</v>
      </c>
      <c r="G394" s="5">
        <f>Table1[[#This Row],[Best Individual mean accuracy]]-Table1[[#This Row],[Benchmark mean accuracy]]</f>
        <v>-0.20098240000000089</v>
      </c>
      <c r="H394" t="str">
        <f>IF(AND(Table1[[#This Row],[F value]]&lt;4.74,Table1[[#This Row],[Best Individual mean accuracy]]&gt;Table1[[#This Row],[Benchmark mean accuracy]]),"Yes","No")</f>
        <v>No</v>
      </c>
    </row>
    <row r="395" spans="1:8" x14ac:dyDescent="0.55000000000000004">
      <c r="A395">
        <v>891</v>
      </c>
      <c r="B395" s="1" t="s">
        <v>604</v>
      </c>
      <c r="C395" s="4">
        <v>0.98285714285714199</v>
      </c>
      <c r="D395" s="5">
        <v>95.852476463364695</v>
      </c>
      <c r="E395" s="3">
        <v>96.596234138354404</v>
      </c>
      <c r="F395" s="4">
        <v>1.8952287058327399</v>
      </c>
      <c r="G395" s="5">
        <f>Table1[[#This Row],[Best Individual mean accuracy]]-Table1[[#This Row],[Benchmark mean accuracy]]</f>
        <v>0.74375767498970902</v>
      </c>
      <c r="H395" t="str">
        <f>IF(AND(Table1[[#This Row],[F value]]&lt;4.74,Table1[[#This Row],[Best Individual mean accuracy]]&gt;Table1[[#This Row],[Benchmark mean accuracy]]),"Yes","No")</f>
        <v>Yes</v>
      </c>
    </row>
    <row r="396" spans="1:8" x14ac:dyDescent="0.55000000000000004">
      <c r="A396">
        <v>175</v>
      </c>
      <c r="B396" s="1" t="s">
        <v>531</v>
      </c>
      <c r="C396" s="4">
        <v>0.98285714285714199</v>
      </c>
      <c r="D396" s="5">
        <v>96.509128121162504</v>
      </c>
      <c r="E396" s="3">
        <v>96.595742939009398</v>
      </c>
      <c r="F396" s="4">
        <v>0.89176674071245099</v>
      </c>
      <c r="G396" s="5">
        <f>Table1[[#This Row],[Best Individual mean accuracy]]-Table1[[#This Row],[Benchmark mean accuracy]]</f>
        <v>8.6614817846893288E-2</v>
      </c>
      <c r="H396" t="str">
        <f>IF(AND(Table1[[#This Row],[F value]]&lt;4.74,Table1[[#This Row],[Best Individual mean accuracy]]&gt;Table1[[#This Row],[Benchmark mean accuracy]]),"Yes","No")</f>
        <v>Yes</v>
      </c>
    </row>
    <row r="397" spans="1:8" x14ac:dyDescent="0.55000000000000004">
      <c r="A397">
        <v>175</v>
      </c>
      <c r="B397" s="1" t="s">
        <v>519</v>
      </c>
      <c r="C397" s="4">
        <v>0.98285714285714199</v>
      </c>
      <c r="D397" s="5">
        <v>96.452067130577106</v>
      </c>
      <c r="E397" s="3">
        <v>96.595415472779294</v>
      </c>
      <c r="F397" s="4">
        <v>0.834793835064503</v>
      </c>
      <c r="G397" s="5">
        <f>Table1[[#This Row],[Best Individual mean accuracy]]-Table1[[#This Row],[Benchmark mean accuracy]]</f>
        <v>0.14334834220218795</v>
      </c>
      <c r="H397" t="str">
        <f>IF(AND(Table1[[#This Row],[F value]]&lt;4.74,Table1[[#This Row],[Best Individual mean accuracy]]&gt;Table1[[#This Row],[Benchmark mean accuracy]]),"Yes","No")</f>
        <v>Yes</v>
      </c>
    </row>
    <row r="398" spans="1:8" x14ac:dyDescent="0.55000000000000004">
      <c r="A398">
        <v>175</v>
      </c>
      <c r="B398" s="1" t="s">
        <v>538</v>
      </c>
      <c r="C398" s="4">
        <v>0.98285714285714199</v>
      </c>
      <c r="D398" s="5">
        <v>96.423331968890693</v>
      </c>
      <c r="E398" s="3">
        <v>96.595415472779294</v>
      </c>
      <c r="F398" s="4">
        <v>1.2576892469501399</v>
      </c>
      <c r="G398" s="5">
        <f>Table1[[#This Row],[Best Individual mean accuracy]]-Table1[[#This Row],[Benchmark mean accuracy]]</f>
        <v>0.17208350388860083</v>
      </c>
      <c r="H398" t="str">
        <f>IF(AND(Table1[[#This Row],[F value]]&lt;4.74,Table1[[#This Row],[Best Individual mean accuracy]]&gt;Table1[[#This Row],[Benchmark mean accuracy]]),"Yes","No")</f>
        <v>Yes</v>
      </c>
    </row>
    <row r="399" spans="1:8" x14ac:dyDescent="0.55000000000000004">
      <c r="A399">
        <v>175</v>
      </c>
      <c r="B399" s="1" t="s">
        <v>494</v>
      </c>
      <c r="C399" s="4">
        <v>0.98285714285714199</v>
      </c>
      <c r="D399" s="5">
        <v>96.738027015963894</v>
      </c>
      <c r="E399" s="3">
        <v>96.595169873106798</v>
      </c>
      <c r="F399" s="4">
        <v>2.7760636707556499</v>
      </c>
      <c r="G399" s="5">
        <f>Table1[[#This Row],[Best Individual mean accuracy]]-Table1[[#This Row],[Benchmark mean accuracy]]</f>
        <v>-0.14285714285709616</v>
      </c>
      <c r="H399" t="str">
        <f>IF(AND(Table1[[#This Row],[F value]]&lt;4.74,Table1[[#This Row],[Best Individual mean accuracy]]&gt;Table1[[#This Row],[Benchmark mean accuracy]]),"Yes","No")</f>
        <v>No</v>
      </c>
    </row>
    <row r="400" spans="1:8" x14ac:dyDescent="0.55000000000000004">
      <c r="A400">
        <v>10</v>
      </c>
      <c r="B400" s="1" t="s">
        <v>342</v>
      </c>
      <c r="C400" s="4">
        <v>0.98285714300000004</v>
      </c>
      <c r="D400" s="5">
        <v>96.99525174</v>
      </c>
      <c r="E400" s="3">
        <v>96.595006139999995</v>
      </c>
      <c r="F400" s="4">
        <v>1.187902311</v>
      </c>
      <c r="G400" s="5">
        <f>Table1[[#This Row],[Best Individual mean accuracy]]-Table1[[#This Row],[Benchmark mean accuracy]]</f>
        <v>-0.4002456000000052</v>
      </c>
      <c r="H400" t="str">
        <f>IF(AND(Table1[[#This Row],[F value]]&lt;4.74,Table1[[#This Row],[Best Individual mean accuracy]]&gt;Table1[[#This Row],[Benchmark mean accuracy]]),"Yes","No")</f>
        <v>No</v>
      </c>
    </row>
    <row r="401" spans="1:8" x14ac:dyDescent="0.55000000000000004">
      <c r="A401">
        <v>10</v>
      </c>
      <c r="B401" s="1" t="s">
        <v>148</v>
      </c>
      <c r="C401" s="4">
        <v>0.98285714300000004</v>
      </c>
      <c r="D401" s="5">
        <v>96.937945150000004</v>
      </c>
      <c r="E401" s="3">
        <v>96.595006139999995</v>
      </c>
      <c r="F401" s="4">
        <v>1.25067112</v>
      </c>
      <c r="G401" s="5">
        <f>Table1[[#This Row],[Best Individual mean accuracy]]-Table1[[#This Row],[Benchmark mean accuracy]]</f>
        <v>-0.34293901000000915</v>
      </c>
      <c r="H401" t="str">
        <f>IF(AND(Table1[[#This Row],[F value]]&lt;4.74,Table1[[#This Row],[Best Individual mean accuracy]]&gt;Table1[[#This Row],[Benchmark mean accuracy]]),"Yes","No")</f>
        <v>No</v>
      </c>
    </row>
    <row r="402" spans="1:8" x14ac:dyDescent="0.55000000000000004">
      <c r="A402">
        <v>10</v>
      </c>
      <c r="B402" s="1" t="s">
        <v>67</v>
      </c>
      <c r="C402" s="4">
        <v>0.98285714300000004</v>
      </c>
      <c r="D402" s="5">
        <v>96.938190750000004</v>
      </c>
      <c r="E402" s="3">
        <v>96.594842409999998</v>
      </c>
      <c r="F402" s="4">
        <v>0.96152591099999996</v>
      </c>
      <c r="G402" s="5">
        <f>Table1[[#This Row],[Best Individual mean accuracy]]-Table1[[#This Row],[Benchmark mean accuracy]]</f>
        <v>-0.34334834000000569</v>
      </c>
      <c r="H402" t="str">
        <f>IF(AND(Table1[[#This Row],[F value]]&lt;4.74,Table1[[#This Row],[Best Individual mean accuracy]]&gt;Table1[[#This Row],[Benchmark mean accuracy]]),"Yes","No")</f>
        <v>No</v>
      </c>
    </row>
    <row r="403" spans="1:8" x14ac:dyDescent="0.55000000000000004">
      <c r="A403">
        <v>10</v>
      </c>
      <c r="B403" s="1" t="s">
        <v>440</v>
      </c>
      <c r="C403" s="4">
        <v>0.98285714300000004</v>
      </c>
      <c r="D403" s="5">
        <v>96.823413840000001</v>
      </c>
      <c r="E403" s="3">
        <v>96.594842409999998</v>
      </c>
      <c r="F403" s="4">
        <v>1.5728297449999999</v>
      </c>
      <c r="G403" s="5">
        <f>Table1[[#This Row],[Best Individual mean accuracy]]-Table1[[#This Row],[Benchmark mean accuracy]]</f>
        <v>-0.22857143000000235</v>
      </c>
      <c r="H403" t="str">
        <f>IF(AND(Table1[[#This Row],[F value]]&lt;4.74,Table1[[#This Row],[Best Individual mean accuracy]]&gt;Table1[[#This Row],[Benchmark mean accuracy]]),"Yes","No")</f>
        <v>No</v>
      </c>
    </row>
    <row r="404" spans="1:8" x14ac:dyDescent="0.55000000000000004">
      <c r="A404">
        <v>10</v>
      </c>
      <c r="B404" s="1" t="s">
        <v>91</v>
      </c>
      <c r="C404" s="4">
        <v>0.98285714300000004</v>
      </c>
      <c r="D404" s="5">
        <v>97.195333610000006</v>
      </c>
      <c r="E404" s="3">
        <v>96.594760539999996</v>
      </c>
      <c r="F404" s="4">
        <v>3.605298238</v>
      </c>
      <c r="G404" s="5">
        <f>Table1[[#This Row],[Best Individual mean accuracy]]-Table1[[#This Row],[Benchmark mean accuracy]]</f>
        <v>-0.60057307000001003</v>
      </c>
      <c r="H404" t="str">
        <f>IF(AND(Table1[[#This Row],[F value]]&lt;4.74,Table1[[#This Row],[Best Individual mean accuracy]]&gt;Table1[[#This Row],[Benchmark mean accuracy]]),"Yes","No")</f>
        <v>No</v>
      </c>
    </row>
    <row r="405" spans="1:8" x14ac:dyDescent="0.55000000000000004">
      <c r="A405">
        <v>10</v>
      </c>
      <c r="B405" s="1" t="s">
        <v>97</v>
      </c>
      <c r="C405" s="4">
        <v>0.98285714300000004</v>
      </c>
      <c r="D405" s="5">
        <v>97.081293489999993</v>
      </c>
      <c r="E405" s="3">
        <v>96.594760539999996</v>
      </c>
      <c r="F405" s="4">
        <v>1.6661679570000001</v>
      </c>
      <c r="G405" s="5">
        <f>Table1[[#This Row],[Best Individual mean accuracy]]-Table1[[#This Row],[Benchmark mean accuracy]]</f>
        <v>-0.4865329499999973</v>
      </c>
      <c r="H405" t="str">
        <f>IF(AND(Table1[[#This Row],[F value]]&lt;4.74,Table1[[#This Row],[Best Individual mean accuracy]]&gt;Table1[[#This Row],[Benchmark mean accuracy]]),"Yes","No")</f>
        <v>No</v>
      </c>
    </row>
    <row r="406" spans="1:8" x14ac:dyDescent="0.55000000000000004">
      <c r="A406">
        <v>10</v>
      </c>
      <c r="B406" s="1" t="s">
        <v>57</v>
      </c>
      <c r="C406" s="4">
        <v>0.98285714300000004</v>
      </c>
      <c r="D406" s="5">
        <v>96.938108880000001</v>
      </c>
      <c r="E406" s="3">
        <v>96.594760539999996</v>
      </c>
      <c r="F406" s="4">
        <v>0.83865066300000002</v>
      </c>
      <c r="G406" s="5">
        <f>Table1[[#This Row],[Best Individual mean accuracy]]-Table1[[#This Row],[Benchmark mean accuracy]]</f>
        <v>-0.34334834000000569</v>
      </c>
      <c r="H406" t="str">
        <f>IF(AND(Table1[[#This Row],[F value]]&lt;4.74,Table1[[#This Row],[Best Individual mean accuracy]]&gt;Table1[[#This Row],[Benchmark mean accuracy]]),"Yes","No")</f>
        <v>No</v>
      </c>
    </row>
    <row r="407" spans="1:8" x14ac:dyDescent="0.55000000000000004">
      <c r="A407">
        <v>10</v>
      </c>
      <c r="B407" s="1" t="s">
        <v>463</v>
      </c>
      <c r="C407" s="4">
        <v>0.98285714300000004</v>
      </c>
      <c r="D407" s="5">
        <v>96.909291850000002</v>
      </c>
      <c r="E407" s="3">
        <v>96.594760539999996</v>
      </c>
      <c r="F407" s="4">
        <v>1.064653096</v>
      </c>
      <c r="G407" s="5">
        <f>Table1[[#This Row],[Best Individual mean accuracy]]-Table1[[#This Row],[Benchmark mean accuracy]]</f>
        <v>-0.31453131000000667</v>
      </c>
      <c r="H407" t="str">
        <f>IF(AND(Table1[[#This Row],[F value]]&lt;4.74,Table1[[#This Row],[Best Individual mean accuracy]]&gt;Table1[[#This Row],[Benchmark mean accuracy]]),"Yes","No")</f>
        <v>No</v>
      </c>
    </row>
    <row r="408" spans="1:8" x14ac:dyDescent="0.55000000000000004">
      <c r="A408">
        <v>10</v>
      </c>
      <c r="B408" s="1" t="s">
        <v>310</v>
      </c>
      <c r="C408" s="4">
        <v>0.98285714300000004</v>
      </c>
      <c r="D408" s="5">
        <v>96.938108880000001</v>
      </c>
      <c r="E408" s="3">
        <v>96.594678669999993</v>
      </c>
      <c r="F408" s="4">
        <v>0.96771524499999995</v>
      </c>
      <c r="G408" s="5">
        <f>Table1[[#This Row],[Best Individual mean accuracy]]-Table1[[#This Row],[Benchmark mean accuracy]]</f>
        <v>-0.34343021000000817</v>
      </c>
      <c r="H408" t="str">
        <f>IF(AND(Table1[[#This Row],[F value]]&lt;4.74,Table1[[#This Row],[Best Individual mean accuracy]]&gt;Table1[[#This Row],[Benchmark mean accuracy]]),"Yes","No")</f>
        <v>No</v>
      </c>
    </row>
    <row r="409" spans="1:8" x14ac:dyDescent="0.55000000000000004">
      <c r="A409">
        <v>10</v>
      </c>
      <c r="B409" s="1" t="s">
        <v>373</v>
      </c>
      <c r="C409" s="4">
        <v>0.98285714300000004</v>
      </c>
      <c r="D409" s="5">
        <v>96.909291850000002</v>
      </c>
      <c r="E409" s="3">
        <v>96.594678669999993</v>
      </c>
      <c r="F409" s="4">
        <v>0.87217747000000001</v>
      </c>
      <c r="G409" s="5">
        <f>Table1[[#This Row],[Best Individual mean accuracy]]-Table1[[#This Row],[Benchmark mean accuracy]]</f>
        <v>-0.31461318000000915</v>
      </c>
      <c r="H409" t="str">
        <f>IF(AND(Table1[[#This Row],[F value]]&lt;4.74,Table1[[#This Row],[Best Individual mean accuracy]]&gt;Table1[[#This Row],[Benchmark mean accuracy]]),"Yes","No")</f>
        <v>No</v>
      </c>
    </row>
    <row r="410" spans="1:8" x14ac:dyDescent="0.55000000000000004">
      <c r="A410">
        <v>10</v>
      </c>
      <c r="B410" s="1" t="s">
        <v>96</v>
      </c>
      <c r="C410" s="4">
        <v>0.98285714300000004</v>
      </c>
      <c r="D410" s="5">
        <v>96.82365944</v>
      </c>
      <c r="E410" s="3">
        <v>96.594678669999993</v>
      </c>
      <c r="F410" s="4">
        <v>0.76462738900000005</v>
      </c>
      <c r="G410" s="5">
        <f>Table1[[#This Row],[Best Individual mean accuracy]]-Table1[[#This Row],[Benchmark mean accuracy]]</f>
        <v>-0.22898077000000683</v>
      </c>
      <c r="H410" t="str">
        <f>IF(AND(Table1[[#This Row],[F value]]&lt;4.74,Table1[[#This Row],[Best Individual mean accuracy]]&gt;Table1[[#This Row],[Benchmark mean accuracy]]),"Yes","No")</f>
        <v>No</v>
      </c>
    </row>
    <row r="411" spans="1:8" x14ac:dyDescent="0.55000000000000004">
      <c r="A411">
        <v>10</v>
      </c>
      <c r="B411" s="1" t="s">
        <v>125</v>
      </c>
      <c r="C411" s="4">
        <v>0.98285714300000004</v>
      </c>
      <c r="D411" s="5">
        <v>96.938108880000001</v>
      </c>
      <c r="E411" s="3">
        <v>96.594596809999999</v>
      </c>
      <c r="F411" s="4">
        <v>1.648582714</v>
      </c>
      <c r="G411" s="5">
        <f>Table1[[#This Row],[Best Individual mean accuracy]]-Table1[[#This Row],[Benchmark mean accuracy]]</f>
        <v>-0.34351207000000272</v>
      </c>
      <c r="H411" t="str">
        <f>IF(AND(Table1[[#This Row],[F value]]&lt;4.74,Table1[[#This Row],[Best Individual mean accuracy]]&gt;Table1[[#This Row],[Benchmark mean accuracy]]),"Yes","No")</f>
        <v>No</v>
      </c>
    </row>
    <row r="412" spans="1:8" x14ac:dyDescent="0.55000000000000004">
      <c r="A412">
        <v>10</v>
      </c>
      <c r="B412" s="1" t="s">
        <v>99</v>
      </c>
      <c r="C412" s="4">
        <v>0.98285714300000004</v>
      </c>
      <c r="D412" s="5">
        <v>97.166762180000006</v>
      </c>
      <c r="E412" s="3">
        <v>96.594514939999996</v>
      </c>
      <c r="F412" s="4">
        <v>2.909161278</v>
      </c>
      <c r="G412" s="5">
        <f>Table1[[#This Row],[Best Individual mean accuracy]]-Table1[[#This Row],[Benchmark mean accuracy]]</f>
        <v>-0.57224724000001004</v>
      </c>
      <c r="H412" t="str">
        <f>IF(AND(Table1[[#This Row],[F value]]&lt;4.74,Table1[[#This Row],[Best Individual mean accuracy]]&gt;Table1[[#This Row],[Benchmark mean accuracy]]),"Yes","No")</f>
        <v>No</v>
      </c>
    </row>
    <row r="413" spans="1:8" x14ac:dyDescent="0.55000000000000004">
      <c r="A413">
        <v>10</v>
      </c>
      <c r="B413" s="1" t="s">
        <v>242</v>
      </c>
      <c r="C413" s="4">
        <v>0.98285714300000004</v>
      </c>
      <c r="D413" s="5">
        <v>97.052476459999994</v>
      </c>
      <c r="E413" s="3">
        <v>96.594514939999996</v>
      </c>
      <c r="F413" s="4">
        <v>1.2171740879999999</v>
      </c>
      <c r="G413" s="5">
        <f>Table1[[#This Row],[Best Individual mean accuracy]]-Table1[[#This Row],[Benchmark mean accuracy]]</f>
        <v>-0.45796151999999779</v>
      </c>
      <c r="H413" t="str">
        <f>IF(AND(Table1[[#This Row],[F value]]&lt;4.74,Table1[[#This Row],[Best Individual mean accuracy]]&gt;Table1[[#This Row],[Benchmark mean accuracy]]),"Yes","No")</f>
        <v>No</v>
      </c>
    </row>
    <row r="414" spans="1:8" x14ac:dyDescent="0.55000000000000004">
      <c r="A414">
        <v>10</v>
      </c>
      <c r="B414" s="1" t="s">
        <v>379</v>
      </c>
      <c r="C414" s="4">
        <v>0.98285714300000004</v>
      </c>
      <c r="D414" s="5">
        <v>97.02382317</v>
      </c>
      <c r="E414" s="3">
        <v>96.594514939999996</v>
      </c>
      <c r="F414" s="4">
        <v>1.797711681</v>
      </c>
      <c r="G414" s="5">
        <f>Table1[[#This Row],[Best Individual mean accuracy]]-Table1[[#This Row],[Benchmark mean accuracy]]</f>
        <v>-0.42930823000000373</v>
      </c>
      <c r="H414" t="str">
        <f>IF(AND(Table1[[#This Row],[F value]]&lt;4.74,Table1[[#This Row],[Best Individual mean accuracy]]&gt;Table1[[#This Row],[Benchmark mean accuracy]]),"Yes","No")</f>
        <v>No</v>
      </c>
    </row>
    <row r="415" spans="1:8" x14ac:dyDescent="0.55000000000000004">
      <c r="A415">
        <v>10</v>
      </c>
      <c r="B415" s="1" t="s">
        <v>129</v>
      </c>
      <c r="C415" s="4">
        <v>0.98285714300000004</v>
      </c>
      <c r="D415" s="5">
        <v>96.995088010000003</v>
      </c>
      <c r="E415" s="3">
        <v>96.594514939999996</v>
      </c>
      <c r="F415" s="4">
        <v>3.8664709140000002</v>
      </c>
      <c r="G415" s="5">
        <f>Table1[[#This Row],[Best Individual mean accuracy]]-Table1[[#This Row],[Benchmark mean accuracy]]</f>
        <v>-0.40057307000000719</v>
      </c>
      <c r="H415" t="str">
        <f>IF(AND(Table1[[#This Row],[F value]]&lt;4.74,Table1[[#This Row],[Best Individual mean accuracy]]&gt;Table1[[#This Row],[Benchmark mean accuracy]]),"Yes","No")</f>
        <v>No</v>
      </c>
    </row>
    <row r="416" spans="1:8" x14ac:dyDescent="0.55000000000000004">
      <c r="A416">
        <v>10</v>
      </c>
      <c r="B416" s="1" t="s">
        <v>46</v>
      </c>
      <c r="C416" s="4">
        <v>0.98285714300000004</v>
      </c>
      <c r="D416" s="5">
        <v>96.909209989999994</v>
      </c>
      <c r="E416" s="3">
        <v>96.594514939999996</v>
      </c>
      <c r="F416" s="4">
        <v>3.3985940289999998</v>
      </c>
      <c r="G416" s="5">
        <f>Table1[[#This Row],[Best Individual mean accuracy]]-Table1[[#This Row],[Benchmark mean accuracy]]</f>
        <v>-0.31469504999999742</v>
      </c>
      <c r="H416" t="str">
        <f>IF(AND(Table1[[#This Row],[F value]]&lt;4.74,Table1[[#This Row],[Best Individual mean accuracy]]&gt;Table1[[#This Row],[Benchmark mean accuracy]]),"Yes","No")</f>
        <v>No</v>
      </c>
    </row>
    <row r="417" spans="1:8" x14ac:dyDescent="0.55000000000000004">
      <c r="A417">
        <v>10</v>
      </c>
      <c r="B417" s="1" t="s">
        <v>275</v>
      </c>
      <c r="C417" s="4">
        <v>0.98285714300000004</v>
      </c>
      <c r="D417" s="5">
        <v>96.880720429999997</v>
      </c>
      <c r="E417" s="3">
        <v>96.594514939999996</v>
      </c>
      <c r="F417" s="4">
        <v>0.93333358799999999</v>
      </c>
      <c r="G417" s="5">
        <f>Table1[[#This Row],[Best Individual mean accuracy]]-Table1[[#This Row],[Benchmark mean accuracy]]</f>
        <v>-0.2862054900000004</v>
      </c>
      <c r="H417" t="str">
        <f>IF(AND(Table1[[#This Row],[F value]]&lt;4.74,Table1[[#This Row],[Best Individual mean accuracy]]&gt;Table1[[#This Row],[Benchmark mean accuracy]]),"Yes","No")</f>
        <v>No</v>
      </c>
    </row>
    <row r="418" spans="1:8" x14ac:dyDescent="0.55000000000000004">
      <c r="A418">
        <v>10</v>
      </c>
      <c r="B418" s="1" t="s">
        <v>95</v>
      </c>
      <c r="C418" s="4">
        <v>0.98285714300000004</v>
      </c>
      <c r="D418" s="5">
        <v>97.052312729999997</v>
      </c>
      <c r="E418" s="3">
        <v>96.594433069999994</v>
      </c>
      <c r="F418" s="4">
        <v>2.7788886220000002</v>
      </c>
      <c r="G418" s="5">
        <f>Table1[[#This Row],[Best Individual mean accuracy]]-Table1[[#This Row],[Benchmark mean accuracy]]</f>
        <v>-0.45787966000000324</v>
      </c>
      <c r="H418" t="str">
        <f>IF(AND(Table1[[#This Row],[F value]]&lt;4.74,Table1[[#This Row],[Best Individual mean accuracy]]&gt;Table1[[#This Row],[Benchmark mean accuracy]]),"Yes","No")</f>
        <v>No</v>
      </c>
    </row>
    <row r="419" spans="1:8" x14ac:dyDescent="0.55000000000000004">
      <c r="A419">
        <v>10</v>
      </c>
      <c r="B419" s="1" t="s">
        <v>133</v>
      </c>
      <c r="C419" s="4">
        <v>0.98285714300000004</v>
      </c>
      <c r="D419" s="5">
        <v>96.937945150000004</v>
      </c>
      <c r="E419" s="3">
        <v>96.594433069999994</v>
      </c>
      <c r="F419" s="4">
        <v>1.8325330609999999</v>
      </c>
      <c r="G419" s="5">
        <f>Table1[[#This Row],[Best Individual mean accuracy]]-Table1[[#This Row],[Benchmark mean accuracy]]</f>
        <v>-0.34351208000001066</v>
      </c>
      <c r="H419" t="str">
        <f>IF(AND(Table1[[#This Row],[F value]]&lt;4.74,Table1[[#This Row],[Best Individual mean accuracy]]&gt;Table1[[#This Row],[Benchmark mean accuracy]]),"Yes","No")</f>
        <v>No</v>
      </c>
    </row>
    <row r="420" spans="1:8" x14ac:dyDescent="0.55000000000000004">
      <c r="A420">
        <v>10</v>
      </c>
      <c r="B420" s="1" t="s">
        <v>381</v>
      </c>
      <c r="C420" s="4">
        <v>0.98285714300000004</v>
      </c>
      <c r="D420" s="5">
        <v>96.937863280000002</v>
      </c>
      <c r="E420" s="3">
        <v>96.594433069999994</v>
      </c>
      <c r="F420" s="4">
        <v>4.3725272049999999</v>
      </c>
      <c r="G420" s="5">
        <f>Table1[[#This Row],[Best Individual mean accuracy]]-Table1[[#This Row],[Benchmark mean accuracy]]</f>
        <v>-0.34343021000000817</v>
      </c>
      <c r="H420" t="str">
        <f>IF(AND(Table1[[#This Row],[F value]]&lt;4.74,Table1[[#This Row],[Best Individual mean accuracy]]&gt;Table1[[#This Row],[Benchmark mean accuracy]]),"Yes","No")</f>
        <v>No</v>
      </c>
    </row>
    <row r="421" spans="1:8" x14ac:dyDescent="0.55000000000000004">
      <c r="A421">
        <v>10</v>
      </c>
      <c r="B421" s="1" t="s">
        <v>194</v>
      </c>
      <c r="C421" s="4">
        <v>0.98285714300000004</v>
      </c>
      <c r="D421" s="5">
        <v>96.680802290000003</v>
      </c>
      <c r="E421" s="3">
        <v>96.594351209999999</v>
      </c>
      <c r="F421" s="4">
        <v>0.60956634399999998</v>
      </c>
      <c r="G421" s="5">
        <f>Table1[[#This Row],[Best Individual mean accuracy]]-Table1[[#This Row],[Benchmark mean accuracy]]</f>
        <v>-8.6451080000003344E-2</v>
      </c>
      <c r="H421" t="str">
        <f>IF(AND(Table1[[#This Row],[F value]]&lt;4.74,Table1[[#This Row],[Best Individual mean accuracy]]&gt;Table1[[#This Row],[Benchmark mean accuracy]]),"Yes","No")</f>
        <v>No</v>
      </c>
    </row>
    <row r="422" spans="1:8" x14ac:dyDescent="0.55000000000000004">
      <c r="A422">
        <v>10</v>
      </c>
      <c r="B422" s="1" t="s">
        <v>401</v>
      </c>
      <c r="C422" s="4">
        <v>0.98285714300000004</v>
      </c>
      <c r="D422" s="5">
        <v>96.995415469999998</v>
      </c>
      <c r="E422" s="3">
        <v>96.594269339999997</v>
      </c>
      <c r="F422" s="4">
        <v>1.2661575940000001</v>
      </c>
      <c r="G422" s="5">
        <f>Table1[[#This Row],[Best Individual mean accuracy]]-Table1[[#This Row],[Benchmark mean accuracy]]</f>
        <v>-0.40114613000000077</v>
      </c>
      <c r="H422" t="str">
        <f>IF(AND(Table1[[#This Row],[F value]]&lt;4.74,Table1[[#This Row],[Best Individual mean accuracy]]&gt;Table1[[#This Row],[Benchmark mean accuracy]]),"Yes","No")</f>
        <v>No</v>
      </c>
    </row>
    <row r="423" spans="1:8" x14ac:dyDescent="0.55000000000000004">
      <c r="A423">
        <v>10</v>
      </c>
      <c r="B423" s="1" t="s">
        <v>406</v>
      </c>
      <c r="C423" s="4">
        <v>0.98285714300000004</v>
      </c>
      <c r="D423" s="5">
        <v>96.823495699999995</v>
      </c>
      <c r="E423" s="3">
        <v>96.594187469999994</v>
      </c>
      <c r="F423" s="4">
        <v>2.4522643519999998</v>
      </c>
      <c r="G423" s="5">
        <f>Table1[[#This Row],[Best Individual mean accuracy]]-Table1[[#This Row],[Benchmark mean accuracy]]</f>
        <v>-0.22930823000000089</v>
      </c>
      <c r="H423" t="str">
        <f>IF(AND(Table1[[#This Row],[F value]]&lt;4.74,Table1[[#This Row],[Best Individual mean accuracy]]&gt;Table1[[#This Row],[Benchmark mean accuracy]]),"Yes","No")</f>
        <v>No</v>
      </c>
    </row>
    <row r="424" spans="1:8" x14ac:dyDescent="0.55000000000000004">
      <c r="A424">
        <v>10</v>
      </c>
      <c r="B424" s="1" t="s">
        <v>415</v>
      </c>
      <c r="C424" s="4">
        <v>0.98285714300000004</v>
      </c>
      <c r="D424" s="5">
        <v>96.995333610000003</v>
      </c>
      <c r="E424" s="3">
        <v>96.59410561</v>
      </c>
      <c r="F424" s="4">
        <v>0.86869834000000001</v>
      </c>
      <c r="G424" s="5">
        <f>Table1[[#This Row],[Best Individual mean accuracy]]-Table1[[#This Row],[Benchmark mean accuracy]]</f>
        <v>-0.40122800000000325</v>
      </c>
      <c r="H424" t="str">
        <f>IF(AND(Table1[[#This Row],[F value]]&lt;4.74,Table1[[#This Row],[Best Individual mean accuracy]]&gt;Table1[[#This Row],[Benchmark mean accuracy]]),"Yes","No")</f>
        <v>No</v>
      </c>
    </row>
    <row r="425" spans="1:8" x14ac:dyDescent="0.55000000000000004">
      <c r="A425">
        <v>247</v>
      </c>
      <c r="B425" s="1" t="s">
        <v>555</v>
      </c>
      <c r="C425" s="4">
        <v>0.98857142857142799</v>
      </c>
      <c r="D425" s="5">
        <v>96.993778141629093</v>
      </c>
      <c r="E425" s="3">
        <v>96.593368808841504</v>
      </c>
      <c r="F425" s="4">
        <v>2.0037474206260701</v>
      </c>
      <c r="G425" s="5">
        <f>Table1[[#This Row],[Best Individual mean accuracy]]-Table1[[#This Row],[Benchmark mean accuracy]]</f>
        <v>-0.40040933278758928</v>
      </c>
      <c r="H425" t="str">
        <f>IF(AND(Table1[[#This Row],[F value]]&lt;4.74,Table1[[#This Row],[Best Individual mean accuracy]]&gt;Table1[[#This Row],[Benchmark mean accuracy]]),"Yes","No")</f>
        <v>No</v>
      </c>
    </row>
    <row r="426" spans="1:8" x14ac:dyDescent="0.55000000000000004">
      <c r="A426">
        <v>465</v>
      </c>
      <c r="B426" s="1" t="s">
        <v>592</v>
      </c>
      <c r="C426" s="4">
        <v>0.98857142857142799</v>
      </c>
      <c r="D426" s="5">
        <v>96.310028653295106</v>
      </c>
      <c r="E426" s="3">
        <v>96.5670077773229</v>
      </c>
      <c r="F426" s="4">
        <v>0.77739633348161596</v>
      </c>
      <c r="G426" s="5">
        <f>Table1[[#This Row],[Best Individual mean accuracy]]-Table1[[#This Row],[Benchmark mean accuracy]]</f>
        <v>0.25697912402779366</v>
      </c>
      <c r="H426" t="str">
        <f>IF(AND(Table1[[#This Row],[F value]]&lt;4.74,Table1[[#This Row],[Best Individual mean accuracy]]&gt;Table1[[#This Row],[Benchmark mean accuracy]]),"Yes","No")</f>
        <v>Yes</v>
      </c>
    </row>
    <row r="427" spans="1:8" x14ac:dyDescent="0.55000000000000004">
      <c r="A427">
        <v>175</v>
      </c>
      <c r="B427" s="1" t="s">
        <v>512</v>
      </c>
      <c r="C427" s="4">
        <v>0.98285714285714199</v>
      </c>
      <c r="D427" s="5">
        <v>96.651985264019601</v>
      </c>
      <c r="E427" s="3">
        <v>96.566598444535302</v>
      </c>
      <c r="F427" s="4">
        <v>0.61399306732022796</v>
      </c>
      <c r="G427" s="5">
        <f>Table1[[#This Row],[Best Individual mean accuracy]]-Table1[[#This Row],[Benchmark mean accuracy]]</f>
        <v>-8.5386819484298826E-2</v>
      </c>
      <c r="H427" t="str">
        <f>IF(AND(Table1[[#This Row],[F value]]&lt;4.74,Table1[[#This Row],[Best Individual mean accuracy]]&gt;Table1[[#This Row],[Benchmark mean accuracy]]),"Yes","No")</f>
        <v>No</v>
      </c>
    </row>
    <row r="428" spans="1:8" x14ac:dyDescent="0.55000000000000004">
      <c r="A428">
        <v>10</v>
      </c>
      <c r="B428" s="1" t="s">
        <v>110</v>
      </c>
      <c r="C428" s="4">
        <v>0.98285714300000004</v>
      </c>
      <c r="D428" s="5">
        <v>96.880474829999997</v>
      </c>
      <c r="E428" s="3">
        <v>96.566434709999996</v>
      </c>
      <c r="F428" s="4">
        <v>0.65470320000000004</v>
      </c>
      <c r="G428" s="5">
        <f>Table1[[#This Row],[Best Individual mean accuracy]]-Table1[[#This Row],[Benchmark mean accuracy]]</f>
        <v>-0.31404012000000137</v>
      </c>
      <c r="H428" t="str">
        <f>IF(AND(Table1[[#This Row],[F value]]&lt;4.74,Table1[[#This Row],[Best Individual mean accuracy]]&gt;Table1[[#This Row],[Benchmark mean accuracy]]),"Yes","No")</f>
        <v>No</v>
      </c>
    </row>
    <row r="429" spans="1:8" x14ac:dyDescent="0.55000000000000004">
      <c r="A429">
        <v>10</v>
      </c>
      <c r="B429" s="1" t="s">
        <v>391</v>
      </c>
      <c r="C429" s="4">
        <v>0.98285714300000004</v>
      </c>
      <c r="D429" s="5">
        <v>96.823577569999998</v>
      </c>
      <c r="E429" s="3">
        <v>96.566434709999996</v>
      </c>
      <c r="F429" s="4">
        <v>0.83122696799999995</v>
      </c>
      <c r="G429" s="5">
        <f>Table1[[#This Row],[Best Individual mean accuracy]]-Table1[[#This Row],[Benchmark mean accuracy]]</f>
        <v>-0.25714286000000186</v>
      </c>
      <c r="H429" t="str">
        <f>IF(AND(Table1[[#This Row],[F value]]&lt;4.74,Table1[[#This Row],[Best Individual mean accuracy]]&gt;Table1[[#This Row],[Benchmark mean accuracy]]),"Yes","No")</f>
        <v>No</v>
      </c>
    </row>
    <row r="430" spans="1:8" x14ac:dyDescent="0.55000000000000004">
      <c r="A430">
        <v>10</v>
      </c>
      <c r="B430" s="1" t="s">
        <v>458</v>
      </c>
      <c r="C430" s="4">
        <v>0.98285714300000004</v>
      </c>
      <c r="D430" s="5">
        <v>96.823495699999995</v>
      </c>
      <c r="E430" s="3">
        <v>96.566434709999996</v>
      </c>
      <c r="F430" s="4">
        <v>1.2223725999999999</v>
      </c>
      <c r="G430" s="5">
        <f>Table1[[#This Row],[Best Individual mean accuracy]]-Table1[[#This Row],[Benchmark mean accuracy]]</f>
        <v>-0.25706098999999938</v>
      </c>
      <c r="H430" t="str">
        <f>IF(AND(Table1[[#This Row],[F value]]&lt;4.74,Table1[[#This Row],[Best Individual mean accuracy]]&gt;Table1[[#This Row],[Benchmark mean accuracy]]),"Yes","No")</f>
        <v>No</v>
      </c>
    </row>
    <row r="431" spans="1:8" x14ac:dyDescent="0.55000000000000004">
      <c r="A431">
        <v>10</v>
      </c>
      <c r="B431" s="1" t="s">
        <v>52</v>
      </c>
      <c r="C431" s="4">
        <v>0.98285714300000004</v>
      </c>
      <c r="D431" s="5">
        <v>96.795251739999998</v>
      </c>
      <c r="E431" s="3">
        <v>96.566352839999993</v>
      </c>
      <c r="F431" s="4">
        <v>1.3644875990000001</v>
      </c>
      <c r="G431" s="5">
        <f>Table1[[#This Row],[Best Individual mean accuracy]]-Table1[[#This Row],[Benchmark mean accuracy]]</f>
        <v>-0.22889890000000435</v>
      </c>
      <c r="H431" t="str">
        <f>IF(AND(Table1[[#This Row],[F value]]&lt;4.74,Table1[[#This Row],[Best Individual mean accuracy]]&gt;Table1[[#This Row],[Benchmark mean accuracy]]),"Yes","No")</f>
        <v>No</v>
      </c>
    </row>
    <row r="432" spans="1:8" x14ac:dyDescent="0.55000000000000004">
      <c r="A432">
        <v>10</v>
      </c>
      <c r="B432" s="1" t="s">
        <v>248</v>
      </c>
      <c r="C432" s="4">
        <v>0.98285714300000004</v>
      </c>
      <c r="D432" s="5">
        <v>96.938027020000007</v>
      </c>
      <c r="E432" s="3">
        <v>96.566270979999999</v>
      </c>
      <c r="F432" s="4">
        <v>1.5194510910000001</v>
      </c>
      <c r="G432" s="5">
        <f>Table1[[#This Row],[Best Individual mean accuracy]]-Table1[[#This Row],[Benchmark mean accuracy]]</f>
        <v>-0.37175604000000817</v>
      </c>
      <c r="H432" t="str">
        <f>IF(AND(Table1[[#This Row],[F value]]&lt;4.74,Table1[[#This Row],[Best Individual mean accuracy]]&gt;Table1[[#This Row],[Benchmark mean accuracy]]),"Yes","No")</f>
        <v>No</v>
      </c>
    </row>
    <row r="433" spans="1:8" x14ac:dyDescent="0.55000000000000004">
      <c r="A433">
        <v>175</v>
      </c>
      <c r="B433" s="1" t="s">
        <v>485</v>
      </c>
      <c r="C433" s="4">
        <v>0.98285714285714199</v>
      </c>
      <c r="D433" s="5">
        <v>89.689480147359703</v>
      </c>
      <c r="E433" s="3">
        <v>96.566270978305297</v>
      </c>
      <c r="F433" s="4">
        <v>1.0084827061502999</v>
      </c>
      <c r="G433" s="5">
        <f>Table1[[#This Row],[Best Individual mean accuracy]]-Table1[[#This Row],[Benchmark mean accuracy]]</f>
        <v>6.8767908309455947</v>
      </c>
      <c r="H433" t="str">
        <f>IF(AND(Table1[[#This Row],[F value]]&lt;4.74,Table1[[#This Row],[Best Individual mean accuracy]]&gt;Table1[[#This Row],[Benchmark mean accuracy]]),"Yes","No")</f>
        <v>Yes</v>
      </c>
    </row>
    <row r="434" spans="1:8" x14ac:dyDescent="0.55000000000000004">
      <c r="A434">
        <v>10</v>
      </c>
      <c r="B434" s="1" t="s">
        <v>36</v>
      </c>
      <c r="C434" s="4">
        <v>0.98285714300000004</v>
      </c>
      <c r="D434" s="5">
        <v>97.081129759999996</v>
      </c>
      <c r="E434" s="3">
        <v>96.566189109999996</v>
      </c>
      <c r="F434" s="4">
        <v>1.6318601859999999</v>
      </c>
      <c r="G434" s="5">
        <f>Table1[[#This Row],[Best Individual mean accuracy]]-Table1[[#This Row],[Benchmark mean accuracy]]</f>
        <v>-0.51494064999999978</v>
      </c>
      <c r="H434" t="str">
        <f>IF(AND(Table1[[#This Row],[F value]]&lt;4.74,Table1[[#This Row],[Best Individual mean accuracy]]&gt;Table1[[#This Row],[Benchmark mean accuracy]]),"Yes","No")</f>
        <v>No</v>
      </c>
    </row>
    <row r="435" spans="1:8" x14ac:dyDescent="0.55000000000000004">
      <c r="A435">
        <v>10</v>
      </c>
      <c r="B435" s="1" t="s">
        <v>43</v>
      </c>
      <c r="C435" s="4">
        <v>0.98285714300000004</v>
      </c>
      <c r="D435" s="5">
        <v>97.081047889999994</v>
      </c>
      <c r="E435" s="3">
        <v>96.566189109999996</v>
      </c>
      <c r="F435" s="4">
        <v>5.2119617649999999</v>
      </c>
      <c r="G435" s="5">
        <f>Table1[[#This Row],[Best Individual mean accuracy]]-Table1[[#This Row],[Benchmark mean accuracy]]</f>
        <v>-0.5148587799999973</v>
      </c>
      <c r="H435" t="str">
        <f>IF(AND(Table1[[#This Row],[F value]]&lt;4.74,Table1[[#This Row],[Best Individual mean accuracy]]&gt;Table1[[#This Row],[Benchmark mean accuracy]]),"Yes","No")</f>
        <v>No</v>
      </c>
    </row>
    <row r="436" spans="1:8" x14ac:dyDescent="0.55000000000000004">
      <c r="A436">
        <v>10</v>
      </c>
      <c r="B436" s="1" t="s">
        <v>304</v>
      </c>
      <c r="C436" s="4">
        <v>0.98285714300000004</v>
      </c>
      <c r="D436" s="5">
        <v>96.995415469999998</v>
      </c>
      <c r="E436" s="3">
        <v>96.566107250000002</v>
      </c>
      <c r="F436" s="4">
        <v>0.957913915</v>
      </c>
      <c r="G436" s="5">
        <f>Table1[[#This Row],[Best Individual mean accuracy]]-Table1[[#This Row],[Benchmark mean accuracy]]</f>
        <v>-0.4293082199999958</v>
      </c>
      <c r="H436" t="str">
        <f>IF(AND(Table1[[#This Row],[F value]]&lt;4.74,Table1[[#This Row],[Best Individual mean accuracy]]&gt;Table1[[#This Row],[Benchmark mean accuracy]]),"Yes","No")</f>
        <v>No</v>
      </c>
    </row>
    <row r="437" spans="1:8" x14ac:dyDescent="0.55000000000000004">
      <c r="A437">
        <v>10</v>
      </c>
      <c r="B437" s="1" t="s">
        <v>10</v>
      </c>
      <c r="C437" s="4">
        <v>0.98285714300000004</v>
      </c>
      <c r="D437" s="5">
        <v>96.937945150000004</v>
      </c>
      <c r="E437" s="3">
        <v>96.566107250000002</v>
      </c>
      <c r="F437" s="4">
        <v>3.2243143139999999</v>
      </c>
      <c r="G437" s="5">
        <f>Table1[[#This Row],[Best Individual mean accuracy]]-Table1[[#This Row],[Benchmark mean accuracy]]</f>
        <v>-0.37183790000000272</v>
      </c>
      <c r="H437" t="str">
        <f>IF(AND(Table1[[#This Row],[F value]]&lt;4.74,Table1[[#This Row],[Best Individual mean accuracy]]&gt;Table1[[#This Row],[Benchmark mean accuracy]]),"Yes","No")</f>
        <v>No</v>
      </c>
    </row>
    <row r="438" spans="1:8" x14ac:dyDescent="0.55000000000000004">
      <c r="A438">
        <v>10</v>
      </c>
      <c r="B438" s="1" t="s">
        <v>279</v>
      </c>
      <c r="C438" s="4">
        <v>0.98285714300000004</v>
      </c>
      <c r="D438" s="5">
        <v>96.852312729999994</v>
      </c>
      <c r="E438" s="3">
        <v>96.566107250000002</v>
      </c>
      <c r="F438" s="4">
        <v>1.7248166629999999</v>
      </c>
      <c r="G438" s="5">
        <f>Table1[[#This Row],[Best Individual mean accuracy]]-Table1[[#This Row],[Benchmark mean accuracy]]</f>
        <v>-0.28620547999999246</v>
      </c>
      <c r="H438" t="str">
        <f>IF(AND(Table1[[#This Row],[F value]]&lt;4.74,Table1[[#This Row],[Best Individual mean accuracy]]&gt;Table1[[#This Row],[Benchmark mean accuracy]]),"Yes","No")</f>
        <v>No</v>
      </c>
    </row>
    <row r="439" spans="1:8" x14ac:dyDescent="0.55000000000000004">
      <c r="A439">
        <v>10</v>
      </c>
      <c r="B439" s="1" t="s">
        <v>335</v>
      </c>
      <c r="C439" s="4">
        <v>0.98285714300000004</v>
      </c>
      <c r="D439" s="5">
        <v>97.080884159999997</v>
      </c>
      <c r="E439" s="3">
        <v>96.566025379999999</v>
      </c>
      <c r="F439" s="4">
        <v>1.883089292</v>
      </c>
      <c r="G439" s="5">
        <f>Table1[[#This Row],[Best Individual mean accuracy]]-Table1[[#This Row],[Benchmark mean accuracy]]</f>
        <v>-0.5148587799999973</v>
      </c>
      <c r="H439" t="str">
        <f>IF(AND(Table1[[#This Row],[F value]]&lt;4.74,Table1[[#This Row],[Best Individual mean accuracy]]&gt;Table1[[#This Row],[Benchmark mean accuracy]]),"Yes","No")</f>
        <v>No</v>
      </c>
    </row>
    <row r="440" spans="1:8" x14ac:dyDescent="0.55000000000000004">
      <c r="A440">
        <v>10</v>
      </c>
      <c r="B440" s="1" t="s">
        <v>62</v>
      </c>
      <c r="C440" s="4">
        <v>0.98285714300000004</v>
      </c>
      <c r="D440" s="5">
        <v>96.938190750000004</v>
      </c>
      <c r="E440" s="3">
        <v>96.566025379999999</v>
      </c>
      <c r="F440" s="4">
        <v>1.515412261</v>
      </c>
      <c r="G440" s="5">
        <f>Table1[[#This Row],[Best Individual mean accuracy]]-Table1[[#This Row],[Benchmark mean accuracy]]</f>
        <v>-0.37216537000000471</v>
      </c>
      <c r="H440" t="str">
        <f>IF(AND(Table1[[#This Row],[F value]]&lt;4.74,Table1[[#This Row],[Best Individual mean accuracy]]&gt;Table1[[#This Row],[Benchmark mean accuracy]]),"Yes","No")</f>
        <v>No</v>
      </c>
    </row>
    <row r="441" spans="1:8" x14ac:dyDescent="0.55000000000000004">
      <c r="A441">
        <v>10</v>
      </c>
      <c r="B441" s="1" t="s">
        <v>192</v>
      </c>
      <c r="C441" s="4">
        <v>0.98285714300000004</v>
      </c>
      <c r="D441" s="5">
        <v>96.709128120000003</v>
      </c>
      <c r="E441" s="3">
        <v>96.566025379999999</v>
      </c>
      <c r="F441" s="4">
        <v>0.71388372499999997</v>
      </c>
      <c r="G441" s="5">
        <f>Table1[[#This Row],[Best Individual mean accuracy]]-Table1[[#This Row],[Benchmark mean accuracy]]</f>
        <v>-0.14310274000000334</v>
      </c>
      <c r="H441" t="str">
        <f>IF(AND(Table1[[#This Row],[F value]]&lt;4.74,Table1[[#This Row],[Best Individual mean accuracy]]&gt;Table1[[#This Row],[Benchmark mean accuracy]]),"Yes","No")</f>
        <v>No</v>
      </c>
    </row>
    <row r="442" spans="1:8" x14ac:dyDescent="0.55000000000000004">
      <c r="A442">
        <v>10</v>
      </c>
      <c r="B442" s="1" t="s">
        <v>50</v>
      </c>
      <c r="C442" s="4">
        <v>0.98285714300000004</v>
      </c>
      <c r="D442" s="5">
        <v>96.966762180000003</v>
      </c>
      <c r="E442" s="3">
        <v>96.565943509999997</v>
      </c>
      <c r="F442" s="4">
        <v>1.7327690339999999</v>
      </c>
      <c r="G442" s="5">
        <f>Table1[[#This Row],[Best Individual mean accuracy]]-Table1[[#This Row],[Benchmark mean accuracy]]</f>
        <v>-0.4008186700000067</v>
      </c>
      <c r="H442" t="str">
        <f>IF(AND(Table1[[#This Row],[F value]]&lt;4.74,Table1[[#This Row],[Best Individual mean accuracy]]&gt;Table1[[#This Row],[Benchmark mean accuracy]]),"Yes","No")</f>
        <v>No</v>
      </c>
    </row>
    <row r="443" spans="1:8" x14ac:dyDescent="0.55000000000000004">
      <c r="A443">
        <v>10</v>
      </c>
      <c r="B443" s="1" t="s">
        <v>227</v>
      </c>
      <c r="C443" s="4">
        <v>0.98285714300000004</v>
      </c>
      <c r="D443" s="5">
        <v>96.938027020000007</v>
      </c>
      <c r="E443" s="3">
        <v>96.565943509999997</v>
      </c>
      <c r="F443" s="4">
        <v>0.942113223</v>
      </c>
      <c r="G443" s="5">
        <f>Table1[[#This Row],[Best Individual mean accuracy]]-Table1[[#This Row],[Benchmark mean accuracy]]</f>
        <v>-0.37208351000001016</v>
      </c>
      <c r="H443" t="str">
        <f>IF(AND(Table1[[#This Row],[F value]]&lt;4.74,Table1[[#This Row],[Best Individual mean accuracy]]&gt;Table1[[#This Row],[Benchmark mean accuracy]]),"Yes","No")</f>
        <v>No</v>
      </c>
    </row>
    <row r="444" spans="1:8" x14ac:dyDescent="0.55000000000000004">
      <c r="A444">
        <v>10</v>
      </c>
      <c r="B444" s="1" t="s">
        <v>14</v>
      </c>
      <c r="C444" s="4">
        <v>0.98285714300000004</v>
      </c>
      <c r="D444" s="5">
        <v>96.880638559999994</v>
      </c>
      <c r="E444" s="3">
        <v>96.565943509999997</v>
      </c>
      <c r="F444" s="4">
        <v>1.665519601</v>
      </c>
      <c r="G444" s="5">
        <f>Table1[[#This Row],[Best Individual mean accuracy]]-Table1[[#This Row],[Benchmark mean accuracy]]</f>
        <v>-0.31469504999999742</v>
      </c>
      <c r="H444" t="str">
        <f>IF(AND(Table1[[#This Row],[F value]]&lt;4.74,Table1[[#This Row],[Best Individual mean accuracy]]&gt;Table1[[#This Row],[Benchmark mean accuracy]]),"Yes","No")</f>
        <v>No</v>
      </c>
    </row>
    <row r="445" spans="1:8" x14ac:dyDescent="0.55000000000000004">
      <c r="A445">
        <v>10</v>
      </c>
      <c r="B445" s="1" t="s">
        <v>362</v>
      </c>
      <c r="C445" s="4">
        <v>0.98285714300000004</v>
      </c>
      <c r="D445" s="5">
        <v>96.823577569999998</v>
      </c>
      <c r="E445" s="3">
        <v>96.565943509999997</v>
      </c>
      <c r="F445" s="4">
        <v>1.742229904</v>
      </c>
      <c r="G445" s="5">
        <f>Table1[[#This Row],[Best Individual mean accuracy]]-Table1[[#This Row],[Benchmark mean accuracy]]</f>
        <v>-0.25763406000000089</v>
      </c>
      <c r="H445" t="str">
        <f>IF(AND(Table1[[#This Row],[F value]]&lt;4.74,Table1[[#This Row],[Best Individual mean accuracy]]&gt;Table1[[#This Row],[Benchmark mean accuracy]]),"Yes","No")</f>
        <v>No</v>
      </c>
    </row>
    <row r="446" spans="1:8" x14ac:dyDescent="0.55000000000000004">
      <c r="A446">
        <v>10</v>
      </c>
      <c r="B446" s="1" t="s">
        <v>340</v>
      </c>
      <c r="C446" s="4">
        <v>0.98285714300000004</v>
      </c>
      <c r="D446" s="5">
        <v>96.99525174</v>
      </c>
      <c r="E446" s="3">
        <v>96.565861650000002</v>
      </c>
      <c r="F446" s="4">
        <v>1.606955014</v>
      </c>
      <c r="G446" s="5">
        <f>Table1[[#This Row],[Best Individual mean accuracy]]-Table1[[#This Row],[Benchmark mean accuracy]]</f>
        <v>-0.42939008999999828</v>
      </c>
      <c r="H446" t="str">
        <f>IF(AND(Table1[[#This Row],[F value]]&lt;4.74,Table1[[#This Row],[Best Individual mean accuracy]]&gt;Table1[[#This Row],[Benchmark mean accuracy]]),"Yes","No")</f>
        <v>No</v>
      </c>
    </row>
    <row r="447" spans="1:8" x14ac:dyDescent="0.55000000000000004">
      <c r="A447">
        <v>10</v>
      </c>
      <c r="B447" s="1" t="s">
        <v>409</v>
      </c>
      <c r="C447" s="4">
        <v>0.98285714300000004</v>
      </c>
      <c r="D447" s="5">
        <v>96.880884159999994</v>
      </c>
      <c r="E447" s="3">
        <v>96.565861650000002</v>
      </c>
      <c r="F447" s="4">
        <v>1.193529579</v>
      </c>
      <c r="G447" s="5">
        <f>Table1[[#This Row],[Best Individual mean accuracy]]-Table1[[#This Row],[Benchmark mean accuracy]]</f>
        <v>-0.31502250999999148</v>
      </c>
      <c r="H447" t="str">
        <f>IF(AND(Table1[[#This Row],[F value]]&lt;4.74,Table1[[#This Row],[Best Individual mean accuracy]]&gt;Table1[[#This Row],[Benchmark mean accuracy]]),"Yes","No")</f>
        <v>No</v>
      </c>
    </row>
    <row r="448" spans="1:8" x14ac:dyDescent="0.55000000000000004">
      <c r="A448">
        <v>10</v>
      </c>
      <c r="B448" s="1" t="s">
        <v>70</v>
      </c>
      <c r="C448" s="4">
        <v>0.98285714300000004</v>
      </c>
      <c r="D448" s="5">
        <v>96.709128120000003</v>
      </c>
      <c r="E448" s="3">
        <v>96.565861650000002</v>
      </c>
      <c r="F448" s="4">
        <v>1.4201012340000001</v>
      </c>
      <c r="G448" s="5">
        <f>Table1[[#This Row],[Best Individual mean accuracy]]-Table1[[#This Row],[Benchmark mean accuracy]]</f>
        <v>-0.14326647000000037</v>
      </c>
      <c r="H448" t="str">
        <f>IF(AND(Table1[[#This Row],[F value]]&lt;4.74,Table1[[#This Row],[Best Individual mean accuracy]]&gt;Table1[[#This Row],[Benchmark mean accuracy]]),"Yes","No")</f>
        <v>No</v>
      </c>
    </row>
    <row r="449" spans="1:8" x14ac:dyDescent="0.55000000000000004">
      <c r="A449">
        <v>10</v>
      </c>
      <c r="B449" s="1" t="s">
        <v>422</v>
      </c>
      <c r="C449" s="4">
        <v>0.98285714300000004</v>
      </c>
      <c r="D449" s="5">
        <v>97.052476459999994</v>
      </c>
      <c r="E449" s="3">
        <v>96.56577978</v>
      </c>
      <c r="F449" s="4">
        <v>1.367066243</v>
      </c>
      <c r="G449" s="5">
        <f>Table1[[#This Row],[Best Individual mean accuracy]]-Table1[[#This Row],[Benchmark mean accuracy]]</f>
        <v>-0.48669667999999433</v>
      </c>
      <c r="H449" t="str">
        <f>IF(AND(Table1[[#This Row],[F value]]&lt;4.74,Table1[[#This Row],[Best Individual mean accuracy]]&gt;Table1[[#This Row],[Benchmark mean accuracy]]),"Yes","No")</f>
        <v>No</v>
      </c>
    </row>
    <row r="450" spans="1:8" x14ac:dyDescent="0.55000000000000004">
      <c r="A450">
        <v>10</v>
      </c>
      <c r="B450" s="1" t="s">
        <v>37</v>
      </c>
      <c r="C450" s="4">
        <v>0.98285714300000004</v>
      </c>
      <c r="D450" s="5">
        <v>96.909291850000002</v>
      </c>
      <c r="E450" s="3">
        <v>96.56577978</v>
      </c>
      <c r="F450" s="4">
        <v>1</v>
      </c>
      <c r="G450" s="5">
        <f>Table1[[#This Row],[Best Individual mean accuracy]]-Table1[[#This Row],[Benchmark mean accuracy]]</f>
        <v>-0.34351207000000272</v>
      </c>
      <c r="H450" t="str">
        <f>IF(AND(Table1[[#This Row],[F value]]&lt;4.74,Table1[[#This Row],[Best Individual mean accuracy]]&gt;Table1[[#This Row],[Benchmark mean accuracy]]),"Yes","No")</f>
        <v>No</v>
      </c>
    </row>
    <row r="451" spans="1:8" x14ac:dyDescent="0.55000000000000004">
      <c r="A451">
        <v>10</v>
      </c>
      <c r="B451" s="1" t="s">
        <v>317</v>
      </c>
      <c r="C451" s="4">
        <v>0.98285714300000004</v>
      </c>
      <c r="D451" s="5">
        <v>96.795006139999998</v>
      </c>
      <c r="E451" s="3">
        <v>96.56577978</v>
      </c>
      <c r="F451" s="4">
        <v>0.64487439999999996</v>
      </c>
      <c r="G451" s="5">
        <f>Table1[[#This Row],[Best Individual mean accuracy]]-Table1[[#This Row],[Benchmark mean accuracy]]</f>
        <v>-0.22922635999999841</v>
      </c>
      <c r="H451" t="str">
        <f>IF(AND(Table1[[#This Row],[F value]]&lt;4.74,Table1[[#This Row],[Best Individual mean accuracy]]&gt;Table1[[#This Row],[Benchmark mean accuracy]]),"Yes","No")</f>
        <v>No</v>
      </c>
    </row>
    <row r="452" spans="1:8" x14ac:dyDescent="0.55000000000000004">
      <c r="A452">
        <v>10</v>
      </c>
      <c r="B452" s="1" t="s">
        <v>355</v>
      </c>
      <c r="C452" s="4">
        <v>0.98285714300000004</v>
      </c>
      <c r="D452" s="5">
        <v>96.737781420000005</v>
      </c>
      <c r="E452" s="3">
        <v>96.56577978</v>
      </c>
      <c r="F452" s="4">
        <v>1.13323106</v>
      </c>
      <c r="G452" s="5">
        <f>Table1[[#This Row],[Best Individual mean accuracy]]-Table1[[#This Row],[Benchmark mean accuracy]]</f>
        <v>-0.17200164000000484</v>
      </c>
      <c r="H452" t="str">
        <f>IF(AND(Table1[[#This Row],[F value]]&lt;4.74,Table1[[#This Row],[Best Individual mean accuracy]]&gt;Table1[[#This Row],[Benchmark mean accuracy]]),"Yes","No")</f>
        <v>No</v>
      </c>
    </row>
    <row r="453" spans="1:8" x14ac:dyDescent="0.55000000000000004">
      <c r="A453">
        <v>10</v>
      </c>
      <c r="B453" s="1" t="s">
        <v>271</v>
      </c>
      <c r="C453" s="4">
        <v>0.98285714300000004</v>
      </c>
      <c r="D453" s="5">
        <v>97.052476459999994</v>
      </c>
      <c r="E453" s="3">
        <v>96.565697909999997</v>
      </c>
      <c r="F453" s="4">
        <v>1.377238537</v>
      </c>
      <c r="G453" s="5">
        <f>Table1[[#This Row],[Best Individual mean accuracy]]-Table1[[#This Row],[Benchmark mean accuracy]]</f>
        <v>-0.48677854999999681</v>
      </c>
      <c r="H453" t="str">
        <f>IF(AND(Table1[[#This Row],[F value]]&lt;4.74,Table1[[#This Row],[Best Individual mean accuracy]]&gt;Table1[[#This Row],[Benchmark mean accuracy]]),"Yes","No")</f>
        <v>No</v>
      </c>
    </row>
    <row r="454" spans="1:8" x14ac:dyDescent="0.55000000000000004">
      <c r="A454">
        <v>10</v>
      </c>
      <c r="B454" s="1" t="s">
        <v>165</v>
      </c>
      <c r="C454" s="4">
        <v>0.98285714300000004</v>
      </c>
      <c r="D454" s="5">
        <v>96.795088010000001</v>
      </c>
      <c r="E454" s="3">
        <v>96.565697909999997</v>
      </c>
      <c r="F454" s="4">
        <v>1.063751889</v>
      </c>
      <c r="G454" s="5">
        <f>Table1[[#This Row],[Best Individual mean accuracy]]-Table1[[#This Row],[Benchmark mean accuracy]]</f>
        <v>-0.22939010000000337</v>
      </c>
      <c r="H454" t="str">
        <f>IF(AND(Table1[[#This Row],[F value]]&lt;4.74,Table1[[#This Row],[Best Individual mean accuracy]]&gt;Table1[[#This Row],[Benchmark mean accuracy]]),"Yes","No")</f>
        <v>No</v>
      </c>
    </row>
    <row r="455" spans="1:8" x14ac:dyDescent="0.55000000000000004">
      <c r="A455">
        <v>10</v>
      </c>
      <c r="B455" s="1" t="s">
        <v>280</v>
      </c>
      <c r="C455" s="4">
        <v>0.98285714300000004</v>
      </c>
      <c r="D455" s="5">
        <v>96.938354480000001</v>
      </c>
      <c r="E455" s="3">
        <v>96.565616050000003</v>
      </c>
      <c r="F455" s="4">
        <v>0.75803106799999997</v>
      </c>
      <c r="G455" s="5">
        <f>Table1[[#This Row],[Best Individual mean accuracy]]-Table1[[#This Row],[Benchmark mean accuracy]]</f>
        <v>-0.37273842999999829</v>
      </c>
      <c r="H455" t="str">
        <f>IF(AND(Table1[[#This Row],[F value]]&lt;4.74,Table1[[#This Row],[Best Individual mean accuracy]]&gt;Table1[[#This Row],[Benchmark mean accuracy]]),"Yes","No")</f>
        <v>No</v>
      </c>
    </row>
    <row r="456" spans="1:8" x14ac:dyDescent="0.55000000000000004">
      <c r="A456">
        <v>247</v>
      </c>
      <c r="B456" s="1" t="s">
        <v>561</v>
      </c>
      <c r="C456" s="4">
        <v>0.98857142857142799</v>
      </c>
      <c r="D456" s="5">
        <v>96.879164961113304</v>
      </c>
      <c r="E456" s="3">
        <v>96.565042979942604</v>
      </c>
      <c r="F456" s="4">
        <v>1.06609379366742</v>
      </c>
      <c r="G456" s="5">
        <f>Table1[[#This Row],[Best Individual mean accuracy]]-Table1[[#This Row],[Benchmark mean accuracy]]</f>
        <v>-0.31412198117070034</v>
      </c>
      <c r="H456" t="str">
        <f>IF(AND(Table1[[#This Row],[F value]]&lt;4.74,Table1[[#This Row],[Best Individual mean accuracy]]&gt;Table1[[#This Row],[Benchmark mean accuracy]]),"Yes","No")</f>
        <v>No</v>
      </c>
    </row>
    <row r="457" spans="1:8" x14ac:dyDescent="0.55000000000000004">
      <c r="A457">
        <v>175</v>
      </c>
      <c r="B457" s="1" t="s">
        <v>550</v>
      </c>
      <c r="C457" s="4">
        <v>0.98285714285714199</v>
      </c>
      <c r="D457" s="5">
        <v>96.451821530904596</v>
      </c>
      <c r="E457" s="3">
        <v>96.538600081866505</v>
      </c>
      <c r="F457" s="4">
        <v>0.63904433182262099</v>
      </c>
      <c r="G457" s="5">
        <f>Table1[[#This Row],[Best Individual mean accuracy]]-Table1[[#This Row],[Benchmark mean accuracy]]</f>
        <v>8.6778550961909673E-2</v>
      </c>
      <c r="H457" t="str">
        <f>IF(AND(Table1[[#This Row],[F value]]&lt;4.74,Table1[[#This Row],[Best Individual mean accuracy]]&gt;Table1[[#This Row],[Benchmark mean accuracy]]),"Yes","No")</f>
        <v>Yes</v>
      </c>
    </row>
    <row r="458" spans="1:8" x14ac:dyDescent="0.55000000000000004">
      <c r="A458">
        <v>175</v>
      </c>
      <c r="B458" s="1" t="s">
        <v>522</v>
      </c>
      <c r="C458" s="4">
        <v>0.98285714285714199</v>
      </c>
      <c r="D458" s="5">
        <v>96.680474826033503</v>
      </c>
      <c r="E458" s="3">
        <v>96.538190749079007</v>
      </c>
      <c r="F458" s="4">
        <v>0.723146563200324</v>
      </c>
      <c r="G458" s="5">
        <f>Table1[[#This Row],[Best Individual mean accuracy]]-Table1[[#This Row],[Benchmark mean accuracy]]</f>
        <v>-0.14228407695449619</v>
      </c>
      <c r="H458" t="str">
        <f>IF(AND(Table1[[#This Row],[F value]]&lt;4.74,Table1[[#This Row],[Best Individual mean accuracy]]&gt;Table1[[#This Row],[Benchmark mean accuracy]]),"Yes","No")</f>
        <v>No</v>
      </c>
    </row>
    <row r="459" spans="1:8" x14ac:dyDescent="0.55000000000000004">
      <c r="A459">
        <v>175</v>
      </c>
      <c r="B459" s="1" t="s">
        <v>537</v>
      </c>
      <c r="C459" s="4">
        <v>0.98285714285714199</v>
      </c>
      <c r="D459" s="5">
        <v>96.5947605403192</v>
      </c>
      <c r="E459" s="3">
        <v>96.538108882521399</v>
      </c>
      <c r="F459" s="4">
        <v>0.66660398148266897</v>
      </c>
      <c r="G459" s="5">
        <f>Table1[[#This Row],[Best Individual mean accuracy]]-Table1[[#This Row],[Benchmark mean accuracy]]</f>
        <v>-5.6651657797800681E-2</v>
      </c>
      <c r="H459" t="str">
        <f>IF(AND(Table1[[#This Row],[F value]]&lt;4.74,Table1[[#This Row],[Best Individual mean accuracy]]&gt;Table1[[#This Row],[Benchmark mean accuracy]]),"Yes","No")</f>
        <v>No</v>
      </c>
    </row>
    <row r="460" spans="1:8" x14ac:dyDescent="0.55000000000000004">
      <c r="A460">
        <v>175</v>
      </c>
      <c r="B460" s="1" t="s">
        <v>535</v>
      </c>
      <c r="C460" s="4">
        <v>0.98285714285714199</v>
      </c>
      <c r="D460" s="5">
        <v>96.509046254604897</v>
      </c>
      <c r="E460" s="3">
        <v>96.538108882521399</v>
      </c>
      <c r="F460" s="4">
        <v>0.63608060449648196</v>
      </c>
      <c r="G460" s="5">
        <f>Table1[[#This Row],[Best Individual mean accuracy]]-Table1[[#This Row],[Benchmark mean accuracy]]</f>
        <v>2.9062627916502493E-2</v>
      </c>
      <c r="H460" t="str">
        <f>IF(AND(Table1[[#This Row],[F value]]&lt;4.74,Table1[[#This Row],[Best Individual mean accuracy]]&gt;Table1[[#This Row],[Benchmark mean accuracy]]),"Yes","No")</f>
        <v>Yes</v>
      </c>
    </row>
    <row r="461" spans="1:8" x14ac:dyDescent="0.55000000000000004">
      <c r="A461">
        <v>175</v>
      </c>
      <c r="B461" s="1" t="s">
        <v>469</v>
      </c>
      <c r="C461" s="4">
        <v>0.98285714285714199</v>
      </c>
      <c r="D461" s="5">
        <v>96.594842406876793</v>
      </c>
      <c r="E461" s="3">
        <v>96.537863282848903</v>
      </c>
      <c r="F461" s="4">
        <v>1</v>
      </c>
      <c r="G461" s="5">
        <f>Table1[[#This Row],[Best Individual mean accuracy]]-Table1[[#This Row],[Benchmark mean accuracy]]</f>
        <v>-5.6979124027890293E-2</v>
      </c>
      <c r="H461" t="str">
        <f>IF(AND(Table1[[#This Row],[F value]]&lt;4.74,Table1[[#This Row],[Best Individual mean accuracy]]&gt;Table1[[#This Row],[Benchmark mean accuracy]]),"Yes","No")</f>
        <v>No</v>
      </c>
    </row>
    <row r="462" spans="1:8" x14ac:dyDescent="0.55000000000000004">
      <c r="A462">
        <v>175</v>
      </c>
      <c r="B462" s="1" t="s">
        <v>551</v>
      </c>
      <c r="C462" s="4">
        <v>0.98285714285714199</v>
      </c>
      <c r="D462" s="5">
        <v>96.537781416291395</v>
      </c>
      <c r="E462" s="3">
        <v>96.537781416291395</v>
      </c>
      <c r="F462" s="4">
        <v>1</v>
      </c>
      <c r="G462" s="5">
        <f>Table1[[#This Row],[Best Individual mean accuracy]]-Table1[[#This Row],[Benchmark mean accuracy]]</f>
        <v>0</v>
      </c>
      <c r="H462" t="str">
        <f>IF(AND(Table1[[#This Row],[F value]]&lt;4.74,Table1[[#This Row],[Best Individual mean accuracy]]&gt;Table1[[#This Row],[Benchmark mean accuracy]]),"Yes","No")</f>
        <v>No</v>
      </c>
    </row>
    <row r="463" spans="1:8" x14ac:dyDescent="0.55000000000000004">
      <c r="A463">
        <v>175</v>
      </c>
      <c r="B463" s="1" t="s">
        <v>508</v>
      </c>
      <c r="C463" s="4">
        <v>0.98285714285714199</v>
      </c>
      <c r="D463" s="5">
        <v>96.537699549733901</v>
      </c>
      <c r="E463" s="3">
        <v>96.537781416291395</v>
      </c>
      <c r="F463" s="4">
        <v>0.97361677320932805</v>
      </c>
      <c r="G463" s="5">
        <f>Table1[[#This Row],[Best Individual mean accuracy]]-Table1[[#This Row],[Benchmark mean accuracy]]</f>
        <v>8.1866557493981418E-5</v>
      </c>
      <c r="H463" t="str">
        <f>IF(AND(Table1[[#This Row],[F value]]&lt;4.74,Table1[[#This Row],[Best Individual mean accuracy]]&gt;Table1[[#This Row],[Benchmark mean accuracy]]),"Yes","No")</f>
        <v>Yes</v>
      </c>
    </row>
    <row r="464" spans="1:8" x14ac:dyDescent="0.55000000000000004">
      <c r="A464">
        <v>10</v>
      </c>
      <c r="B464" s="1" t="s">
        <v>149</v>
      </c>
      <c r="C464" s="4">
        <v>0.98285714300000004</v>
      </c>
      <c r="D464" s="5">
        <v>97.195497340000003</v>
      </c>
      <c r="E464" s="3">
        <v>96.537699549999999</v>
      </c>
      <c r="F464" s="4">
        <v>1.2601739679999999</v>
      </c>
      <c r="G464" s="5">
        <f>Table1[[#This Row],[Best Individual mean accuracy]]-Table1[[#This Row],[Benchmark mean accuracy]]</f>
        <v>-0.6577977900000036</v>
      </c>
      <c r="H464" t="str">
        <f>IF(AND(Table1[[#This Row],[F value]]&lt;4.74,Table1[[#This Row],[Best Individual mean accuracy]]&gt;Table1[[#This Row],[Benchmark mean accuracy]]),"Yes","No")</f>
        <v>No</v>
      </c>
    </row>
    <row r="465" spans="1:8" x14ac:dyDescent="0.55000000000000004">
      <c r="A465">
        <v>10</v>
      </c>
      <c r="B465" s="1" t="s">
        <v>122</v>
      </c>
      <c r="C465" s="4">
        <v>0.98285714300000004</v>
      </c>
      <c r="D465" s="5">
        <v>97.109537450000005</v>
      </c>
      <c r="E465" s="3">
        <v>96.537535820000002</v>
      </c>
      <c r="F465" s="4">
        <v>2.1348387099999999</v>
      </c>
      <c r="G465" s="5">
        <f>Table1[[#This Row],[Best Individual mean accuracy]]-Table1[[#This Row],[Benchmark mean accuracy]]</f>
        <v>-0.57200163000000259</v>
      </c>
      <c r="H465" t="str">
        <f>IF(AND(Table1[[#This Row],[F value]]&lt;4.74,Table1[[#This Row],[Best Individual mean accuracy]]&gt;Table1[[#This Row],[Benchmark mean accuracy]]),"Yes","No")</f>
        <v>No</v>
      </c>
    </row>
    <row r="466" spans="1:8" x14ac:dyDescent="0.55000000000000004">
      <c r="A466">
        <v>10</v>
      </c>
      <c r="B466" s="1" t="s">
        <v>120</v>
      </c>
      <c r="C466" s="4">
        <v>0.98285714300000004</v>
      </c>
      <c r="D466" s="5">
        <v>97.023986899999997</v>
      </c>
      <c r="E466" s="3">
        <v>96.537535820000002</v>
      </c>
      <c r="F466" s="4">
        <v>2.131973924</v>
      </c>
      <c r="G466" s="5">
        <f>Table1[[#This Row],[Best Individual mean accuracy]]-Table1[[#This Row],[Benchmark mean accuracy]]</f>
        <v>-0.48645107999999482</v>
      </c>
      <c r="H466" t="str">
        <f>IF(AND(Table1[[#This Row],[F value]]&lt;4.74,Table1[[#This Row],[Best Individual mean accuracy]]&gt;Table1[[#This Row],[Benchmark mean accuracy]]),"Yes","No")</f>
        <v>No</v>
      </c>
    </row>
    <row r="467" spans="1:8" x14ac:dyDescent="0.55000000000000004">
      <c r="A467">
        <v>10</v>
      </c>
      <c r="B467" s="1" t="s">
        <v>80</v>
      </c>
      <c r="C467" s="4">
        <v>0.98285714300000004</v>
      </c>
      <c r="D467" s="5">
        <v>96.937699550000005</v>
      </c>
      <c r="E467" s="3">
        <v>96.537535820000002</v>
      </c>
      <c r="F467" s="4">
        <v>0.87856721199999999</v>
      </c>
      <c r="G467" s="5">
        <f>Table1[[#This Row],[Best Individual mean accuracy]]-Table1[[#This Row],[Benchmark mean accuracy]]</f>
        <v>-0.40016373000000272</v>
      </c>
      <c r="H467" t="str">
        <f>IF(AND(Table1[[#This Row],[F value]]&lt;4.74,Table1[[#This Row],[Best Individual mean accuracy]]&gt;Table1[[#This Row],[Benchmark mean accuracy]]),"Yes","No")</f>
        <v>No</v>
      </c>
    </row>
    <row r="468" spans="1:8" x14ac:dyDescent="0.55000000000000004">
      <c r="A468">
        <v>10</v>
      </c>
      <c r="B468" s="1" t="s">
        <v>311</v>
      </c>
      <c r="C468" s="4">
        <v>0.98285714300000004</v>
      </c>
      <c r="D468" s="5">
        <v>97.052476459999994</v>
      </c>
      <c r="E468" s="3">
        <v>96.53745395</v>
      </c>
      <c r="F468" s="4">
        <v>3.8007577979999998</v>
      </c>
      <c r="G468" s="5">
        <f>Table1[[#This Row],[Best Individual mean accuracy]]-Table1[[#This Row],[Benchmark mean accuracy]]</f>
        <v>-0.51502250999999433</v>
      </c>
      <c r="H468" t="str">
        <f>IF(AND(Table1[[#This Row],[F value]]&lt;4.74,Table1[[#This Row],[Best Individual mean accuracy]]&gt;Table1[[#This Row],[Benchmark mean accuracy]]),"Yes","No")</f>
        <v>No</v>
      </c>
    </row>
    <row r="469" spans="1:8" x14ac:dyDescent="0.55000000000000004">
      <c r="A469">
        <v>10</v>
      </c>
      <c r="B469" s="1" t="s">
        <v>85</v>
      </c>
      <c r="C469" s="4">
        <v>0.98285714300000004</v>
      </c>
      <c r="D469" s="5">
        <v>96.909291850000002</v>
      </c>
      <c r="E469" s="3">
        <v>96.53745395</v>
      </c>
      <c r="F469" s="4">
        <v>0.72265524400000003</v>
      </c>
      <c r="G469" s="5">
        <f>Table1[[#This Row],[Best Individual mean accuracy]]-Table1[[#This Row],[Benchmark mean accuracy]]</f>
        <v>-0.37183790000000272</v>
      </c>
      <c r="H469" t="str">
        <f>IF(AND(Table1[[#This Row],[F value]]&lt;4.74,Table1[[#This Row],[Best Individual mean accuracy]]&gt;Table1[[#This Row],[Benchmark mean accuracy]]),"Yes","No")</f>
        <v>No</v>
      </c>
    </row>
    <row r="470" spans="1:8" x14ac:dyDescent="0.55000000000000004">
      <c r="A470">
        <v>10</v>
      </c>
      <c r="B470" s="1" t="s">
        <v>380</v>
      </c>
      <c r="C470" s="4">
        <v>0.98285714300000004</v>
      </c>
      <c r="D470" s="5">
        <v>96.966844039999998</v>
      </c>
      <c r="E470" s="3">
        <v>96.537372079999997</v>
      </c>
      <c r="F470" s="4">
        <v>0.88069424900000004</v>
      </c>
      <c r="G470" s="5">
        <f>Table1[[#This Row],[Best Individual mean accuracy]]-Table1[[#This Row],[Benchmark mean accuracy]]</f>
        <v>-0.42947196000000076</v>
      </c>
      <c r="H470" t="str">
        <f>IF(AND(Table1[[#This Row],[F value]]&lt;4.74,Table1[[#This Row],[Best Individual mean accuracy]]&gt;Table1[[#This Row],[Benchmark mean accuracy]]),"Yes","No")</f>
        <v>No</v>
      </c>
    </row>
    <row r="471" spans="1:8" x14ac:dyDescent="0.55000000000000004">
      <c r="A471">
        <v>10</v>
      </c>
      <c r="B471" s="1" t="s">
        <v>55</v>
      </c>
      <c r="C471" s="4">
        <v>0.98285714300000004</v>
      </c>
      <c r="D471" s="5">
        <v>96.880884159999994</v>
      </c>
      <c r="E471" s="3">
        <v>96.537372079999997</v>
      </c>
      <c r="F471" s="4">
        <v>1.18200667</v>
      </c>
      <c r="G471" s="5">
        <f>Table1[[#This Row],[Best Individual mean accuracy]]-Table1[[#This Row],[Benchmark mean accuracy]]</f>
        <v>-0.34351207999999644</v>
      </c>
      <c r="H471" t="str">
        <f>IF(AND(Table1[[#This Row],[F value]]&lt;4.74,Table1[[#This Row],[Best Individual mean accuracy]]&gt;Table1[[#This Row],[Benchmark mean accuracy]]),"Yes","No")</f>
        <v>No</v>
      </c>
    </row>
    <row r="472" spans="1:8" x14ac:dyDescent="0.55000000000000004">
      <c r="A472">
        <v>10</v>
      </c>
      <c r="B472" s="1" t="s">
        <v>233</v>
      </c>
      <c r="C472" s="4">
        <v>0.98285714300000004</v>
      </c>
      <c r="D472" s="5">
        <v>96.852067129999995</v>
      </c>
      <c r="E472" s="3">
        <v>96.537372079999997</v>
      </c>
      <c r="F472" s="4">
        <v>1.146678568</v>
      </c>
      <c r="G472" s="5">
        <f>Table1[[#This Row],[Best Individual mean accuracy]]-Table1[[#This Row],[Benchmark mean accuracy]]</f>
        <v>-0.31469504999999742</v>
      </c>
      <c r="H472" t="str">
        <f>IF(AND(Table1[[#This Row],[F value]]&lt;4.74,Table1[[#This Row],[Best Individual mean accuracy]]&gt;Table1[[#This Row],[Benchmark mean accuracy]]),"Yes","No")</f>
        <v>No</v>
      </c>
    </row>
    <row r="473" spans="1:8" x14ac:dyDescent="0.55000000000000004">
      <c r="A473">
        <v>10</v>
      </c>
      <c r="B473" s="1" t="s">
        <v>169</v>
      </c>
      <c r="C473" s="4">
        <v>0.98285714300000004</v>
      </c>
      <c r="D473" s="5">
        <v>96.852148999999997</v>
      </c>
      <c r="E473" s="3">
        <v>96.537290220000003</v>
      </c>
      <c r="F473" s="4">
        <v>1.377587871</v>
      </c>
      <c r="G473" s="5">
        <f>Table1[[#This Row],[Best Individual mean accuracy]]-Table1[[#This Row],[Benchmark mean accuracy]]</f>
        <v>-0.31485877999999445</v>
      </c>
      <c r="H473" t="str">
        <f>IF(AND(Table1[[#This Row],[F value]]&lt;4.74,Table1[[#This Row],[Best Individual mean accuracy]]&gt;Table1[[#This Row],[Benchmark mean accuracy]]),"Yes","No")</f>
        <v>No</v>
      </c>
    </row>
    <row r="474" spans="1:8" x14ac:dyDescent="0.55000000000000004">
      <c r="A474">
        <v>10</v>
      </c>
      <c r="B474" s="1" t="s">
        <v>357</v>
      </c>
      <c r="C474" s="4">
        <v>0.98285714300000004</v>
      </c>
      <c r="D474" s="5">
        <v>96.852148999999997</v>
      </c>
      <c r="E474" s="3">
        <v>96.537290220000003</v>
      </c>
      <c r="F474" s="4">
        <v>2.184797922</v>
      </c>
      <c r="G474" s="5">
        <f>Table1[[#This Row],[Best Individual mean accuracy]]-Table1[[#This Row],[Benchmark mean accuracy]]</f>
        <v>-0.31485877999999445</v>
      </c>
      <c r="H474" t="str">
        <f>IF(AND(Table1[[#This Row],[F value]]&lt;4.74,Table1[[#This Row],[Best Individual mean accuracy]]&gt;Table1[[#This Row],[Benchmark mean accuracy]]),"Yes","No")</f>
        <v>No</v>
      </c>
    </row>
    <row r="475" spans="1:8" x14ac:dyDescent="0.55000000000000004">
      <c r="A475">
        <v>10</v>
      </c>
      <c r="B475" s="1" t="s">
        <v>295</v>
      </c>
      <c r="C475" s="4">
        <v>0.98285714300000004</v>
      </c>
      <c r="D475" s="5">
        <v>96.766434709999999</v>
      </c>
      <c r="E475" s="3">
        <v>96.537290220000003</v>
      </c>
      <c r="F475" s="4">
        <v>1.570026921</v>
      </c>
      <c r="G475" s="5">
        <f>Table1[[#This Row],[Best Individual mean accuracy]]-Table1[[#This Row],[Benchmark mean accuracy]]</f>
        <v>-0.22914448999999593</v>
      </c>
      <c r="H475" t="str">
        <f>IF(AND(Table1[[#This Row],[F value]]&lt;4.74,Table1[[#This Row],[Best Individual mean accuracy]]&gt;Table1[[#This Row],[Benchmark mean accuracy]]),"Yes","No")</f>
        <v>No</v>
      </c>
    </row>
    <row r="476" spans="1:8" x14ac:dyDescent="0.55000000000000004">
      <c r="A476">
        <v>10</v>
      </c>
      <c r="B476" s="1" t="s">
        <v>400</v>
      </c>
      <c r="C476" s="4">
        <v>0.98285714300000004</v>
      </c>
      <c r="D476" s="5">
        <v>96.99525174</v>
      </c>
      <c r="E476" s="3">
        <v>96.53720835</v>
      </c>
      <c r="F476" s="4">
        <v>4.0823098379999996</v>
      </c>
      <c r="G476" s="5">
        <f>Table1[[#This Row],[Best Individual mean accuracy]]-Table1[[#This Row],[Benchmark mean accuracy]]</f>
        <v>-0.45804339000000027</v>
      </c>
      <c r="H476" t="str">
        <f>IF(AND(Table1[[#This Row],[F value]]&lt;4.74,Table1[[#This Row],[Best Individual mean accuracy]]&gt;Table1[[#This Row],[Benchmark mean accuracy]]),"Yes","No")</f>
        <v>No</v>
      </c>
    </row>
    <row r="477" spans="1:8" x14ac:dyDescent="0.55000000000000004">
      <c r="A477">
        <v>10</v>
      </c>
      <c r="B477" s="1" t="s">
        <v>297</v>
      </c>
      <c r="C477" s="4">
        <v>0.98285714300000004</v>
      </c>
      <c r="D477" s="5">
        <v>96.909373720000005</v>
      </c>
      <c r="E477" s="3">
        <v>96.53720835</v>
      </c>
      <c r="F477" s="4">
        <v>1.051217952</v>
      </c>
      <c r="G477" s="5">
        <f>Table1[[#This Row],[Best Individual mean accuracy]]-Table1[[#This Row],[Benchmark mean accuracy]]</f>
        <v>-0.37216537000000471</v>
      </c>
      <c r="H477" t="str">
        <f>IF(AND(Table1[[#This Row],[F value]]&lt;4.74,Table1[[#This Row],[Best Individual mean accuracy]]&gt;Table1[[#This Row],[Benchmark mean accuracy]]),"Yes","No")</f>
        <v>No</v>
      </c>
    </row>
    <row r="478" spans="1:8" x14ac:dyDescent="0.55000000000000004">
      <c r="A478">
        <v>10</v>
      </c>
      <c r="B478" s="1" t="s">
        <v>327</v>
      </c>
      <c r="C478" s="4">
        <v>0.98285714300000004</v>
      </c>
      <c r="D478" s="5">
        <v>96.852312729999994</v>
      </c>
      <c r="E478" s="3">
        <v>96.53720835</v>
      </c>
      <c r="F478" s="4">
        <v>0.97182996300000002</v>
      </c>
      <c r="G478" s="5">
        <f>Table1[[#This Row],[Best Individual mean accuracy]]-Table1[[#This Row],[Benchmark mean accuracy]]</f>
        <v>-0.31510437999999397</v>
      </c>
      <c r="H478" t="str">
        <f>IF(AND(Table1[[#This Row],[F value]]&lt;4.74,Table1[[#This Row],[Best Individual mean accuracy]]&gt;Table1[[#This Row],[Benchmark mean accuracy]]),"Yes","No")</f>
        <v>No</v>
      </c>
    </row>
    <row r="479" spans="1:8" x14ac:dyDescent="0.55000000000000004">
      <c r="A479">
        <v>10</v>
      </c>
      <c r="B479" s="1" t="s">
        <v>354</v>
      </c>
      <c r="C479" s="4">
        <v>0.98285714300000004</v>
      </c>
      <c r="D479" s="5">
        <v>96.937945150000004</v>
      </c>
      <c r="E479" s="3">
        <v>96.537126479999998</v>
      </c>
      <c r="F479" s="4">
        <v>2.4511337540000002</v>
      </c>
      <c r="G479" s="5">
        <f>Table1[[#This Row],[Best Individual mean accuracy]]-Table1[[#This Row],[Benchmark mean accuracy]]</f>
        <v>-0.4008186700000067</v>
      </c>
      <c r="H479" t="str">
        <f>IF(AND(Table1[[#This Row],[F value]]&lt;4.74,Table1[[#This Row],[Best Individual mean accuracy]]&gt;Table1[[#This Row],[Benchmark mean accuracy]]),"Yes","No")</f>
        <v>No</v>
      </c>
    </row>
    <row r="480" spans="1:8" x14ac:dyDescent="0.55000000000000004">
      <c r="A480">
        <v>10</v>
      </c>
      <c r="B480" s="1" t="s">
        <v>315</v>
      </c>
      <c r="C480" s="4">
        <v>0.98285714300000004</v>
      </c>
      <c r="D480" s="5">
        <v>96.880884159999994</v>
      </c>
      <c r="E480" s="3">
        <v>96.537126479999998</v>
      </c>
      <c r="F480" s="4">
        <v>1.2173631810000001</v>
      </c>
      <c r="G480" s="5">
        <f>Table1[[#This Row],[Best Individual mean accuracy]]-Table1[[#This Row],[Benchmark mean accuracy]]</f>
        <v>-0.34375767999999596</v>
      </c>
      <c r="H480" t="str">
        <f>IF(AND(Table1[[#This Row],[F value]]&lt;4.74,Table1[[#This Row],[Best Individual mean accuracy]]&gt;Table1[[#This Row],[Benchmark mean accuracy]]),"Yes","No")</f>
        <v>No</v>
      </c>
    </row>
    <row r="481" spans="1:8" x14ac:dyDescent="0.55000000000000004">
      <c r="A481">
        <v>10</v>
      </c>
      <c r="B481" s="1" t="s">
        <v>187</v>
      </c>
      <c r="C481" s="4">
        <v>0.98285714300000004</v>
      </c>
      <c r="D481" s="5">
        <v>96.794924269999996</v>
      </c>
      <c r="E481" s="3">
        <v>96.537044620000003</v>
      </c>
      <c r="F481" s="4">
        <v>0.72167762999999996</v>
      </c>
      <c r="G481" s="5">
        <f>Table1[[#This Row],[Best Individual mean accuracy]]-Table1[[#This Row],[Benchmark mean accuracy]]</f>
        <v>-0.25787964999999247</v>
      </c>
      <c r="H481" t="str">
        <f>IF(AND(Table1[[#This Row],[F value]]&lt;4.74,Table1[[#This Row],[Best Individual mean accuracy]]&gt;Table1[[#This Row],[Benchmark mean accuracy]]),"Yes","No")</f>
        <v>No</v>
      </c>
    </row>
    <row r="482" spans="1:8" x14ac:dyDescent="0.55000000000000004">
      <c r="A482">
        <v>10</v>
      </c>
      <c r="B482" s="1" t="s">
        <v>316</v>
      </c>
      <c r="C482" s="4">
        <v>0.98285714300000004</v>
      </c>
      <c r="D482" s="5">
        <v>97.052640199999999</v>
      </c>
      <c r="E482" s="3">
        <v>96.536880879999998</v>
      </c>
      <c r="F482" s="4">
        <v>1.373688115</v>
      </c>
      <c r="G482" s="5">
        <f>Table1[[#This Row],[Best Individual mean accuracy]]-Table1[[#This Row],[Benchmark mean accuracy]]</f>
        <v>-0.5157593200000008</v>
      </c>
      <c r="H482" t="str">
        <f>IF(AND(Table1[[#This Row],[F value]]&lt;4.74,Table1[[#This Row],[Best Individual mean accuracy]]&gt;Table1[[#This Row],[Benchmark mean accuracy]]),"Yes","No")</f>
        <v>No</v>
      </c>
    </row>
    <row r="483" spans="1:8" x14ac:dyDescent="0.55000000000000004">
      <c r="A483">
        <v>10</v>
      </c>
      <c r="B483" s="1" t="s">
        <v>343</v>
      </c>
      <c r="C483" s="4">
        <v>0.98285714300000004</v>
      </c>
      <c r="D483" s="5">
        <v>96.937699550000005</v>
      </c>
      <c r="E483" s="3">
        <v>96.536880879999998</v>
      </c>
      <c r="F483" s="4">
        <v>1.5704921519999999</v>
      </c>
      <c r="G483" s="5">
        <f>Table1[[#This Row],[Best Individual mean accuracy]]-Table1[[#This Row],[Benchmark mean accuracy]]</f>
        <v>-0.4008186700000067</v>
      </c>
      <c r="H483" t="str">
        <f>IF(AND(Table1[[#This Row],[F value]]&lt;4.74,Table1[[#This Row],[Best Individual mean accuracy]]&gt;Table1[[#This Row],[Benchmark mean accuracy]]),"Yes","No")</f>
        <v>No</v>
      </c>
    </row>
    <row r="484" spans="1:8" x14ac:dyDescent="0.55000000000000004">
      <c r="A484">
        <v>10</v>
      </c>
      <c r="B484" s="1" t="s">
        <v>332</v>
      </c>
      <c r="C484" s="4">
        <v>0.98285714300000004</v>
      </c>
      <c r="D484" s="5">
        <v>96.795169869999995</v>
      </c>
      <c r="E484" s="3">
        <v>96.536880879999998</v>
      </c>
      <c r="F484" s="4">
        <v>0.83586789299999997</v>
      </c>
      <c r="G484" s="5">
        <f>Table1[[#This Row],[Best Individual mean accuracy]]-Table1[[#This Row],[Benchmark mean accuracy]]</f>
        <v>-0.25828898999999694</v>
      </c>
      <c r="H484" t="str">
        <f>IF(AND(Table1[[#This Row],[F value]]&lt;4.74,Table1[[#This Row],[Best Individual mean accuracy]]&gt;Table1[[#This Row],[Benchmark mean accuracy]]),"Yes","No")</f>
        <v>No</v>
      </c>
    </row>
    <row r="485" spans="1:8" x14ac:dyDescent="0.55000000000000004">
      <c r="A485">
        <v>928</v>
      </c>
      <c r="B485" s="1" t="s">
        <v>606</v>
      </c>
      <c r="C485" s="4">
        <v>0.98285714285714199</v>
      </c>
      <c r="D485" s="5">
        <v>96.679574293900899</v>
      </c>
      <c r="E485" s="3">
        <v>96.535980352026201</v>
      </c>
      <c r="F485" s="4">
        <v>0.65265015984775299</v>
      </c>
      <c r="G485" s="5">
        <f>Table1[[#This Row],[Best Individual mean accuracy]]-Table1[[#This Row],[Benchmark mean accuracy]]</f>
        <v>-0.14359394187469832</v>
      </c>
      <c r="H485" t="str">
        <f>IF(AND(Table1[[#This Row],[F value]]&lt;4.74,Table1[[#This Row],[Best Individual mean accuracy]]&gt;Table1[[#This Row],[Benchmark mean accuracy]]),"Yes","No")</f>
        <v>No</v>
      </c>
    </row>
    <row r="486" spans="1:8" x14ac:dyDescent="0.55000000000000004">
      <c r="A486">
        <v>10</v>
      </c>
      <c r="B486" s="1" t="s">
        <v>218</v>
      </c>
      <c r="C486" s="4">
        <v>0.98285714300000004</v>
      </c>
      <c r="D486" s="5">
        <v>96.938108880000001</v>
      </c>
      <c r="E486" s="3">
        <v>96.509373719999999</v>
      </c>
      <c r="F486" s="4">
        <v>1.216835554</v>
      </c>
      <c r="G486" s="5">
        <f>Table1[[#This Row],[Best Individual mean accuracy]]-Table1[[#This Row],[Benchmark mean accuracy]]</f>
        <v>-0.42873516000000222</v>
      </c>
      <c r="H486" t="str">
        <f>IF(AND(Table1[[#This Row],[F value]]&lt;4.74,Table1[[#This Row],[Best Individual mean accuracy]]&gt;Table1[[#This Row],[Benchmark mean accuracy]]),"Yes","No")</f>
        <v>No</v>
      </c>
    </row>
    <row r="487" spans="1:8" x14ac:dyDescent="0.55000000000000004">
      <c r="A487">
        <v>10</v>
      </c>
      <c r="B487" s="1" t="s">
        <v>66</v>
      </c>
      <c r="C487" s="4">
        <v>0.98285714300000004</v>
      </c>
      <c r="D487" s="5">
        <v>96.852067129999995</v>
      </c>
      <c r="E487" s="3">
        <v>96.509209990000002</v>
      </c>
      <c r="F487" s="4">
        <v>0.71028720300000003</v>
      </c>
      <c r="G487" s="5">
        <f>Table1[[#This Row],[Best Individual mean accuracy]]-Table1[[#This Row],[Benchmark mean accuracy]]</f>
        <v>-0.34285713999999246</v>
      </c>
      <c r="H487" t="str">
        <f>IF(AND(Table1[[#This Row],[F value]]&lt;4.74,Table1[[#This Row],[Best Individual mean accuracy]]&gt;Table1[[#This Row],[Benchmark mean accuracy]]),"Yes","No")</f>
        <v>No</v>
      </c>
    </row>
    <row r="488" spans="1:8" x14ac:dyDescent="0.55000000000000004">
      <c r="A488">
        <v>10</v>
      </c>
      <c r="B488" s="1" t="s">
        <v>259</v>
      </c>
      <c r="C488" s="4">
        <v>0.98285714300000004</v>
      </c>
      <c r="D488" s="5">
        <v>96.880638559999994</v>
      </c>
      <c r="E488" s="3">
        <v>96.50912812</v>
      </c>
      <c r="F488" s="4">
        <v>1.194102813</v>
      </c>
      <c r="G488" s="5">
        <f>Table1[[#This Row],[Best Individual mean accuracy]]-Table1[[#This Row],[Benchmark mean accuracy]]</f>
        <v>-0.37151043999999445</v>
      </c>
      <c r="H488" t="str">
        <f>IF(AND(Table1[[#This Row],[F value]]&lt;4.74,Table1[[#This Row],[Best Individual mean accuracy]]&gt;Table1[[#This Row],[Benchmark mean accuracy]]),"Yes","No")</f>
        <v>No</v>
      </c>
    </row>
    <row r="489" spans="1:8" x14ac:dyDescent="0.55000000000000004">
      <c r="A489">
        <v>10</v>
      </c>
      <c r="B489" s="1" t="s">
        <v>111</v>
      </c>
      <c r="C489" s="4">
        <v>0.98285714300000004</v>
      </c>
      <c r="D489" s="5">
        <v>96.937863280000002</v>
      </c>
      <c r="E489" s="3">
        <v>96.509046249999997</v>
      </c>
      <c r="F489" s="4">
        <v>1.969075785</v>
      </c>
      <c r="G489" s="5">
        <f>Table1[[#This Row],[Best Individual mean accuracy]]-Table1[[#This Row],[Benchmark mean accuracy]]</f>
        <v>-0.42881703000000471</v>
      </c>
      <c r="H489" t="str">
        <f>IF(AND(Table1[[#This Row],[F value]]&lt;4.74,Table1[[#This Row],[Best Individual mean accuracy]]&gt;Table1[[#This Row],[Benchmark mean accuracy]]),"Yes","No")</f>
        <v>No</v>
      </c>
    </row>
    <row r="490" spans="1:8" x14ac:dyDescent="0.55000000000000004">
      <c r="A490">
        <v>10</v>
      </c>
      <c r="B490" s="1" t="s">
        <v>302</v>
      </c>
      <c r="C490" s="4">
        <v>0.98285714300000004</v>
      </c>
      <c r="D490" s="5">
        <v>96.995088010000003</v>
      </c>
      <c r="E490" s="3">
        <v>96.508964390000003</v>
      </c>
      <c r="F490" s="4">
        <v>3.6835183859999998</v>
      </c>
      <c r="G490" s="5">
        <f>Table1[[#This Row],[Best Individual mean accuracy]]-Table1[[#This Row],[Benchmark mean accuracy]]</f>
        <v>-0.48612362000000076</v>
      </c>
      <c r="H490" t="str">
        <f>IF(AND(Table1[[#This Row],[F value]]&lt;4.74,Table1[[#This Row],[Best Individual mean accuracy]]&gt;Table1[[#This Row],[Benchmark mean accuracy]]),"Yes","No")</f>
        <v>No</v>
      </c>
    </row>
    <row r="491" spans="1:8" x14ac:dyDescent="0.55000000000000004">
      <c r="A491">
        <v>10</v>
      </c>
      <c r="B491" s="1" t="s">
        <v>314</v>
      </c>
      <c r="C491" s="4">
        <v>0.98285714300000004</v>
      </c>
      <c r="D491" s="5">
        <v>97.109537450000005</v>
      </c>
      <c r="E491" s="3">
        <v>96.508718790000003</v>
      </c>
      <c r="F491" s="4">
        <v>4.6865571319999999</v>
      </c>
      <c r="G491" s="5">
        <f>Table1[[#This Row],[Best Individual mean accuracy]]-Table1[[#This Row],[Benchmark mean accuracy]]</f>
        <v>-0.60081866000000161</v>
      </c>
      <c r="H491" t="str">
        <f>IF(AND(Table1[[#This Row],[F value]]&lt;4.74,Table1[[#This Row],[Best Individual mean accuracy]]&gt;Table1[[#This Row],[Benchmark mean accuracy]]),"Yes","No")</f>
        <v>No</v>
      </c>
    </row>
    <row r="492" spans="1:8" x14ac:dyDescent="0.55000000000000004">
      <c r="A492">
        <v>10</v>
      </c>
      <c r="B492" s="1" t="s">
        <v>324</v>
      </c>
      <c r="C492" s="4">
        <v>0.98285714300000004</v>
      </c>
      <c r="D492" s="5">
        <v>96.909291850000002</v>
      </c>
      <c r="E492" s="3">
        <v>96.508718790000003</v>
      </c>
      <c r="F492" s="4">
        <v>1</v>
      </c>
      <c r="G492" s="5">
        <f>Table1[[#This Row],[Best Individual mean accuracy]]-Table1[[#This Row],[Benchmark mean accuracy]]</f>
        <v>-0.40057305999999926</v>
      </c>
      <c r="H492" t="str">
        <f>IF(AND(Table1[[#This Row],[F value]]&lt;4.74,Table1[[#This Row],[Best Individual mean accuracy]]&gt;Table1[[#This Row],[Benchmark mean accuracy]]),"Yes","No")</f>
        <v>No</v>
      </c>
    </row>
    <row r="493" spans="1:8" x14ac:dyDescent="0.55000000000000004">
      <c r="A493">
        <v>10</v>
      </c>
      <c r="B493" s="1" t="s">
        <v>405</v>
      </c>
      <c r="C493" s="4">
        <v>0.98285714300000004</v>
      </c>
      <c r="D493" s="5">
        <v>96.823577569999998</v>
      </c>
      <c r="E493" s="3">
        <v>96.508718790000003</v>
      </c>
      <c r="F493" s="4">
        <v>1.955444358</v>
      </c>
      <c r="G493" s="5">
        <f>Table1[[#This Row],[Best Individual mean accuracy]]-Table1[[#This Row],[Benchmark mean accuracy]]</f>
        <v>-0.31485877999999445</v>
      </c>
      <c r="H493" t="str">
        <f>IF(AND(Table1[[#This Row],[F value]]&lt;4.74,Table1[[#This Row],[Best Individual mean accuracy]]&gt;Table1[[#This Row],[Benchmark mean accuracy]]),"Yes","No")</f>
        <v>No</v>
      </c>
    </row>
    <row r="494" spans="1:8" x14ac:dyDescent="0.55000000000000004">
      <c r="A494">
        <v>10</v>
      </c>
      <c r="B494" s="1" t="s">
        <v>284</v>
      </c>
      <c r="C494" s="4">
        <v>0.98285714300000004</v>
      </c>
      <c r="D494" s="5">
        <v>96.680638560000006</v>
      </c>
      <c r="E494" s="3">
        <v>96.508718790000003</v>
      </c>
      <c r="F494" s="4">
        <v>0.92596543399999998</v>
      </c>
      <c r="G494" s="5">
        <f>Table1[[#This Row],[Best Individual mean accuracy]]-Table1[[#This Row],[Benchmark mean accuracy]]</f>
        <v>-0.17191977000000236</v>
      </c>
      <c r="H494" t="str">
        <f>IF(AND(Table1[[#This Row],[F value]]&lt;4.74,Table1[[#This Row],[Best Individual mean accuracy]]&gt;Table1[[#This Row],[Benchmark mean accuracy]]),"Yes","No")</f>
        <v>No</v>
      </c>
    </row>
    <row r="495" spans="1:8" x14ac:dyDescent="0.55000000000000004">
      <c r="A495">
        <v>10</v>
      </c>
      <c r="B495" s="1" t="s">
        <v>363</v>
      </c>
      <c r="C495" s="4">
        <v>0.98285714300000004</v>
      </c>
      <c r="D495" s="5">
        <v>96.909701190000007</v>
      </c>
      <c r="E495" s="3">
        <v>96.508636920000001</v>
      </c>
      <c r="F495" s="4">
        <v>1.249590644</v>
      </c>
      <c r="G495" s="5">
        <f>Table1[[#This Row],[Best Individual mean accuracy]]-Table1[[#This Row],[Benchmark mean accuracy]]</f>
        <v>-0.40106427000000622</v>
      </c>
      <c r="H495" t="str">
        <f>IF(AND(Table1[[#This Row],[F value]]&lt;4.74,Table1[[#This Row],[Best Individual mean accuracy]]&gt;Table1[[#This Row],[Benchmark mean accuracy]]),"Yes","No")</f>
        <v>No</v>
      </c>
    </row>
    <row r="496" spans="1:8" x14ac:dyDescent="0.55000000000000004">
      <c r="A496">
        <v>10</v>
      </c>
      <c r="B496" s="1" t="s">
        <v>359</v>
      </c>
      <c r="C496" s="4">
        <v>0.98285714300000004</v>
      </c>
      <c r="D496" s="5">
        <v>96.766434709999999</v>
      </c>
      <c r="E496" s="3">
        <v>96.508636920000001</v>
      </c>
      <c r="F496" s="4">
        <v>0.76128652200000002</v>
      </c>
      <c r="G496" s="5">
        <f>Table1[[#This Row],[Best Individual mean accuracy]]-Table1[[#This Row],[Benchmark mean accuracy]]</f>
        <v>-0.25779778999999792</v>
      </c>
      <c r="H496" t="str">
        <f>IF(AND(Table1[[#This Row],[F value]]&lt;4.74,Table1[[#This Row],[Best Individual mean accuracy]]&gt;Table1[[#This Row],[Benchmark mean accuracy]]),"Yes","No")</f>
        <v>No</v>
      </c>
    </row>
    <row r="497" spans="1:8" x14ac:dyDescent="0.55000000000000004">
      <c r="A497">
        <v>10</v>
      </c>
      <c r="B497" s="1" t="s">
        <v>289</v>
      </c>
      <c r="C497" s="4">
        <v>0.98285714300000004</v>
      </c>
      <c r="D497" s="5">
        <v>96.995333610000003</v>
      </c>
      <c r="E497" s="3">
        <v>96.508473190000004</v>
      </c>
      <c r="F497" s="4">
        <v>1.8625237960000001</v>
      </c>
      <c r="G497" s="5">
        <f>Table1[[#This Row],[Best Individual mean accuracy]]-Table1[[#This Row],[Benchmark mean accuracy]]</f>
        <v>-0.48686041999999929</v>
      </c>
      <c r="H497" t="str">
        <f>IF(AND(Table1[[#This Row],[F value]]&lt;4.74,Table1[[#This Row],[Best Individual mean accuracy]]&gt;Table1[[#This Row],[Benchmark mean accuracy]]),"Yes","No")</f>
        <v>No</v>
      </c>
    </row>
    <row r="498" spans="1:8" x14ac:dyDescent="0.55000000000000004">
      <c r="A498">
        <v>10</v>
      </c>
      <c r="B498" s="1" t="s">
        <v>344</v>
      </c>
      <c r="C498" s="4">
        <v>0.98285714300000004</v>
      </c>
      <c r="D498" s="5">
        <v>97.023659440000003</v>
      </c>
      <c r="E498" s="3">
        <v>96.508391320000001</v>
      </c>
      <c r="F498" s="4">
        <v>2.5406296510000002</v>
      </c>
      <c r="G498" s="5">
        <f>Table1[[#This Row],[Best Individual mean accuracy]]-Table1[[#This Row],[Benchmark mean accuracy]]</f>
        <v>-0.51526812000000177</v>
      </c>
      <c r="H498" t="str">
        <f>IF(AND(Table1[[#This Row],[F value]]&lt;4.74,Table1[[#This Row],[Best Individual mean accuracy]]&gt;Table1[[#This Row],[Benchmark mean accuracy]]),"Yes","No")</f>
        <v>No</v>
      </c>
    </row>
    <row r="499" spans="1:8" x14ac:dyDescent="0.55000000000000004">
      <c r="A499">
        <v>247</v>
      </c>
      <c r="B499" s="1" t="s">
        <v>564</v>
      </c>
      <c r="C499" s="4">
        <v>0.98857142857142799</v>
      </c>
      <c r="D499" s="5">
        <v>96.965042979942695</v>
      </c>
      <c r="E499" s="3">
        <v>96.507981989357305</v>
      </c>
      <c r="F499" s="4">
        <v>0.98108210806491403</v>
      </c>
      <c r="G499" s="5">
        <f>Table1[[#This Row],[Best Individual mean accuracy]]-Table1[[#This Row],[Benchmark mean accuracy]]</f>
        <v>-0.45706099058538996</v>
      </c>
      <c r="H499" t="str">
        <f>IF(AND(Table1[[#This Row],[F value]]&lt;4.74,Table1[[#This Row],[Best Individual mean accuracy]]&gt;Table1[[#This Row],[Benchmark mean accuracy]]),"Yes","No")</f>
        <v>No</v>
      </c>
    </row>
    <row r="500" spans="1:8" x14ac:dyDescent="0.55000000000000004">
      <c r="A500">
        <v>465</v>
      </c>
      <c r="B500" s="1" t="s">
        <v>589</v>
      </c>
      <c r="C500" s="4">
        <v>0.98857142857142799</v>
      </c>
      <c r="D500" s="5">
        <v>96.395742939009395</v>
      </c>
      <c r="E500" s="3">
        <v>96.481457224723599</v>
      </c>
      <c r="F500" s="4">
        <v>0.58600365869054705</v>
      </c>
      <c r="G500" s="5">
        <f>Table1[[#This Row],[Best Individual mean accuracy]]-Table1[[#This Row],[Benchmark mean accuracy]]</f>
        <v>8.5714285714203697E-2</v>
      </c>
      <c r="H500" t="str">
        <f>IF(AND(Table1[[#This Row],[F value]]&lt;4.74,Table1[[#This Row],[Best Individual mean accuracy]]&gt;Table1[[#This Row],[Benchmark mean accuracy]]),"Yes","No")</f>
        <v>Yes</v>
      </c>
    </row>
    <row r="501" spans="1:8" x14ac:dyDescent="0.55000000000000004">
      <c r="A501">
        <v>175</v>
      </c>
      <c r="B501" s="1" t="s">
        <v>549</v>
      </c>
      <c r="C501" s="4">
        <v>0.98285714285714199</v>
      </c>
      <c r="D501" s="5">
        <v>96.623413835448204</v>
      </c>
      <c r="E501" s="3">
        <v>96.481129758493594</v>
      </c>
      <c r="F501" s="4">
        <v>0.59557486392658499</v>
      </c>
      <c r="G501" s="5">
        <f>Table1[[#This Row],[Best Individual mean accuracy]]-Table1[[#This Row],[Benchmark mean accuracy]]</f>
        <v>-0.14228407695460987</v>
      </c>
      <c r="H501" t="str">
        <f>IF(AND(Table1[[#This Row],[F value]]&lt;4.74,Table1[[#This Row],[Best Individual mean accuracy]]&gt;Table1[[#This Row],[Benchmark mean accuracy]]),"Yes","No")</f>
        <v>No</v>
      </c>
    </row>
    <row r="502" spans="1:8" x14ac:dyDescent="0.55000000000000004">
      <c r="A502">
        <v>175</v>
      </c>
      <c r="B502" s="1" t="s">
        <v>552</v>
      </c>
      <c r="C502" s="4">
        <v>0.98285714285714199</v>
      </c>
      <c r="D502" s="5">
        <v>96.651985264019601</v>
      </c>
      <c r="E502" s="3">
        <v>96.4810478919361</v>
      </c>
      <c r="F502" s="4">
        <v>0.75656926411000402</v>
      </c>
      <c r="G502" s="5">
        <f>Table1[[#This Row],[Best Individual mean accuracy]]-Table1[[#This Row],[Benchmark mean accuracy]]</f>
        <v>-0.17093737208350035</v>
      </c>
      <c r="H502" t="str">
        <f>IF(AND(Table1[[#This Row],[F value]]&lt;4.74,Table1[[#This Row],[Best Individual mean accuracy]]&gt;Table1[[#This Row],[Benchmark mean accuracy]]),"Yes","No")</f>
        <v>No</v>
      </c>
    </row>
    <row r="503" spans="1:8" x14ac:dyDescent="0.55000000000000004">
      <c r="A503">
        <v>175</v>
      </c>
      <c r="B503" s="1" t="s">
        <v>547</v>
      </c>
      <c r="C503" s="4">
        <v>0.98285714285714199</v>
      </c>
      <c r="D503" s="5">
        <v>96.423331968890693</v>
      </c>
      <c r="E503" s="3">
        <v>96.480884158821098</v>
      </c>
      <c r="F503" s="4">
        <v>0.78934747513375303</v>
      </c>
      <c r="G503" s="5">
        <f>Table1[[#This Row],[Best Individual mean accuracy]]-Table1[[#This Row],[Benchmark mean accuracy]]</f>
        <v>5.7552189930405007E-2</v>
      </c>
      <c r="H503" t="str">
        <f>IF(AND(Table1[[#This Row],[F value]]&lt;4.74,Table1[[#This Row],[Best Individual mean accuracy]]&gt;Table1[[#This Row],[Benchmark mean accuracy]]),"Yes","No")</f>
        <v>Yes</v>
      </c>
    </row>
    <row r="504" spans="1:8" x14ac:dyDescent="0.55000000000000004">
      <c r="A504">
        <v>10</v>
      </c>
      <c r="B504" s="1" t="s">
        <v>135</v>
      </c>
      <c r="C504" s="4">
        <v>0.98285714300000004</v>
      </c>
      <c r="D504" s="5">
        <v>96.880720429999997</v>
      </c>
      <c r="E504" s="3">
        <v>96.480638560000003</v>
      </c>
      <c r="F504" s="4">
        <v>0.93180070199999998</v>
      </c>
      <c r="G504" s="5">
        <f>Table1[[#This Row],[Best Individual mean accuracy]]-Table1[[#This Row],[Benchmark mean accuracy]]</f>
        <v>-0.40008186999999396</v>
      </c>
      <c r="H504" t="str">
        <f>IF(AND(Table1[[#This Row],[F value]]&lt;4.74,Table1[[#This Row],[Best Individual mean accuracy]]&gt;Table1[[#This Row],[Benchmark mean accuracy]]),"Yes","No")</f>
        <v>No</v>
      </c>
    </row>
    <row r="505" spans="1:8" x14ac:dyDescent="0.55000000000000004">
      <c r="A505">
        <v>175</v>
      </c>
      <c r="B505" s="1" t="s">
        <v>536</v>
      </c>
      <c r="C505" s="4">
        <v>0.98285714285714199</v>
      </c>
      <c r="D505" s="5">
        <v>96.623495702005698</v>
      </c>
      <c r="E505" s="3">
        <v>96.480638559148503</v>
      </c>
      <c r="F505" s="4">
        <v>1</v>
      </c>
      <c r="G505" s="5">
        <f>Table1[[#This Row],[Best Individual mean accuracy]]-Table1[[#This Row],[Benchmark mean accuracy]]</f>
        <v>-0.14285714285719564</v>
      </c>
      <c r="H505" t="str">
        <f>IF(AND(Table1[[#This Row],[F value]]&lt;4.74,Table1[[#This Row],[Best Individual mean accuracy]]&gt;Table1[[#This Row],[Benchmark mean accuracy]]),"Yes","No")</f>
        <v>No</v>
      </c>
    </row>
    <row r="506" spans="1:8" x14ac:dyDescent="0.55000000000000004">
      <c r="A506">
        <v>10</v>
      </c>
      <c r="B506" s="1" t="s">
        <v>414</v>
      </c>
      <c r="C506" s="4">
        <v>0.98285714300000004</v>
      </c>
      <c r="D506" s="5">
        <v>96.966680310000001</v>
      </c>
      <c r="E506" s="3">
        <v>96.480392960000003</v>
      </c>
      <c r="F506" s="4">
        <v>0.72657225700000005</v>
      </c>
      <c r="G506" s="5">
        <f>Table1[[#This Row],[Best Individual mean accuracy]]-Table1[[#This Row],[Benchmark mean accuracy]]</f>
        <v>-0.48628734999999779</v>
      </c>
      <c r="H506" t="str">
        <f>IF(AND(Table1[[#This Row],[F value]]&lt;4.74,Table1[[#This Row],[Best Individual mean accuracy]]&gt;Table1[[#This Row],[Benchmark mean accuracy]]),"Yes","No")</f>
        <v>No</v>
      </c>
    </row>
    <row r="507" spans="1:8" x14ac:dyDescent="0.55000000000000004">
      <c r="A507">
        <v>10</v>
      </c>
      <c r="B507" s="1" t="s">
        <v>346</v>
      </c>
      <c r="C507" s="4">
        <v>0.98285714300000004</v>
      </c>
      <c r="D507" s="5">
        <v>96.995088010000003</v>
      </c>
      <c r="E507" s="3">
        <v>96.480229230000006</v>
      </c>
      <c r="F507" s="4">
        <v>0.93867906700000003</v>
      </c>
      <c r="G507" s="5">
        <f>Table1[[#This Row],[Best Individual mean accuracy]]-Table1[[#This Row],[Benchmark mean accuracy]]</f>
        <v>-0.5148587799999973</v>
      </c>
      <c r="H507" t="str">
        <f>IF(AND(Table1[[#This Row],[F value]]&lt;4.74,Table1[[#This Row],[Best Individual mean accuracy]]&gt;Table1[[#This Row],[Benchmark mean accuracy]]),"Yes","No")</f>
        <v>No</v>
      </c>
    </row>
    <row r="508" spans="1:8" x14ac:dyDescent="0.55000000000000004">
      <c r="A508">
        <v>10</v>
      </c>
      <c r="B508" s="1" t="s">
        <v>364</v>
      </c>
      <c r="C508" s="4">
        <v>0.98285714300000004</v>
      </c>
      <c r="D508" s="5">
        <v>96.880638559999994</v>
      </c>
      <c r="E508" s="3">
        <v>96.480229230000006</v>
      </c>
      <c r="F508" s="4">
        <v>3.1707792700000001</v>
      </c>
      <c r="G508" s="5">
        <f>Table1[[#This Row],[Best Individual mean accuracy]]-Table1[[#This Row],[Benchmark mean accuracy]]</f>
        <v>-0.40040932999998802</v>
      </c>
      <c r="H508" t="str">
        <f>IF(AND(Table1[[#This Row],[F value]]&lt;4.74,Table1[[#This Row],[Best Individual mean accuracy]]&gt;Table1[[#This Row],[Benchmark mean accuracy]]),"Yes","No")</f>
        <v>No</v>
      </c>
    </row>
    <row r="509" spans="1:8" x14ac:dyDescent="0.55000000000000004">
      <c r="A509">
        <v>10</v>
      </c>
      <c r="B509" s="1" t="s">
        <v>375</v>
      </c>
      <c r="C509" s="4">
        <v>0.98285714300000004</v>
      </c>
      <c r="D509" s="5">
        <v>96.709373720000002</v>
      </c>
      <c r="E509" s="3">
        <v>96.480229230000006</v>
      </c>
      <c r="F509" s="4">
        <v>1.047599387</v>
      </c>
      <c r="G509" s="5">
        <f>Table1[[#This Row],[Best Individual mean accuracy]]-Table1[[#This Row],[Benchmark mean accuracy]]</f>
        <v>-0.22914448999999593</v>
      </c>
      <c r="H509" t="str">
        <f>IF(AND(Table1[[#This Row],[F value]]&lt;4.74,Table1[[#This Row],[Best Individual mean accuracy]]&gt;Table1[[#This Row],[Benchmark mean accuracy]]),"Yes","No")</f>
        <v>No</v>
      </c>
    </row>
    <row r="510" spans="1:8" x14ac:dyDescent="0.55000000000000004">
      <c r="A510">
        <v>10</v>
      </c>
      <c r="B510" s="1" t="s">
        <v>249</v>
      </c>
      <c r="C510" s="4">
        <v>0.98285714300000004</v>
      </c>
      <c r="D510" s="5">
        <v>97.0523946</v>
      </c>
      <c r="E510" s="3">
        <v>96.480147360000004</v>
      </c>
      <c r="F510" s="4">
        <v>1.0526155049999999</v>
      </c>
      <c r="G510" s="5">
        <f>Table1[[#This Row],[Best Individual mean accuracy]]-Table1[[#This Row],[Benchmark mean accuracy]]</f>
        <v>-0.57224723999999583</v>
      </c>
      <c r="H510" t="str">
        <f>IF(AND(Table1[[#This Row],[F value]]&lt;4.74,Table1[[#This Row],[Best Individual mean accuracy]]&gt;Table1[[#This Row],[Benchmark mean accuracy]]),"Yes","No")</f>
        <v>No</v>
      </c>
    </row>
    <row r="511" spans="1:8" x14ac:dyDescent="0.55000000000000004">
      <c r="A511">
        <v>10</v>
      </c>
      <c r="B511" s="1" t="s">
        <v>395</v>
      </c>
      <c r="C511" s="4">
        <v>0.98285714300000004</v>
      </c>
      <c r="D511" s="5">
        <v>96.766598439999996</v>
      </c>
      <c r="E511" s="3">
        <v>96.480147360000004</v>
      </c>
      <c r="F511" s="4">
        <v>2.3625599249999998</v>
      </c>
      <c r="G511" s="5">
        <f>Table1[[#This Row],[Best Individual mean accuracy]]-Table1[[#This Row],[Benchmark mean accuracy]]</f>
        <v>-0.28645107999999198</v>
      </c>
      <c r="H511" t="str">
        <f>IF(AND(Table1[[#This Row],[F value]]&lt;4.74,Table1[[#This Row],[Best Individual mean accuracy]]&gt;Table1[[#This Row],[Benchmark mean accuracy]]),"Yes","No")</f>
        <v>No</v>
      </c>
    </row>
    <row r="512" spans="1:8" x14ac:dyDescent="0.55000000000000004">
      <c r="A512">
        <v>10</v>
      </c>
      <c r="B512" s="1" t="s">
        <v>349</v>
      </c>
      <c r="C512" s="4">
        <v>0.98285714300000004</v>
      </c>
      <c r="D512" s="5">
        <v>96.909537450000002</v>
      </c>
      <c r="E512" s="3">
        <v>96.479983630000007</v>
      </c>
      <c r="F512" s="4">
        <v>0.97183904200000004</v>
      </c>
      <c r="G512" s="5">
        <f>Table1[[#This Row],[Best Individual mean accuracy]]-Table1[[#This Row],[Benchmark mean accuracy]]</f>
        <v>-0.42955381999999531</v>
      </c>
      <c r="H512" t="str">
        <f>IF(AND(Table1[[#This Row],[F value]]&lt;4.74,Table1[[#This Row],[Best Individual mean accuracy]]&gt;Table1[[#This Row],[Benchmark mean accuracy]]),"Yes","No")</f>
        <v>No</v>
      </c>
    </row>
    <row r="513" spans="1:8" x14ac:dyDescent="0.55000000000000004">
      <c r="A513">
        <v>10</v>
      </c>
      <c r="B513" s="1" t="s">
        <v>365</v>
      </c>
      <c r="C513" s="4">
        <v>0.98285714300000004</v>
      </c>
      <c r="D513" s="5">
        <v>96.852312729999994</v>
      </c>
      <c r="E513" s="3">
        <v>96.479983630000007</v>
      </c>
      <c r="F513" s="4">
        <v>0.91505424499999999</v>
      </c>
      <c r="G513" s="5">
        <f>Table1[[#This Row],[Best Individual mean accuracy]]-Table1[[#This Row],[Benchmark mean accuracy]]</f>
        <v>-0.37232909999998753</v>
      </c>
      <c r="H513" t="str">
        <f>IF(AND(Table1[[#This Row],[F value]]&lt;4.74,Table1[[#This Row],[Best Individual mean accuracy]]&gt;Table1[[#This Row],[Benchmark mean accuracy]]),"Yes","No")</f>
        <v>No</v>
      </c>
    </row>
    <row r="514" spans="1:8" x14ac:dyDescent="0.55000000000000004">
      <c r="A514">
        <v>10</v>
      </c>
      <c r="B514" s="1" t="s">
        <v>142</v>
      </c>
      <c r="C514" s="4">
        <v>0.98285714300000004</v>
      </c>
      <c r="D514" s="5">
        <v>97.081129759999996</v>
      </c>
      <c r="E514" s="3">
        <v>96.479901760000004</v>
      </c>
      <c r="F514" s="4">
        <v>1.3168973070000001</v>
      </c>
      <c r="G514" s="5">
        <f>Table1[[#This Row],[Best Individual mean accuracy]]-Table1[[#This Row],[Benchmark mean accuracy]]</f>
        <v>-0.60122799999999188</v>
      </c>
      <c r="H514" t="str">
        <f>IF(AND(Table1[[#This Row],[F value]]&lt;4.74,Table1[[#This Row],[Best Individual mean accuracy]]&gt;Table1[[#This Row],[Benchmark mean accuracy]]),"Yes","No")</f>
        <v>No</v>
      </c>
    </row>
    <row r="515" spans="1:8" x14ac:dyDescent="0.55000000000000004">
      <c r="A515">
        <v>10</v>
      </c>
      <c r="B515" s="1" t="s">
        <v>368</v>
      </c>
      <c r="C515" s="4">
        <v>0.98285714300000004</v>
      </c>
      <c r="D515" s="5">
        <v>96.966680310000001</v>
      </c>
      <c r="E515" s="3">
        <v>96.479901760000004</v>
      </c>
      <c r="F515" s="4">
        <v>2.1194486829999999</v>
      </c>
      <c r="G515" s="5">
        <f>Table1[[#This Row],[Best Individual mean accuracy]]-Table1[[#This Row],[Benchmark mean accuracy]]</f>
        <v>-0.48677854999999681</v>
      </c>
      <c r="H515" t="str">
        <f>IF(AND(Table1[[#This Row],[F value]]&lt;4.74,Table1[[#This Row],[Best Individual mean accuracy]]&gt;Table1[[#This Row],[Benchmark mean accuracy]]),"Yes","No")</f>
        <v>No</v>
      </c>
    </row>
    <row r="516" spans="1:8" x14ac:dyDescent="0.55000000000000004">
      <c r="A516">
        <v>10</v>
      </c>
      <c r="B516" s="1" t="s">
        <v>277</v>
      </c>
      <c r="C516" s="4">
        <v>0.98285714300000004</v>
      </c>
      <c r="D516" s="5">
        <v>96.966516580000004</v>
      </c>
      <c r="E516" s="3">
        <v>96.479901760000004</v>
      </c>
      <c r="F516" s="4">
        <v>2.8516340160000002</v>
      </c>
      <c r="G516" s="5">
        <f>Table1[[#This Row],[Best Individual mean accuracy]]-Table1[[#This Row],[Benchmark mean accuracy]]</f>
        <v>-0.48661481999999978</v>
      </c>
      <c r="H516" t="str">
        <f>IF(AND(Table1[[#This Row],[F value]]&lt;4.74,Table1[[#This Row],[Best Individual mean accuracy]]&gt;Table1[[#This Row],[Benchmark mean accuracy]]),"Yes","No")</f>
        <v>No</v>
      </c>
    </row>
    <row r="517" spans="1:8" x14ac:dyDescent="0.55000000000000004">
      <c r="A517">
        <v>10</v>
      </c>
      <c r="B517" s="1" t="s">
        <v>369</v>
      </c>
      <c r="C517" s="4">
        <v>0.98285714300000004</v>
      </c>
      <c r="D517" s="5">
        <v>96.852148999999997</v>
      </c>
      <c r="E517" s="3">
        <v>96.479901760000004</v>
      </c>
      <c r="F517" s="4">
        <v>1.479174478</v>
      </c>
      <c r="G517" s="5">
        <f>Table1[[#This Row],[Best Individual mean accuracy]]-Table1[[#This Row],[Benchmark mean accuracy]]</f>
        <v>-0.37224723999999298</v>
      </c>
      <c r="H517" t="str">
        <f>IF(AND(Table1[[#This Row],[F value]]&lt;4.74,Table1[[#This Row],[Best Individual mean accuracy]]&gt;Table1[[#This Row],[Benchmark mean accuracy]]),"Yes","No")</f>
        <v>No</v>
      </c>
    </row>
    <row r="518" spans="1:8" x14ac:dyDescent="0.55000000000000004">
      <c r="A518">
        <v>10</v>
      </c>
      <c r="B518" s="1" t="s">
        <v>378</v>
      </c>
      <c r="C518" s="4">
        <v>0.98285714300000004</v>
      </c>
      <c r="D518" s="5">
        <v>96.995333610000003</v>
      </c>
      <c r="E518" s="3">
        <v>96.479819890000002</v>
      </c>
      <c r="F518" s="4">
        <v>2.520065877</v>
      </c>
      <c r="G518" s="5">
        <f>Table1[[#This Row],[Best Individual mean accuracy]]-Table1[[#This Row],[Benchmark mean accuracy]]</f>
        <v>-0.51551372000000129</v>
      </c>
      <c r="H518" t="str">
        <f>IF(AND(Table1[[#This Row],[F value]]&lt;4.74,Table1[[#This Row],[Best Individual mean accuracy]]&gt;Table1[[#This Row],[Benchmark mean accuracy]]),"Yes","No")</f>
        <v>No</v>
      </c>
    </row>
    <row r="519" spans="1:8" x14ac:dyDescent="0.55000000000000004">
      <c r="A519">
        <v>10</v>
      </c>
      <c r="B519" s="1" t="s">
        <v>398</v>
      </c>
      <c r="C519" s="4">
        <v>0.98285714300000004</v>
      </c>
      <c r="D519" s="5">
        <v>96.70904625</v>
      </c>
      <c r="E519" s="3">
        <v>96.479819890000002</v>
      </c>
      <c r="F519" s="4">
        <v>1.7327690339999999</v>
      </c>
      <c r="G519" s="5">
        <f>Table1[[#This Row],[Best Individual mean accuracy]]-Table1[[#This Row],[Benchmark mean accuracy]]</f>
        <v>-0.22922635999999841</v>
      </c>
      <c r="H519" t="str">
        <f>IF(AND(Table1[[#This Row],[F value]]&lt;4.74,Table1[[#This Row],[Best Individual mean accuracy]]&gt;Table1[[#This Row],[Benchmark mean accuracy]]),"Yes","No")</f>
        <v>No</v>
      </c>
    </row>
    <row r="520" spans="1:8" x14ac:dyDescent="0.55000000000000004">
      <c r="A520">
        <v>10</v>
      </c>
      <c r="B520" s="1" t="s">
        <v>376</v>
      </c>
      <c r="C520" s="4">
        <v>0.98285714300000004</v>
      </c>
      <c r="D520" s="5">
        <v>96.852148999999997</v>
      </c>
      <c r="E520" s="3">
        <v>96.479738029999993</v>
      </c>
      <c r="F520" s="4">
        <v>1.1506255540000001</v>
      </c>
      <c r="G520" s="5">
        <f>Table1[[#This Row],[Best Individual mean accuracy]]-Table1[[#This Row],[Benchmark mean accuracy]]</f>
        <v>-0.37241097000000423</v>
      </c>
      <c r="H520" t="str">
        <f>IF(AND(Table1[[#This Row],[F value]]&lt;4.74,Table1[[#This Row],[Best Individual mean accuracy]]&gt;Table1[[#This Row],[Benchmark mean accuracy]]),"Yes","No")</f>
        <v>No</v>
      </c>
    </row>
    <row r="521" spans="1:8" x14ac:dyDescent="0.55000000000000004">
      <c r="A521">
        <v>10</v>
      </c>
      <c r="B521" s="1" t="s">
        <v>411</v>
      </c>
      <c r="C521" s="4">
        <v>0.98285714300000004</v>
      </c>
      <c r="D521" s="5">
        <v>97.02382317</v>
      </c>
      <c r="E521" s="3">
        <v>96.479656160000005</v>
      </c>
      <c r="F521" s="4">
        <v>1.3129337679999999</v>
      </c>
      <c r="G521" s="5">
        <f>Table1[[#This Row],[Best Individual mean accuracy]]-Table1[[#This Row],[Benchmark mean accuracy]]</f>
        <v>-0.54416700999999534</v>
      </c>
      <c r="H521" t="str">
        <f>IF(AND(Table1[[#This Row],[F value]]&lt;4.74,Table1[[#This Row],[Best Individual mean accuracy]]&gt;Table1[[#This Row],[Benchmark mean accuracy]]),"Yes","No")</f>
        <v>No</v>
      </c>
    </row>
    <row r="522" spans="1:8" x14ac:dyDescent="0.55000000000000004">
      <c r="A522">
        <v>10</v>
      </c>
      <c r="B522" s="1" t="s">
        <v>377</v>
      </c>
      <c r="C522" s="4">
        <v>0.98285714300000004</v>
      </c>
      <c r="D522" s="5">
        <v>96.937945150000004</v>
      </c>
      <c r="E522" s="3">
        <v>96.479574290000002</v>
      </c>
      <c r="F522" s="4">
        <v>0.85983255199999997</v>
      </c>
      <c r="G522" s="5">
        <f>Table1[[#This Row],[Best Individual mean accuracy]]-Table1[[#This Row],[Benchmark mean accuracy]]</f>
        <v>-0.45837086000000227</v>
      </c>
      <c r="H522" t="str">
        <f>IF(AND(Table1[[#This Row],[F value]]&lt;4.74,Table1[[#This Row],[Best Individual mean accuracy]]&gt;Table1[[#This Row],[Benchmark mean accuracy]]),"Yes","No")</f>
        <v>No</v>
      </c>
    </row>
    <row r="523" spans="1:8" x14ac:dyDescent="0.55000000000000004">
      <c r="A523">
        <v>175</v>
      </c>
      <c r="B523" s="1" t="s">
        <v>518</v>
      </c>
      <c r="C523" s="4">
        <v>0.98285714285714199</v>
      </c>
      <c r="D523" s="5">
        <v>96.537863282848903</v>
      </c>
      <c r="E523" s="3">
        <v>96.452558329922198</v>
      </c>
      <c r="F523" s="4">
        <v>0.77737313052000401</v>
      </c>
      <c r="G523" s="5">
        <f>Table1[[#This Row],[Best Individual mean accuracy]]-Table1[[#This Row],[Benchmark mean accuracy]]</f>
        <v>-8.5304952926705369E-2</v>
      </c>
      <c r="H523" t="str">
        <f>IF(AND(Table1[[#This Row],[F value]]&lt;4.74,Table1[[#This Row],[Best Individual mean accuracy]]&gt;Table1[[#This Row],[Benchmark mean accuracy]]),"Yes","No")</f>
        <v>No</v>
      </c>
    </row>
    <row r="524" spans="1:8" x14ac:dyDescent="0.55000000000000004">
      <c r="A524">
        <v>175</v>
      </c>
      <c r="B524" s="1" t="s">
        <v>515</v>
      </c>
      <c r="C524" s="4">
        <v>0.98285714285714199</v>
      </c>
      <c r="D524" s="5">
        <v>96.537699549733901</v>
      </c>
      <c r="E524" s="3">
        <v>96.452476463364704</v>
      </c>
      <c r="F524" s="4">
        <v>0.76256291541250099</v>
      </c>
      <c r="G524" s="5">
        <f>Table1[[#This Row],[Best Individual mean accuracy]]-Table1[[#This Row],[Benchmark mean accuracy]]</f>
        <v>-8.5223086369197176E-2</v>
      </c>
      <c r="H524" t="str">
        <f>IF(AND(Table1[[#This Row],[F value]]&lt;4.74,Table1[[#This Row],[Best Individual mean accuracy]]&gt;Table1[[#This Row],[Benchmark mean accuracy]]),"Yes","No")</f>
        <v>No</v>
      </c>
    </row>
    <row r="525" spans="1:8" x14ac:dyDescent="0.55000000000000004">
      <c r="A525">
        <v>175</v>
      </c>
      <c r="B525" s="1" t="s">
        <v>470</v>
      </c>
      <c r="C525" s="4">
        <v>0.98285714285714199</v>
      </c>
      <c r="D525" s="5">
        <v>96.595006139991796</v>
      </c>
      <c r="E525" s="3">
        <v>96.4521489971346</v>
      </c>
      <c r="F525" s="4">
        <v>0.75716242856457605</v>
      </c>
      <c r="G525" s="5">
        <f>Table1[[#This Row],[Best Individual mean accuracy]]-Table1[[#This Row],[Benchmark mean accuracy]]</f>
        <v>-0.14285714285719564</v>
      </c>
      <c r="H525" t="str">
        <f>IF(AND(Table1[[#This Row],[F value]]&lt;4.74,Table1[[#This Row],[Best Individual mean accuracy]]&gt;Table1[[#This Row],[Benchmark mean accuracy]]),"Yes","No")</f>
        <v>No</v>
      </c>
    </row>
    <row r="526" spans="1:8" x14ac:dyDescent="0.55000000000000004">
      <c r="A526">
        <v>175</v>
      </c>
      <c r="B526" s="1" t="s">
        <v>472</v>
      </c>
      <c r="C526" s="4">
        <v>0.98285714285714199</v>
      </c>
      <c r="D526" s="5">
        <v>96.508882521489895</v>
      </c>
      <c r="E526" s="3">
        <v>96.452067130577106</v>
      </c>
      <c r="F526" s="4">
        <v>1.2228114001366199</v>
      </c>
      <c r="G526" s="5">
        <f>Table1[[#This Row],[Best Individual mean accuracy]]-Table1[[#This Row],[Benchmark mean accuracy]]</f>
        <v>-5.6815390912788644E-2</v>
      </c>
      <c r="H526" t="str">
        <f>IF(AND(Table1[[#This Row],[F value]]&lt;4.74,Table1[[#This Row],[Best Individual mean accuracy]]&gt;Table1[[#This Row],[Benchmark mean accuracy]]),"Yes","No")</f>
        <v>No</v>
      </c>
    </row>
    <row r="527" spans="1:8" x14ac:dyDescent="0.55000000000000004">
      <c r="A527">
        <v>10</v>
      </c>
      <c r="B527" s="1" t="s">
        <v>94</v>
      </c>
      <c r="C527" s="4">
        <v>0.98285714300000004</v>
      </c>
      <c r="D527" s="5">
        <v>96.995169869999998</v>
      </c>
      <c r="E527" s="3">
        <v>96.451985260000001</v>
      </c>
      <c r="F527" s="4">
        <v>2.088998922</v>
      </c>
      <c r="G527" s="5">
        <f>Table1[[#This Row],[Best Individual mean accuracy]]-Table1[[#This Row],[Benchmark mean accuracy]]</f>
        <v>-0.54318460999999729</v>
      </c>
      <c r="H527" t="str">
        <f>IF(AND(Table1[[#This Row],[F value]]&lt;4.74,Table1[[#This Row],[Best Individual mean accuracy]]&gt;Table1[[#This Row],[Benchmark mean accuracy]]),"Yes","No")</f>
        <v>No</v>
      </c>
    </row>
    <row r="528" spans="1:8" x14ac:dyDescent="0.55000000000000004">
      <c r="A528">
        <v>10</v>
      </c>
      <c r="B528" s="1" t="s">
        <v>137</v>
      </c>
      <c r="C528" s="4">
        <v>0.98285714300000004</v>
      </c>
      <c r="D528" s="5">
        <v>97.052558329999997</v>
      </c>
      <c r="E528" s="3">
        <v>96.451903400000006</v>
      </c>
      <c r="F528" s="4">
        <v>3.8545265149999999</v>
      </c>
      <c r="G528" s="5">
        <f>Table1[[#This Row],[Best Individual mean accuracy]]-Table1[[#This Row],[Benchmark mean accuracy]]</f>
        <v>-0.60065492999999037</v>
      </c>
      <c r="H528" t="str">
        <f>IF(AND(Table1[[#This Row],[F value]]&lt;4.74,Table1[[#This Row],[Best Individual mean accuracy]]&gt;Table1[[#This Row],[Benchmark mean accuracy]]),"Yes","No")</f>
        <v>No</v>
      </c>
    </row>
    <row r="529" spans="1:8" x14ac:dyDescent="0.55000000000000004">
      <c r="A529">
        <v>10</v>
      </c>
      <c r="B529" s="1" t="s">
        <v>107</v>
      </c>
      <c r="C529" s="4">
        <v>0.98285714300000004</v>
      </c>
      <c r="D529" s="5">
        <v>97.0523946</v>
      </c>
      <c r="E529" s="3">
        <v>96.451903400000006</v>
      </c>
      <c r="F529" s="4">
        <v>2.9281419209999999</v>
      </c>
      <c r="G529" s="5">
        <f>Table1[[#This Row],[Best Individual mean accuracy]]-Table1[[#This Row],[Benchmark mean accuracy]]</f>
        <v>-0.60049119999999334</v>
      </c>
      <c r="H529" t="str">
        <f>IF(AND(Table1[[#This Row],[F value]]&lt;4.74,Table1[[#This Row],[Best Individual mean accuracy]]&gt;Table1[[#This Row],[Benchmark mean accuracy]]),"Yes","No")</f>
        <v>No</v>
      </c>
    </row>
    <row r="530" spans="1:8" x14ac:dyDescent="0.55000000000000004">
      <c r="A530">
        <v>10</v>
      </c>
      <c r="B530" s="1" t="s">
        <v>164</v>
      </c>
      <c r="C530" s="4">
        <v>0.98285714300000004</v>
      </c>
      <c r="D530" s="5">
        <v>97.0523946</v>
      </c>
      <c r="E530" s="3">
        <v>96.451657800000007</v>
      </c>
      <c r="F530" s="4">
        <v>7.4958749219999996</v>
      </c>
      <c r="G530" s="5">
        <f>Table1[[#This Row],[Best Individual mean accuracy]]-Table1[[#This Row],[Benchmark mean accuracy]]</f>
        <v>-0.60073679999999285</v>
      </c>
      <c r="H530" t="str">
        <f>IF(AND(Table1[[#This Row],[F value]]&lt;4.74,Table1[[#This Row],[Best Individual mean accuracy]]&gt;Table1[[#This Row],[Benchmark mean accuracy]]),"Yes","No")</f>
        <v>No</v>
      </c>
    </row>
    <row r="531" spans="1:8" x14ac:dyDescent="0.55000000000000004">
      <c r="A531">
        <v>10</v>
      </c>
      <c r="B531" s="1" t="s">
        <v>72</v>
      </c>
      <c r="C531" s="4">
        <v>0.98285714300000004</v>
      </c>
      <c r="D531" s="5">
        <v>96.823577569999998</v>
      </c>
      <c r="E531" s="3">
        <v>96.451494060000002</v>
      </c>
      <c r="F531" s="4">
        <v>1.181600016</v>
      </c>
      <c r="G531" s="5">
        <f>Table1[[#This Row],[Best Individual mean accuracy]]-Table1[[#This Row],[Benchmark mean accuracy]]</f>
        <v>-0.37208350999999595</v>
      </c>
      <c r="H531" t="str">
        <f>IF(AND(Table1[[#This Row],[F value]]&lt;4.74,Table1[[#This Row],[Best Individual mean accuracy]]&gt;Table1[[#This Row],[Benchmark mean accuracy]]),"Yes","No")</f>
        <v>No</v>
      </c>
    </row>
    <row r="532" spans="1:8" x14ac:dyDescent="0.55000000000000004">
      <c r="A532">
        <v>10</v>
      </c>
      <c r="B532" s="1" t="s">
        <v>408</v>
      </c>
      <c r="C532" s="4">
        <v>0.98285714300000004</v>
      </c>
      <c r="D532" s="5">
        <v>96.938190750000004</v>
      </c>
      <c r="E532" s="3">
        <v>96.451412199999993</v>
      </c>
      <c r="F532" s="4">
        <v>1.514842826</v>
      </c>
      <c r="G532" s="5">
        <f>Table1[[#This Row],[Best Individual mean accuracy]]-Table1[[#This Row],[Benchmark mean accuracy]]</f>
        <v>-0.48677855000001102</v>
      </c>
      <c r="H532" t="str">
        <f>IF(AND(Table1[[#This Row],[F value]]&lt;4.74,Table1[[#This Row],[Best Individual mean accuracy]]&gt;Table1[[#This Row],[Benchmark mean accuracy]]),"Yes","No")</f>
        <v>No</v>
      </c>
    </row>
    <row r="533" spans="1:8" x14ac:dyDescent="0.55000000000000004">
      <c r="A533">
        <v>10</v>
      </c>
      <c r="B533" s="1" t="s">
        <v>397</v>
      </c>
      <c r="C533" s="4">
        <v>0.98285714300000004</v>
      </c>
      <c r="D533" s="5">
        <v>96.852148999999997</v>
      </c>
      <c r="E533" s="3">
        <v>96.451330330000005</v>
      </c>
      <c r="F533" s="4">
        <v>1.705283903</v>
      </c>
      <c r="G533" s="5">
        <f>Table1[[#This Row],[Best Individual mean accuracy]]-Table1[[#This Row],[Benchmark mean accuracy]]</f>
        <v>-0.40081866999999249</v>
      </c>
      <c r="H533" t="str">
        <f>IF(AND(Table1[[#This Row],[F value]]&lt;4.74,Table1[[#This Row],[Best Individual mean accuracy]]&gt;Table1[[#This Row],[Benchmark mean accuracy]]),"Yes","No")</f>
        <v>No</v>
      </c>
    </row>
    <row r="534" spans="1:8" x14ac:dyDescent="0.55000000000000004">
      <c r="A534">
        <v>10</v>
      </c>
      <c r="B534" s="1" t="s">
        <v>393</v>
      </c>
      <c r="C534" s="4">
        <v>0.98285714300000004</v>
      </c>
      <c r="D534" s="5">
        <v>97.02406877</v>
      </c>
      <c r="E534" s="3">
        <v>96.451084730000005</v>
      </c>
      <c r="F534" s="4">
        <v>1.381068049</v>
      </c>
      <c r="G534" s="5">
        <f>Table1[[#This Row],[Best Individual mean accuracy]]-Table1[[#This Row],[Benchmark mean accuracy]]</f>
        <v>-0.57298403999999437</v>
      </c>
      <c r="H534" t="str">
        <f>IF(AND(Table1[[#This Row],[F value]]&lt;4.74,Table1[[#This Row],[Best Individual mean accuracy]]&gt;Table1[[#This Row],[Benchmark mean accuracy]]),"Yes","No")</f>
        <v>No</v>
      </c>
    </row>
    <row r="535" spans="1:8" x14ac:dyDescent="0.55000000000000004">
      <c r="A535">
        <v>175</v>
      </c>
      <c r="B535" s="1" t="s">
        <v>545</v>
      </c>
      <c r="C535" s="4">
        <v>0.98285714285714199</v>
      </c>
      <c r="D535" s="5">
        <v>96.566107245190295</v>
      </c>
      <c r="E535" s="3">
        <v>96.423986901350801</v>
      </c>
      <c r="F535" s="4">
        <v>0.68005717363416096</v>
      </c>
      <c r="G535" s="5">
        <f>Table1[[#This Row],[Best Individual mean accuracy]]-Table1[[#This Row],[Benchmark mean accuracy]]</f>
        <v>-0.14212034383949401</v>
      </c>
      <c r="H535" t="str">
        <f>IF(AND(Table1[[#This Row],[F value]]&lt;4.74,Table1[[#This Row],[Best Individual mean accuracy]]&gt;Table1[[#This Row],[Benchmark mean accuracy]]),"Yes","No")</f>
        <v>No</v>
      </c>
    </row>
    <row r="536" spans="1:8" x14ac:dyDescent="0.55000000000000004">
      <c r="A536">
        <v>175</v>
      </c>
      <c r="B536" s="1" t="s">
        <v>542</v>
      </c>
      <c r="C536" s="4">
        <v>0.98285714285714199</v>
      </c>
      <c r="D536" s="5">
        <v>96.394842406876705</v>
      </c>
      <c r="E536" s="3">
        <v>96.423986901350801</v>
      </c>
      <c r="F536" s="4">
        <v>1.18192140578258</v>
      </c>
      <c r="G536" s="5">
        <f>Table1[[#This Row],[Best Individual mean accuracy]]-Table1[[#This Row],[Benchmark mean accuracy]]</f>
        <v>2.914449447409595E-2</v>
      </c>
      <c r="H536" t="str">
        <f>IF(AND(Table1[[#This Row],[F value]]&lt;4.74,Table1[[#This Row],[Best Individual mean accuracy]]&gt;Table1[[#This Row],[Benchmark mean accuracy]]),"Yes","No")</f>
        <v>Yes</v>
      </c>
    </row>
    <row r="537" spans="1:8" x14ac:dyDescent="0.55000000000000004">
      <c r="A537">
        <v>175</v>
      </c>
      <c r="B537" s="1" t="s">
        <v>521</v>
      </c>
      <c r="C537" s="4">
        <v>0.98285714285714199</v>
      </c>
      <c r="D537" s="5">
        <v>96.623250102333103</v>
      </c>
      <c r="E537" s="3">
        <v>96.423741301678206</v>
      </c>
      <c r="F537" s="4">
        <v>0.73184324500472298</v>
      </c>
      <c r="G537" s="5">
        <f>Table1[[#This Row],[Best Individual mean accuracy]]-Table1[[#This Row],[Benchmark mean accuracy]]</f>
        <v>-0.19950880065489685</v>
      </c>
      <c r="H537" t="str">
        <f>IF(AND(Table1[[#This Row],[F value]]&lt;4.74,Table1[[#This Row],[Best Individual mean accuracy]]&gt;Table1[[#This Row],[Benchmark mean accuracy]]),"Yes","No")</f>
        <v>No</v>
      </c>
    </row>
    <row r="538" spans="1:8" x14ac:dyDescent="0.55000000000000004">
      <c r="A538">
        <v>175</v>
      </c>
      <c r="B538" s="1" t="s">
        <v>553</v>
      </c>
      <c r="C538" s="4">
        <v>0.98285714285714199</v>
      </c>
      <c r="D538" s="5">
        <v>96.337617683176404</v>
      </c>
      <c r="E538" s="3">
        <v>96.423659435120697</v>
      </c>
      <c r="F538" s="4">
        <v>0.67629143675405601</v>
      </c>
      <c r="G538" s="5">
        <f>Table1[[#This Row],[Best Individual mean accuracy]]-Table1[[#This Row],[Benchmark mean accuracy]]</f>
        <v>8.604175194429331E-2</v>
      </c>
      <c r="H538" t="str">
        <f>IF(AND(Table1[[#This Row],[F value]]&lt;4.74,Table1[[#This Row],[Best Individual mean accuracy]]&gt;Table1[[#This Row],[Benchmark mean accuracy]]),"Yes","No")</f>
        <v>Yes</v>
      </c>
    </row>
    <row r="539" spans="1:8" x14ac:dyDescent="0.55000000000000004">
      <c r="A539">
        <v>10</v>
      </c>
      <c r="B539" s="1" t="s">
        <v>145</v>
      </c>
      <c r="C539" s="4">
        <v>0.98285714300000004</v>
      </c>
      <c r="D539" s="5">
        <v>96.880720429999997</v>
      </c>
      <c r="E539" s="3">
        <v>96.423413839999995</v>
      </c>
      <c r="F539" s="4">
        <v>0.93007462699999999</v>
      </c>
      <c r="G539" s="5">
        <f>Table1[[#This Row],[Best Individual mean accuracy]]-Table1[[#This Row],[Benchmark mean accuracy]]</f>
        <v>-0.45730659000000173</v>
      </c>
      <c r="H539" t="str">
        <f>IF(AND(Table1[[#This Row],[F value]]&lt;4.74,Table1[[#This Row],[Best Individual mean accuracy]]&gt;Table1[[#This Row],[Benchmark mean accuracy]]),"Yes","No")</f>
        <v>No</v>
      </c>
    </row>
    <row r="540" spans="1:8" x14ac:dyDescent="0.55000000000000004">
      <c r="A540">
        <v>10</v>
      </c>
      <c r="B540" s="1" t="s">
        <v>353</v>
      </c>
      <c r="C540" s="4">
        <v>0.98285714300000004</v>
      </c>
      <c r="D540" s="5">
        <v>97.081375359999996</v>
      </c>
      <c r="E540" s="3">
        <v>96.423004500000005</v>
      </c>
      <c r="F540" s="4">
        <v>2.6944534170000001</v>
      </c>
      <c r="G540" s="5">
        <f>Table1[[#This Row],[Best Individual mean accuracy]]-Table1[[#This Row],[Benchmark mean accuracy]]</f>
        <v>-0.6583708599999909</v>
      </c>
      <c r="H540" t="str">
        <f>IF(AND(Table1[[#This Row],[F value]]&lt;4.74,Table1[[#This Row],[Best Individual mean accuracy]]&gt;Table1[[#This Row],[Benchmark mean accuracy]]),"Yes","No")</f>
        <v>No</v>
      </c>
    </row>
    <row r="541" spans="1:8" x14ac:dyDescent="0.55000000000000004">
      <c r="A541">
        <v>10</v>
      </c>
      <c r="B541" s="1" t="s">
        <v>211</v>
      </c>
      <c r="C541" s="4">
        <v>0.98285714300000004</v>
      </c>
      <c r="D541" s="5">
        <v>97.0523946</v>
      </c>
      <c r="E541" s="3">
        <v>96.423004500000005</v>
      </c>
      <c r="F541" s="4">
        <v>1.314592636</v>
      </c>
      <c r="G541" s="5">
        <f>Table1[[#This Row],[Best Individual mean accuracy]]-Table1[[#This Row],[Benchmark mean accuracy]]</f>
        <v>-0.62939009999999485</v>
      </c>
      <c r="H541" t="str">
        <f>IF(AND(Table1[[#This Row],[F value]]&lt;4.74,Table1[[#This Row],[Best Individual mean accuracy]]&gt;Table1[[#This Row],[Benchmark mean accuracy]]),"Yes","No")</f>
        <v>No</v>
      </c>
    </row>
    <row r="542" spans="1:8" x14ac:dyDescent="0.55000000000000004">
      <c r="A542">
        <v>10</v>
      </c>
      <c r="B542" s="1" t="s">
        <v>386</v>
      </c>
      <c r="C542" s="4">
        <v>0.98285714300000004</v>
      </c>
      <c r="D542" s="5">
        <v>96.594760539999996</v>
      </c>
      <c r="E542" s="3">
        <v>96.422922639999996</v>
      </c>
      <c r="F542" s="4">
        <v>0.89285753400000001</v>
      </c>
      <c r="G542" s="5">
        <f>Table1[[#This Row],[Best Individual mean accuracy]]-Table1[[#This Row],[Benchmark mean accuracy]]</f>
        <v>-0.17183789999999988</v>
      </c>
      <c r="H542" t="str">
        <f>IF(AND(Table1[[#This Row],[F value]]&lt;4.74,Table1[[#This Row],[Best Individual mean accuracy]]&gt;Table1[[#This Row],[Benchmark mean accuracy]]),"Yes","No")</f>
        <v>No</v>
      </c>
    </row>
    <row r="543" spans="1:8" x14ac:dyDescent="0.55000000000000004">
      <c r="A543">
        <v>10</v>
      </c>
      <c r="B543" s="1" t="s">
        <v>413</v>
      </c>
      <c r="C543" s="4">
        <v>0.98285714300000004</v>
      </c>
      <c r="D543" s="5">
        <v>97.0523946</v>
      </c>
      <c r="E543" s="3">
        <v>96.422840769999993</v>
      </c>
      <c r="F543" s="4">
        <v>2.553070586</v>
      </c>
      <c r="G543" s="5">
        <f>Table1[[#This Row],[Best Individual mean accuracy]]-Table1[[#This Row],[Benchmark mean accuracy]]</f>
        <v>-0.62955383000000609</v>
      </c>
      <c r="H543" t="str">
        <f>IF(AND(Table1[[#This Row],[F value]]&lt;4.74,Table1[[#This Row],[Best Individual mean accuracy]]&gt;Table1[[#This Row],[Benchmark mean accuracy]]),"Yes","No")</f>
        <v>No</v>
      </c>
    </row>
    <row r="544" spans="1:8" x14ac:dyDescent="0.55000000000000004">
      <c r="A544">
        <v>10</v>
      </c>
      <c r="B544" s="1" t="s">
        <v>394</v>
      </c>
      <c r="C544" s="4">
        <v>0.98285714300000004</v>
      </c>
      <c r="D544" s="5">
        <v>96.880884159999994</v>
      </c>
      <c r="E544" s="3">
        <v>96.422758900000005</v>
      </c>
      <c r="F544" s="4">
        <v>1.9958759939999999</v>
      </c>
      <c r="G544" s="5">
        <f>Table1[[#This Row],[Best Individual mean accuracy]]-Table1[[#This Row],[Benchmark mean accuracy]]</f>
        <v>-0.45812525999998854</v>
      </c>
      <c r="H544" t="str">
        <f>IF(AND(Table1[[#This Row],[F value]]&lt;4.74,Table1[[#This Row],[Best Individual mean accuracy]]&gt;Table1[[#This Row],[Benchmark mean accuracy]]),"Yes","No")</f>
        <v>No</v>
      </c>
    </row>
    <row r="545" spans="1:8" x14ac:dyDescent="0.55000000000000004">
      <c r="A545">
        <v>10</v>
      </c>
      <c r="B545" s="1" t="s">
        <v>290</v>
      </c>
      <c r="C545" s="4">
        <v>0.98285714300000004</v>
      </c>
      <c r="D545" s="5">
        <v>96.823577569999998</v>
      </c>
      <c r="E545" s="3">
        <v>96.422758900000005</v>
      </c>
      <c r="F545" s="4">
        <v>1.9257262049999999</v>
      </c>
      <c r="G545" s="5">
        <f>Table1[[#This Row],[Best Individual mean accuracy]]-Table1[[#This Row],[Benchmark mean accuracy]]</f>
        <v>-0.40081866999999249</v>
      </c>
      <c r="H545" t="str">
        <f>IF(AND(Table1[[#This Row],[F value]]&lt;4.74,Table1[[#This Row],[Best Individual mean accuracy]]&gt;Table1[[#This Row],[Benchmark mean accuracy]]),"Yes","No")</f>
        <v>No</v>
      </c>
    </row>
    <row r="546" spans="1:8" x14ac:dyDescent="0.55000000000000004">
      <c r="A546">
        <v>10</v>
      </c>
      <c r="B546" s="1" t="s">
        <v>402</v>
      </c>
      <c r="C546" s="4">
        <v>0.98285714300000004</v>
      </c>
      <c r="D546" s="5">
        <v>96.823495699999995</v>
      </c>
      <c r="E546" s="3">
        <v>96.422758900000005</v>
      </c>
      <c r="F546" s="4">
        <v>2.8315652440000001</v>
      </c>
      <c r="G546" s="5">
        <f>Table1[[#This Row],[Best Individual mean accuracy]]-Table1[[#This Row],[Benchmark mean accuracy]]</f>
        <v>-0.40073679999999001</v>
      </c>
      <c r="H546" t="str">
        <f>IF(AND(Table1[[#This Row],[F value]]&lt;4.74,Table1[[#This Row],[Best Individual mean accuracy]]&gt;Table1[[#This Row],[Benchmark mean accuracy]]),"Yes","No")</f>
        <v>No</v>
      </c>
    </row>
    <row r="547" spans="1:8" x14ac:dyDescent="0.55000000000000004">
      <c r="A547">
        <v>10</v>
      </c>
      <c r="B547" s="1" t="s">
        <v>202</v>
      </c>
      <c r="C547" s="4">
        <v>0.98285714300000004</v>
      </c>
      <c r="D547" s="5">
        <v>96.823577569999998</v>
      </c>
      <c r="E547" s="3">
        <v>96.422677039999996</v>
      </c>
      <c r="F547" s="4">
        <v>0.85121832500000005</v>
      </c>
      <c r="G547" s="5">
        <f>Table1[[#This Row],[Best Individual mean accuracy]]-Table1[[#This Row],[Benchmark mean accuracy]]</f>
        <v>-0.40090053000000125</v>
      </c>
      <c r="H547" t="str">
        <f>IF(AND(Table1[[#This Row],[F value]]&lt;4.74,Table1[[#This Row],[Best Individual mean accuracy]]&gt;Table1[[#This Row],[Benchmark mean accuracy]]),"Yes","No")</f>
        <v>No</v>
      </c>
    </row>
    <row r="548" spans="1:8" x14ac:dyDescent="0.55000000000000004">
      <c r="A548">
        <v>175</v>
      </c>
      <c r="B548" s="1" t="s">
        <v>543</v>
      </c>
      <c r="C548" s="4">
        <v>0.98285714285714199</v>
      </c>
      <c r="D548" s="5">
        <v>96.451821530904596</v>
      </c>
      <c r="E548" s="3">
        <v>96.395415472779305</v>
      </c>
      <c r="F548" s="4">
        <v>0.645580750983762</v>
      </c>
      <c r="G548" s="5">
        <f>Table1[[#This Row],[Best Individual mean accuracy]]-Table1[[#This Row],[Benchmark mean accuracy]]</f>
        <v>-5.6406058125290315E-2</v>
      </c>
      <c r="H548" t="str">
        <f>IF(AND(Table1[[#This Row],[F value]]&lt;4.74,Table1[[#This Row],[Best Individual mean accuracy]]&gt;Table1[[#This Row],[Benchmark mean accuracy]]),"Yes","No")</f>
        <v>No</v>
      </c>
    </row>
    <row r="549" spans="1:8" x14ac:dyDescent="0.55000000000000004">
      <c r="A549">
        <v>175</v>
      </c>
      <c r="B549" s="1" t="s">
        <v>548</v>
      </c>
      <c r="C549" s="4">
        <v>0.98285714285714199</v>
      </c>
      <c r="D549" s="5">
        <v>96.595006139991796</v>
      </c>
      <c r="E549" s="3">
        <v>96.395333606221797</v>
      </c>
      <c r="F549" s="4">
        <v>0.71385769720451897</v>
      </c>
      <c r="G549" s="5">
        <f>Table1[[#This Row],[Best Individual mean accuracy]]-Table1[[#This Row],[Benchmark mean accuracy]]</f>
        <v>-0.19967253376999849</v>
      </c>
      <c r="H549" t="str">
        <f>IF(AND(Table1[[#This Row],[F value]]&lt;4.74,Table1[[#This Row],[Best Individual mean accuracy]]&gt;Table1[[#This Row],[Benchmark mean accuracy]]),"Yes","No")</f>
        <v>No</v>
      </c>
    </row>
    <row r="550" spans="1:8" x14ac:dyDescent="0.55000000000000004">
      <c r="A550">
        <v>175</v>
      </c>
      <c r="B550" s="1" t="s">
        <v>533</v>
      </c>
      <c r="C550" s="4">
        <v>0.98285714285714199</v>
      </c>
      <c r="D550" s="5">
        <v>96.394760540319197</v>
      </c>
      <c r="E550" s="3">
        <v>96.395333606221797</v>
      </c>
      <c r="F550" s="4">
        <v>0.69194696015138901</v>
      </c>
      <c r="G550" s="5">
        <f>Table1[[#This Row],[Best Individual mean accuracy]]-Table1[[#This Row],[Benchmark mean accuracy]]</f>
        <v>5.7306590259997847E-4</v>
      </c>
      <c r="H550" t="str">
        <f>IF(AND(Table1[[#This Row],[F value]]&lt;4.74,Table1[[#This Row],[Best Individual mean accuracy]]&gt;Table1[[#This Row],[Benchmark mean accuracy]]),"Yes","No")</f>
        <v>Yes</v>
      </c>
    </row>
    <row r="551" spans="1:8" x14ac:dyDescent="0.55000000000000004">
      <c r="A551">
        <v>175</v>
      </c>
      <c r="B551" s="1" t="s">
        <v>534</v>
      </c>
      <c r="C551" s="4">
        <v>0.98285714285714199</v>
      </c>
      <c r="D551" s="5">
        <v>96.537617683176407</v>
      </c>
      <c r="E551" s="3">
        <v>96.395169873106795</v>
      </c>
      <c r="F551" s="4">
        <v>0.68372560449448705</v>
      </c>
      <c r="G551" s="5">
        <f>Table1[[#This Row],[Best Individual mean accuracy]]-Table1[[#This Row],[Benchmark mean accuracy]]</f>
        <v>-0.14244781006961205</v>
      </c>
      <c r="H551" t="str">
        <f>IF(AND(Table1[[#This Row],[F value]]&lt;4.74,Table1[[#This Row],[Best Individual mean accuracy]]&gt;Table1[[#This Row],[Benchmark mean accuracy]]),"Yes","No")</f>
        <v>No</v>
      </c>
    </row>
    <row r="552" spans="1:8" x14ac:dyDescent="0.55000000000000004">
      <c r="A552">
        <v>175</v>
      </c>
      <c r="B552" s="1" t="s">
        <v>526</v>
      </c>
      <c r="C552" s="4">
        <v>0.98285714285714199</v>
      </c>
      <c r="D552" s="5">
        <v>96.594924273434302</v>
      </c>
      <c r="E552" s="3">
        <v>96.395088006549301</v>
      </c>
      <c r="F552" s="4">
        <v>1</v>
      </c>
      <c r="G552" s="5">
        <f>Table1[[#This Row],[Best Individual mean accuracy]]-Table1[[#This Row],[Benchmark mean accuracy]]</f>
        <v>-0.19983626688500067</v>
      </c>
      <c r="H552" t="str">
        <f>IF(AND(Table1[[#This Row],[F value]]&lt;4.74,Table1[[#This Row],[Best Individual mean accuracy]]&gt;Table1[[#This Row],[Benchmark mean accuracy]]),"Yes","No")</f>
        <v>No</v>
      </c>
    </row>
    <row r="553" spans="1:8" x14ac:dyDescent="0.55000000000000004">
      <c r="A553">
        <v>175</v>
      </c>
      <c r="B553" s="1" t="s">
        <v>523</v>
      </c>
      <c r="C553" s="4">
        <v>0.98285714285714199</v>
      </c>
      <c r="D553" s="5">
        <v>96.566270978305297</v>
      </c>
      <c r="E553" s="3">
        <v>96.394842406876705</v>
      </c>
      <c r="F553" s="4">
        <v>1.8013698405460801</v>
      </c>
      <c r="G553" s="5">
        <f>Table1[[#This Row],[Best Individual mean accuracy]]-Table1[[#This Row],[Benchmark mean accuracy]]</f>
        <v>-0.17142857142859214</v>
      </c>
      <c r="H553" t="str">
        <f>IF(AND(Table1[[#This Row],[F value]]&lt;4.74,Table1[[#This Row],[Best Individual mean accuracy]]&gt;Table1[[#This Row],[Benchmark mean accuracy]]),"Yes","No")</f>
        <v>No</v>
      </c>
    </row>
    <row r="554" spans="1:8" x14ac:dyDescent="0.55000000000000004">
      <c r="A554">
        <v>10</v>
      </c>
      <c r="B554" s="1" t="s">
        <v>462</v>
      </c>
      <c r="C554" s="4">
        <v>0.98285714300000004</v>
      </c>
      <c r="D554" s="5">
        <v>96.880966029999996</v>
      </c>
      <c r="E554" s="3">
        <v>96.394596809999996</v>
      </c>
      <c r="F554" s="4">
        <v>2.447547256</v>
      </c>
      <c r="G554" s="5">
        <f>Table1[[#This Row],[Best Individual mean accuracy]]-Table1[[#This Row],[Benchmark mean accuracy]]</f>
        <v>-0.48636922000000027</v>
      </c>
      <c r="H554" t="str">
        <f>IF(AND(Table1[[#This Row],[F value]]&lt;4.74,Table1[[#This Row],[Best Individual mean accuracy]]&gt;Table1[[#This Row],[Benchmark mean accuracy]]),"Yes","No")</f>
        <v>No</v>
      </c>
    </row>
    <row r="555" spans="1:8" x14ac:dyDescent="0.55000000000000004">
      <c r="A555">
        <v>750</v>
      </c>
      <c r="B555" s="1" t="s">
        <v>599</v>
      </c>
      <c r="C555" s="4">
        <v>0.97142857142857097</v>
      </c>
      <c r="D555" s="5">
        <v>96.508964388047403</v>
      </c>
      <c r="E555" s="3">
        <v>96.394596807204195</v>
      </c>
      <c r="F555" s="4">
        <v>1.4999969300229601</v>
      </c>
      <c r="G555" s="5">
        <f>Table1[[#This Row],[Best Individual mean accuracy]]-Table1[[#This Row],[Benchmark mean accuracy]]</f>
        <v>-0.11436758084320786</v>
      </c>
      <c r="H555" t="str">
        <f>IF(AND(Table1[[#This Row],[F value]]&lt;4.74,Table1[[#This Row],[Best Individual mean accuracy]]&gt;Table1[[#This Row],[Benchmark mean accuracy]]),"Yes","No")</f>
        <v>No</v>
      </c>
    </row>
    <row r="556" spans="1:8" x14ac:dyDescent="0.55000000000000004">
      <c r="A556">
        <v>10</v>
      </c>
      <c r="B556" s="1" t="s">
        <v>287</v>
      </c>
      <c r="C556" s="4">
        <v>0.98285714300000004</v>
      </c>
      <c r="D556" s="5">
        <v>96.995333610000003</v>
      </c>
      <c r="E556" s="3">
        <v>96.394514939999993</v>
      </c>
      <c r="F556" s="4">
        <v>2.0661831089999998</v>
      </c>
      <c r="G556" s="5">
        <f>Table1[[#This Row],[Best Individual mean accuracy]]-Table1[[#This Row],[Benchmark mean accuracy]]</f>
        <v>-0.60081867000000955</v>
      </c>
      <c r="H556" t="str">
        <f>IF(AND(Table1[[#This Row],[F value]]&lt;4.74,Table1[[#This Row],[Best Individual mean accuracy]]&gt;Table1[[#This Row],[Benchmark mean accuracy]]),"Yes","No")</f>
        <v>No</v>
      </c>
    </row>
    <row r="557" spans="1:8" x14ac:dyDescent="0.55000000000000004">
      <c r="A557">
        <v>10</v>
      </c>
      <c r="B557" s="1" t="s">
        <v>366</v>
      </c>
      <c r="C557" s="4">
        <v>0.98285714300000004</v>
      </c>
      <c r="D557" s="5">
        <v>96.966762180000003</v>
      </c>
      <c r="E557" s="3">
        <v>96.394433070000005</v>
      </c>
      <c r="F557" s="4">
        <v>5.8372546999999999</v>
      </c>
      <c r="G557" s="5">
        <f>Table1[[#This Row],[Best Individual mean accuracy]]-Table1[[#This Row],[Benchmark mean accuracy]]</f>
        <v>-0.57232910999999831</v>
      </c>
      <c r="H557" t="str">
        <f>IF(AND(Table1[[#This Row],[F value]]&lt;4.74,Table1[[#This Row],[Best Individual mean accuracy]]&gt;Table1[[#This Row],[Benchmark mean accuracy]]),"Yes","No")</f>
        <v>No</v>
      </c>
    </row>
    <row r="558" spans="1:8" x14ac:dyDescent="0.55000000000000004">
      <c r="A558">
        <v>10</v>
      </c>
      <c r="B558" s="1" t="s">
        <v>241</v>
      </c>
      <c r="C558" s="4">
        <v>0.98285714300000004</v>
      </c>
      <c r="D558" s="5">
        <v>96.880802290000005</v>
      </c>
      <c r="E558" s="3">
        <v>96.394433070000005</v>
      </c>
      <c r="F558" s="4">
        <v>1</v>
      </c>
      <c r="G558" s="5">
        <f>Table1[[#This Row],[Best Individual mean accuracy]]-Table1[[#This Row],[Benchmark mean accuracy]]</f>
        <v>-0.48636922000000027</v>
      </c>
      <c r="H558" t="str">
        <f>IF(AND(Table1[[#This Row],[F value]]&lt;4.74,Table1[[#This Row],[Best Individual mean accuracy]]&gt;Table1[[#This Row],[Benchmark mean accuracy]]),"Yes","No")</f>
        <v>No</v>
      </c>
    </row>
    <row r="559" spans="1:8" x14ac:dyDescent="0.55000000000000004">
      <c r="A559">
        <v>10</v>
      </c>
      <c r="B559" s="1" t="s">
        <v>258</v>
      </c>
      <c r="C559" s="4">
        <v>0.98285714300000004</v>
      </c>
      <c r="D559" s="5">
        <v>97.052476459999994</v>
      </c>
      <c r="E559" s="3">
        <v>96.394351209999996</v>
      </c>
      <c r="F559" s="4">
        <v>2.0539334810000001</v>
      </c>
      <c r="G559" s="5">
        <f>Table1[[#This Row],[Best Individual mean accuracy]]-Table1[[#This Row],[Benchmark mean accuracy]]</f>
        <v>-0.65812524999999766</v>
      </c>
      <c r="H559" t="str">
        <f>IF(AND(Table1[[#This Row],[F value]]&lt;4.74,Table1[[#This Row],[Best Individual mean accuracy]]&gt;Table1[[#This Row],[Benchmark mean accuracy]]),"Yes","No")</f>
        <v>No</v>
      </c>
    </row>
    <row r="560" spans="1:8" x14ac:dyDescent="0.55000000000000004">
      <c r="A560">
        <v>10</v>
      </c>
      <c r="B560" s="1" t="s">
        <v>274</v>
      </c>
      <c r="C560" s="4">
        <v>0.98285714300000004</v>
      </c>
      <c r="D560" s="5">
        <v>96.909455589999993</v>
      </c>
      <c r="E560" s="3">
        <v>96.394351209999996</v>
      </c>
      <c r="F560" s="4">
        <v>0.83344862500000005</v>
      </c>
      <c r="G560" s="5">
        <f>Table1[[#This Row],[Best Individual mean accuracy]]-Table1[[#This Row],[Benchmark mean accuracy]]</f>
        <v>-0.51510437999999681</v>
      </c>
      <c r="H560" t="str">
        <f>IF(AND(Table1[[#This Row],[F value]]&lt;4.74,Table1[[#This Row],[Best Individual mean accuracy]]&gt;Table1[[#This Row],[Benchmark mean accuracy]]),"Yes","No")</f>
        <v>No</v>
      </c>
    </row>
    <row r="561" spans="1:8" x14ac:dyDescent="0.55000000000000004">
      <c r="A561">
        <v>10</v>
      </c>
      <c r="B561" s="1" t="s">
        <v>104</v>
      </c>
      <c r="C561" s="4">
        <v>0.98285714300000004</v>
      </c>
      <c r="D561" s="5">
        <v>96.938272620000006</v>
      </c>
      <c r="E561" s="3">
        <v>96.394187470000006</v>
      </c>
      <c r="F561" s="4">
        <v>1.2030441949999999</v>
      </c>
      <c r="G561" s="5">
        <f>Table1[[#This Row],[Best Individual mean accuracy]]-Table1[[#This Row],[Benchmark mean accuracy]]</f>
        <v>-0.54408515000000079</v>
      </c>
      <c r="H561" t="str">
        <f>IF(AND(Table1[[#This Row],[F value]]&lt;4.74,Table1[[#This Row],[Best Individual mean accuracy]]&gt;Table1[[#This Row],[Benchmark mean accuracy]]),"Yes","No")</f>
        <v>No</v>
      </c>
    </row>
    <row r="562" spans="1:8" x14ac:dyDescent="0.55000000000000004">
      <c r="A562">
        <v>10</v>
      </c>
      <c r="B562" s="1" t="s">
        <v>162</v>
      </c>
      <c r="C562" s="4">
        <v>0.98285714300000004</v>
      </c>
      <c r="D562" s="5">
        <v>96.70929185</v>
      </c>
      <c r="E562" s="3">
        <v>96.394023739999994</v>
      </c>
      <c r="F562" s="4">
        <v>0.78223803400000003</v>
      </c>
      <c r="G562" s="5">
        <f>Table1[[#This Row],[Best Individual mean accuracy]]-Table1[[#This Row],[Benchmark mean accuracy]]</f>
        <v>-0.31526811000000521</v>
      </c>
      <c r="H562" t="str">
        <f>IF(AND(Table1[[#This Row],[F value]]&lt;4.74,Table1[[#This Row],[Best Individual mean accuracy]]&gt;Table1[[#This Row],[Benchmark mean accuracy]]),"Yes","No")</f>
        <v>No</v>
      </c>
    </row>
    <row r="563" spans="1:8" x14ac:dyDescent="0.55000000000000004">
      <c r="A563">
        <v>10</v>
      </c>
      <c r="B563" s="1" t="s">
        <v>385</v>
      </c>
      <c r="C563" s="4">
        <v>0.98285714300000004</v>
      </c>
      <c r="D563" s="5">
        <v>96.995415469999998</v>
      </c>
      <c r="E563" s="3">
        <v>96.393941870000006</v>
      </c>
      <c r="F563" s="4">
        <v>1.0190055899999999</v>
      </c>
      <c r="G563" s="5">
        <f>Table1[[#This Row],[Best Individual mean accuracy]]-Table1[[#This Row],[Benchmark mean accuracy]]</f>
        <v>-0.60147359999999139</v>
      </c>
      <c r="H563" t="str">
        <f>IF(AND(Table1[[#This Row],[F value]]&lt;4.74,Table1[[#This Row],[Best Individual mean accuracy]]&gt;Table1[[#This Row],[Benchmark mean accuracy]]),"Yes","No")</f>
        <v>No</v>
      </c>
    </row>
    <row r="564" spans="1:8" x14ac:dyDescent="0.55000000000000004">
      <c r="A564">
        <v>10</v>
      </c>
      <c r="B564" s="1" t="s">
        <v>387</v>
      </c>
      <c r="C564" s="4">
        <v>0.98285714300000004</v>
      </c>
      <c r="D564" s="5">
        <v>96.881047890000005</v>
      </c>
      <c r="E564" s="3">
        <v>96.393778139999995</v>
      </c>
      <c r="F564" s="4">
        <v>0.82018659100000002</v>
      </c>
      <c r="G564" s="5">
        <f>Table1[[#This Row],[Best Individual mean accuracy]]-Table1[[#This Row],[Benchmark mean accuracy]]</f>
        <v>-0.48726975000001005</v>
      </c>
      <c r="H564" t="str">
        <f>IF(AND(Table1[[#This Row],[F value]]&lt;4.74,Table1[[#This Row],[Best Individual mean accuracy]]&gt;Table1[[#This Row],[Benchmark mean accuracy]]),"Yes","No")</f>
        <v>No</v>
      </c>
    </row>
    <row r="565" spans="1:8" x14ac:dyDescent="0.55000000000000004">
      <c r="A565">
        <v>465</v>
      </c>
      <c r="B565" s="1" t="s">
        <v>591</v>
      </c>
      <c r="C565" s="4">
        <v>0.98857142857142799</v>
      </c>
      <c r="D565" s="5">
        <v>96.252722063037197</v>
      </c>
      <c r="E565" s="3">
        <v>96.367007777322897</v>
      </c>
      <c r="F565" s="4">
        <v>1</v>
      </c>
      <c r="G565" s="5">
        <f>Table1[[#This Row],[Best Individual mean accuracy]]-Table1[[#This Row],[Benchmark mean accuracy]]</f>
        <v>0.11428571428569967</v>
      </c>
      <c r="H565" t="str">
        <f>IF(AND(Table1[[#This Row],[F value]]&lt;4.74,Table1[[#This Row],[Best Individual mean accuracy]]&gt;Table1[[#This Row],[Benchmark mean accuracy]]),"Yes","No")</f>
        <v>Yes</v>
      </c>
    </row>
    <row r="566" spans="1:8" x14ac:dyDescent="0.55000000000000004">
      <c r="A566">
        <v>10</v>
      </c>
      <c r="B566" s="1" t="s">
        <v>163</v>
      </c>
      <c r="C566" s="4">
        <v>0.98285714300000004</v>
      </c>
      <c r="D566" s="5">
        <v>96.938108880000001</v>
      </c>
      <c r="E566" s="3">
        <v>96.365697909999994</v>
      </c>
      <c r="F566" s="4">
        <v>2.0925492609999998</v>
      </c>
      <c r="G566" s="5">
        <f>Table1[[#This Row],[Best Individual mean accuracy]]-Table1[[#This Row],[Benchmark mean accuracy]]</f>
        <v>-0.57241097000000707</v>
      </c>
      <c r="H566" t="str">
        <f>IF(AND(Table1[[#This Row],[F value]]&lt;4.74,Table1[[#This Row],[Best Individual mean accuracy]]&gt;Table1[[#This Row],[Benchmark mean accuracy]]),"Yes","No")</f>
        <v>No</v>
      </c>
    </row>
    <row r="567" spans="1:8" x14ac:dyDescent="0.55000000000000004">
      <c r="A567">
        <v>10</v>
      </c>
      <c r="B567" s="1" t="s">
        <v>309</v>
      </c>
      <c r="C567" s="4">
        <v>0.98285714300000004</v>
      </c>
      <c r="D567" s="5">
        <v>96.82365944</v>
      </c>
      <c r="E567" s="3">
        <v>96.365697909999994</v>
      </c>
      <c r="F567" s="4">
        <v>1.431899907</v>
      </c>
      <c r="G567" s="5">
        <f>Table1[[#This Row],[Best Individual mean accuracy]]-Table1[[#This Row],[Benchmark mean accuracy]]</f>
        <v>-0.45796153000000572</v>
      </c>
      <c r="H567" t="str">
        <f>IF(AND(Table1[[#This Row],[F value]]&lt;4.74,Table1[[#This Row],[Best Individual mean accuracy]]&gt;Table1[[#This Row],[Benchmark mean accuracy]]),"Yes","No")</f>
        <v>No</v>
      </c>
    </row>
    <row r="568" spans="1:8" x14ac:dyDescent="0.55000000000000004">
      <c r="A568">
        <v>10</v>
      </c>
      <c r="B568" s="1" t="s">
        <v>384</v>
      </c>
      <c r="C568" s="4">
        <v>0.98285714300000004</v>
      </c>
      <c r="D568" s="5">
        <v>96.880802290000005</v>
      </c>
      <c r="E568" s="3">
        <v>96.365452309999995</v>
      </c>
      <c r="F568" s="4">
        <v>3.8796880840000001</v>
      </c>
      <c r="G568" s="5">
        <f>Table1[[#This Row],[Best Individual mean accuracy]]-Table1[[#This Row],[Benchmark mean accuracy]]</f>
        <v>-0.51534998000001053</v>
      </c>
      <c r="H568" t="str">
        <f>IF(AND(Table1[[#This Row],[F value]]&lt;4.74,Table1[[#This Row],[Best Individual mean accuracy]]&gt;Table1[[#This Row],[Benchmark mean accuracy]]),"Yes","No")</f>
        <v>No</v>
      </c>
    </row>
    <row r="569" spans="1:8" x14ac:dyDescent="0.55000000000000004">
      <c r="A569">
        <v>10</v>
      </c>
      <c r="B569" s="1" t="s">
        <v>412</v>
      </c>
      <c r="C569" s="4">
        <v>0.98285714300000004</v>
      </c>
      <c r="D569" s="5">
        <v>96.909373720000005</v>
      </c>
      <c r="E569" s="3">
        <v>96.36537045</v>
      </c>
      <c r="F569" s="4">
        <v>1.967387504</v>
      </c>
      <c r="G569" s="5">
        <f>Table1[[#This Row],[Best Individual mean accuracy]]-Table1[[#This Row],[Benchmark mean accuracy]]</f>
        <v>-0.54400327000000459</v>
      </c>
      <c r="H569" t="str">
        <f>IF(AND(Table1[[#This Row],[F value]]&lt;4.74,Table1[[#This Row],[Best Individual mean accuracy]]&gt;Table1[[#This Row],[Benchmark mean accuracy]]),"Yes","No")</f>
        <v>No</v>
      </c>
    </row>
    <row r="570" spans="1:8" x14ac:dyDescent="0.55000000000000004">
      <c r="A570">
        <v>574</v>
      </c>
      <c r="B570" s="1" t="s">
        <v>594</v>
      </c>
      <c r="C570" s="4">
        <v>0.98285714285714199</v>
      </c>
      <c r="D570" s="5">
        <v>96.338272615636498</v>
      </c>
      <c r="E570" s="3">
        <v>96.338108882521496</v>
      </c>
      <c r="F570" s="4">
        <v>1</v>
      </c>
      <c r="G570" s="5">
        <f>Table1[[#This Row],[Best Individual mean accuracy]]-Table1[[#This Row],[Benchmark mean accuracy]]</f>
        <v>-1.6373311500217369E-4</v>
      </c>
      <c r="H570" t="str">
        <f>IF(AND(Table1[[#This Row],[F value]]&lt;4.74,Table1[[#This Row],[Best Individual mean accuracy]]&gt;Table1[[#This Row],[Benchmark mean accuracy]]),"Yes","No")</f>
        <v>No</v>
      </c>
    </row>
    <row r="571" spans="1:8" x14ac:dyDescent="0.55000000000000004">
      <c r="A571">
        <v>10</v>
      </c>
      <c r="B571" s="1" t="s">
        <v>240</v>
      </c>
      <c r="C571" s="4">
        <v>0.98285714300000004</v>
      </c>
      <c r="D571" s="5">
        <v>96.966680310000001</v>
      </c>
      <c r="E571" s="3">
        <v>96.337781419999999</v>
      </c>
      <c r="F571" s="4">
        <v>0.87320233300000005</v>
      </c>
      <c r="G571" s="5">
        <f>Table1[[#This Row],[Best Individual mean accuracy]]-Table1[[#This Row],[Benchmark mean accuracy]]</f>
        <v>-0.6288988900000021</v>
      </c>
      <c r="H571" t="str">
        <f>IF(AND(Table1[[#This Row],[F value]]&lt;4.74,Table1[[#This Row],[Best Individual mean accuracy]]&gt;Table1[[#This Row],[Benchmark mean accuracy]]),"Yes","No")</f>
        <v>No</v>
      </c>
    </row>
    <row r="572" spans="1:8" x14ac:dyDescent="0.55000000000000004">
      <c r="A572">
        <v>10</v>
      </c>
      <c r="B572" s="1" t="s">
        <v>431</v>
      </c>
      <c r="C572" s="4">
        <v>0.98285714300000004</v>
      </c>
      <c r="D572" s="5">
        <v>96.909537450000002</v>
      </c>
      <c r="E572" s="3">
        <v>96.337699549999996</v>
      </c>
      <c r="F572" s="4">
        <v>1.5734563420000001</v>
      </c>
      <c r="G572" s="5">
        <f>Table1[[#This Row],[Best Individual mean accuracy]]-Table1[[#This Row],[Benchmark mean accuracy]]</f>
        <v>-0.57183790000000556</v>
      </c>
      <c r="H572" t="str">
        <f>IF(AND(Table1[[#This Row],[F value]]&lt;4.74,Table1[[#This Row],[Best Individual mean accuracy]]&gt;Table1[[#This Row],[Benchmark mean accuracy]]),"Yes","No")</f>
        <v>No</v>
      </c>
    </row>
    <row r="573" spans="1:8" x14ac:dyDescent="0.55000000000000004">
      <c r="A573">
        <v>10</v>
      </c>
      <c r="B573" s="1" t="s">
        <v>127</v>
      </c>
      <c r="C573" s="4">
        <v>0.98285714300000004</v>
      </c>
      <c r="D573" s="5">
        <v>96.938108880000001</v>
      </c>
      <c r="E573" s="3">
        <v>96.337617679999994</v>
      </c>
      <c r="F573" s="4">
        <v>2.2462193020000001</v>
      </c>
      <c r="G573" s="5">
        <f>Table1[[#This Row],[Best Individual mean accuracy]]-Table1[[#This Row],[Benchmark mean accuracy]]</f>
        <v>-0.60049120000000755</v>
      </c>
      <c r="H573" t="str">
        <f>IF(AND(Table1[[#This Row],[F value]]&lt;4.74,Table1[[#This Row],[Best Individual mean accuracy]]&gt;Table1[[#This Row],[Benchmark mean accuracy]]),"Yes","No")</f>
        <v>No</v>
      </c>
    </row>
    <row r="574" spans="1:8" x14ac:dyDescent="0.55000000000000004">
      <c r="A574">
        <v>10</v>
      </c>
      <c r="B574" s="1" t="s">
        <v>407</v>
      </c>
      <c r="C574" s="4">
        <v>0.98285714300000004</v>
      </c>
      <c r="D574" s="5">
        <v>96.937945150000004</v>
      </c>
      <c r="E574" s="3">
        <v>96.336880879999995</v>
      </c>
      <c r="F574" s="4">
        <v>3.2022065419999999</v>
      </c>
      <c r="G574" s="5">
        <f>Table1[[#This Row],[Best Individual mean accuracy]]-Table1[[#This Row],[Benchmark mean accuracy]]</f>
        <v>-0.60106427000000906</v>
      </c>
      <c r="H574" t="str">
        <f>IF(AND(Table1[[#This Row],[F value]]&lt;4.74,Table1[[#This Row],[Best Individual mean accuracy]]&gt;Table1[[#This Row],[Benchmark mean accuracy]]),"Yes","No")</f>
        <v>No</v>
      </c>
    </row>
    <row r="575" spans="1:8" x14ac:dyDescent="0.55000000000000004">
      <c r="A575">
        <v>10</v>
      </c>
      <c r="B575" s="1" t="s">
        <v>337</v>
      </c>
      <c r="C575" s="4">
        <v>0.98285714300000004</v>
      </c>
      <c r="D575" s="5">
        <v>97.081047889999994</v>
      </c>
      <c r="E575" s="3">
        <v>96.336799020000001</v>
      </c>
      <c r="F575" s="4">
        <v>2.1172308110000002</v>
      </c>
      <c r="G575" s="5">
        <f>Table1[[#This Row],[Best Individual mean accuracy]]-Table1[[#This Row],[Benchmark mean accuracy]]</f>
        <v>-0.74424886999999273</v>
      </c>
      <c r="H575" t="str">
        <f>IF(AND(Table1[[#This Row],[F value]]&lt;4.74,Table1[[#This Row],[Best Individual mean accuracy]]&gt;Table1[[#This Row],[Benchmark mean accuracy]]),"Yes","No")</f>
        <v>No</v>
      </c>
    </row>
    <row r="576" spans="1:8" x14ac:dyDescent="0.55000000000000004">
      <c r="A576">
        <v>10</v>
      </c>
      <c r="B576" s="1" t="s">
        <v>351</v>
      </c>
      <c r="C576" s="4">
        <v>0.98285714300000004</v>
      </c>
      <c r="D576" s="5">
        <v>96.966598439999999</v>
      </c>
      <c r="E576" s="3">
        <v>96.336717149999998</v>
      </c>
      <c r="F576" s="4">
        <v>1.996302757</v>
      </c>
      <c r="G576" s="5">
        <f>Table1[[#This Row],[Best Individual mean accuracy]]-Table1[[#This Row],[Benchmark mean accuracy]]</f>
        <v>-0.62988129000000015</v>
      </c>
      <c r="H576" t="str">
        <f>IF(AND(Table1[[#This Row],[F value]]&lt;4.74,Table1[[#This Row],[Best Individual mean accuracy]]&gt;Table1[[#This Row],[Benchmark mean accuracy]]),"Yes","No")</f>
        <v>No</v>
      </c>
    </row>
    <row r="577" spans="1:8" x14ac:dyDescent="0.55000000000000004">
      <c r="A577">
        <v>465</v>
      </c>
      <c r="B577" s="1" t="s">
        <v>590</v>
      </c>
      <c r="C577" s="4">
        <v>0.98857142857142799</v>
      </c>
      <c r="D577" s="5">
        <v>96.281293491608693</v>
      </c>
      <c r="E577" s="3">
        <v>96.309864920180104</v>
      </c>
      <c r="F577" s="4">
        <v>0.59961912191540001</v>
      </c>
      <c r="G577" s="5">
        <f>Table1[[#This Row],[Best Individual mean accuracy]]-Table1[[#This Row],[Benchmark mean accuracy]]</f>
        <v>2.8571428571410706E-2</v>
      </c>
      <c r="H577" t="str">
        <f>IF(AND(Table1[[#This Row],[F value]]&lt;4.74,Table1[[#This Row],[Best Individual mean accuracy]]&gt;Table1[[#This Row],[Benchmark mean accuracy]]),"Yes","No")</f>
        <v>Yes</v>
      </c>
    </row>
    <row r="578" spans="1:8" x14ac:dyDescent="0.55000000000000004">
      <c r="A578">
        <v>10</v>
      </c>
      <c r="B578" s="1" t="s">
        <v>283</v>
      </c>
      <c r="C578" s="4">
        <v>0.98285714300000004</v>
      </c>
      <c r="D578" s="5">
        <v>96.709373720000002</v>
      </c>
      <c r="E578" s="3">
        <v>96.308145719999999</v>
      </c>
      <c r="F578" s="4">
        <v>0.89493500000000004</v>
      </c>
      <c r="G578" s="5">
        <f>Table1[[#This Row],[Best Individual mean accuracy]]-Table1[[#This Row],[Benchmark mean accuracy]]</f>
        <v>-0.40122800000000325</v>
      </c>
      <c r="H578" t="str">
        <f>IF(AND(Table1[[#This Row],[F value]]&lt;4.74,Table1[[#This Row],[Best Individual mean accuracy]]&gt;Table1[[#This Row],[Benchmark mean accuracy]]),"Yes","No")</f>
        <v>No</v>
      </c>
    </row>
    <row r="579" spans="1:8" x14ac:dyDescent="0.55000000000000004">
      <c r="A579">
        <v>175</v>
      </c>
      <c r="B579" s="1" t="s">
        <v>539</v>
      </c>
      <c r="C579" s="4">
        <v>0.98285714285714199</v>
      </c>
      <c r="D579" s="5">
        <v>96.251985264019595</v>
      </c>
      <c r="E579" s="3">
        <v>96.2806385591485</v>
      </c>
      <c r="F579" s="4">
        <v>1</v>
      </c>
      <c r="G579" s="5">
        <f>Table1[[#This Row],[Best Individual mean accuracy]]-Table1[[#This Row],[Benchmark mean accuracy]]</f>
        <v>2.8653295128904688E-2</v>
      </c>
      <c r="H579" t="str">
        <f>IF(AND(Table1[[#This Row],[F value]]&lt;4.74,Table1[[#This Row],[Best Individual mean accuracy]]&gt;Table1[[#This Row],[Benchmark mean accuracy]]),"Yes","No")</f>
        <v>Yes</v>
      </c>
    </row>
    <row r="580" spans="1:8" x14ac:dyDescent="0.55000000000000004">
      <c r="A580">
        <v>574</v>
      </c>
      <c r="B580" s="1" t="s">
        <v>597</v>
      </c>
      <c r="C580" s="4">
        <v>0.98285714285714199</v>
      </c>
      <c r="D580" s="5">
        <v>96.280720425706093</v>
      </c>
      <c r="E580" s="3">
        <v>96.280556692591006</v>
      </c>
      <c r="F580" s="4">
        <v>0.66650854375624802</v>
      </c>
      <c r="G580" s="5">
        <f>Table1[[#This Row],[Best Individual mean accuracy]]-Table1[[#This Row],[Benchmark mean accuracy]]</f>
        <v>-1.6373311508743882E-4</v>
      </c>
      <c r="H580" t="str">
        <f>IF(AND(Table1[[#This Row],[F value]]&lt;4.74,Table1[[#This Row],[Best Individual mean accuracy]]&gt;Table1[[#This Row],[Benchmark mean accuracy]]),"Yes","No")</f>
        <v>No</v>
      </c>
    </row>
    <row r="581" spans="1:8" x14ac:dyDescent="0.55000000000000004">
      <c r="A581">
        <v>10</v>
      </c>
      <c r="B581" s="1" t="s">
        <v>403</v>
      </c>
      <c r="C581" s="4">
        <v>0.98285714300000004</v>
      </c>
      <c r="D581" s="5">
        <v>96.852148999999997</v>
      </c>
      <c r="E581" s="3">
        <v>96.279983630000004</v>
      </c>
      <c r="F581" s="4">
        <v>4.9999181349999997</v>
      </c>
      <c r="G581" s="5">
        <f>Table1[[#This Row],[Best Individual mean accuracy]]-Table1[[#This Row],[Benchmark mean accuracy]]</f>
        <v>-0.57216536999999335</v>
      </c>
      <c r="H581" t="str">
        <f>IF(AND(Table1[[#This Row],[F value]]&lt;4.74,Table1[[#This Row],[Best Individual mean accuracy]]&gt;Table1[[#This Row],[Benchmark mean accuracy]]),"Yes","No")</f>
        <v>No</v>
      </c>
    </row>
    <row r="582" spans="1:8" x14ac:dyDescent="0.55000000000000004">
      <c r="A582">
        <v>10</v>
      </c>
      <c r="B582" s="1" t="s">
        <v>292</v>
      </c>
      <c r="C582" s="4">
        <v>0.98285714300000004</v>
      </c>
      <c r="D582" s="5">
        <v>96.880802290000005</v>
      </c>
      <c r="E582" s="3">
        <v>96.279656160000002</v>
      </c>
      <c r="F582" s="4">
        <v>1.9751038809999999</v>
      </c>
      <c r="G582" s="5">
        <f>Table1[[#This Row],[Best Individual mean accuracy]]-Table1[[#This Row],[Benchmark mean accuracy]]</f>
        <v>-0.60114613000000361</v>
      </c>
      <c r="H582" t="str">
        <f>IF(AND(Table1[[#This Row],[F value]]&lt;4.74,Table1[[#This Row],[Best Individual mean accuracy]]&gt;Table1[[#This Row],[Benchmark mean accuracy]]),"Yes","No")</f>
        <v>No</v>
      </c>
    </row>
    <row r="583" spans="1:8" x14ac:dyDescent="0.55000000000000004">
      <c r="A583">
        <v>247</v>
      </c>
      <c r="B583" s="1" t="s">
        <v>556</v>
      </c>
      <c r="C583" s="4">
        <v>0.98857142857142799</v>
      </c>
      <c r="D583" s="5">
        <v>96.908063855914804</v>
      </c>
      <c r="E583" s="3">
        <v>96.278755628325797</v>
      </c>
      <c r="F583" s="4">
        <v>2.00298112841535</v>
      </c>
      <c r="G583" s="5">
        <f>Table1[[#This Row],[Best Individual mean accuracy]]-Table1[[#This Row],[Benchmark mean accuracy]]</f>
        <v>-0.62930822758900717</v>
      </c>
      <c r="H583" t="str">
        <f>IF(AND(Table1[[#This Row],[F value]]&lt;4.74,Table1[[#This Row],[Best Individual mean accuracy]]&gt;Table1[[#This Row],[Benchmark mean accuracy]]),"Yes","No")</f>
        <v>No</v>
      </c>
    </row>
    <row r="584" spans="1:8" x14ac:dyDescent="0.55000000000000004">
      <c r="A584">
        <v>891</v>
      </c>
      <c r="B584" s="1" t="s">
        <v>602</v>
      </c>
      <c r="C584" s="4">
        <v>0.98285714285714199</v>
      </c>
      <c r="D584" s="5">
        <v>95.995824805566897</v>
      </c>
      <c r="E584" s="3">
        <v>96.253049529267301</v>
      </c>
      <c r="F584" s="4">
        <v>1.5891238524986699</v>
      </c>
      <c r="G584" s="5">
        <f>Table1[[#This Row],[Best Individual mean accuracy]]-Table1[[#This Row],[Benchmark mean accuracy]]</f>
        <v>0.2572247237004035</v>
      </c>
      <c r="H584" t="str">
        <f>IF(AND(Table1[[#This Row],[F value]]&lt;4.74,Table1[[#This Row],[Best Individual mean accuracy]]&gt;Table1[[#This Row],[Benchmark mean accuracy]]),"Yes","No")</f>
        <v>Yes</v>
      </c>
    </row>
    <row r="585" spans="1:8" x14ac:dyDescent="0.55000000000000004">
      <c r="A585">
        <v>175</v>
      </c>
      <c r="B585" s="1" t="s">
        <v>468</v>
      </c>
      <c r="C585" s="4">
        <v>0.98285714285714199</v>
      </c>
      <c r="D585" s="5">
        <v>96.623250102333103</v>
      </c>
      <c r="E585" s="3">
        <v>96.251985264019595</v>
      </c>
      <c r="F585" s="4">
        <v>1.0308328906548001</v>
      </c>
      <c r="G585" s="5">
        <f>Table1[[#This Row],[Best Individual mean accuracy]]-Table1[[#This Row],[Benchmark mean accuracy]]</f>
        <v>-0.37126483831350754</v>
      </c>
      <c r="H585" t="str">
        <f>IF(AND(Table1[[#This Row],[F value]]&lt;4.74,Table1[[#This Row],[Best Individual mean accuracy]]&gt;Table1[[#This Row],[Benchmark mean accuracy]]),"Yes","No")</f>
        <v>No</v>
      </c>
    </row>
    <row r="586" spans="1:8" x14ac:dyDescent="0.55000000000000004">
      <c r="A586">
        <v>10</v>
      </c>
      <c r="B586" s="1" t="s">
        <v>38</v>
      </c>
      <c r="C586" s="4">
        <v>0.98285714300000004</v>
      </c>
      <c r="D586" s="5">
        <v>96.766352839999996</v>
      </c>
      <c r="E586" s="3">
        <v>96.251821530000001</v>
      </c>
      <c r="F586" s="4">
        <v>1.0364583140000001</v>
      </c>
      <c r="G586" s="5">
        <f>Table1[[#This Row],[Best Individual mean accuracy]]-Table1[[#This Row],[Benchmark mean accuracy]]</f>
        <v>-0.5145313099999953</v>
      </c>
      <c r="H586" t="str">
        <f>IF(AND(Table1[[#This Row],[F value]]&lt;4.74,Table1[[#This Row],[Best Individual mean accuracy]]&gt;Table1[[#This Row],[Benchmark mean accuracy]]),"Yes","No")</f>
        <v>No</v>
      </c>
    </row>
    <row r="587" spans="1:8" x14ac:dyDescent="0.55000000000000004">
      <c r="A587">
        <v>10</v>
      </c>
      <c r="B587" s="1" t="s">
        <v>47</v>
      </c>
      <c r="C587" s="4">
        <v>0.98285714300000004</v>
      </c>
      <c r="D587" s="5">
        <v>96.880638559999994</v>
      </c>
      <c r="E587" s="3">
        <v>96.251575930000001</v>
      </c>
      <c r="F587" s="4">
        <v>1.6015105970000001</v>
      </c>
      <c r="G587" s="5">
        <f>Table1[[#This Row],[Best Individual mean accuracy]]-Table1[[#This Row],[Benchmark mean accuracy]]</f>
        <v>-0.62906262999999285</v>
      </c>
      <c r="H587" t="str">
        <f>IF(AND(Table1[[#This Row],[F value]]&lt;4.74,Table1[[#This Row],[Best Individual mean accuracy]]&gt;Table1[[#This Row],[Benchmark mean accuracy]]),"Yes","No")</f>
        <v>No</v>
      </c>
    </row>
    <row r="588" spans="1:8" x14ac:dyDescent="0.55000000000000004">
      <c r="A588">
        <v>10</v>
      </c>
      <c r="B588" s="1" t="s">
        <v>352</v>
      </c>
      <c r="C588" s="4">
        <v>0.98285714300000004</v>
      </c>
      <c r="D588" s="5">
        <v>96.852394599999997</v>
      </c>
      <c r="E588" s="3">
        <v>96.251248469999993</v>
      </c>
      <c r="F588" s="4">
        <v>4.7526323289999999</v>
      </c>
      <c r="G588" s="5">
        <f>Table1[[#This Row],[Best Individual mean accuracy]]-Table1[[#This Row],[Benchmark mean accuracy]]</f>
        <v>-0.60114613000000361</v>
      </c>
      <c r="H588" t="str">
        <f>IF(AND(Table1[[#This Row],[F value]]&lt;4.74,Table1[[#This Row],[Best Individual mean accuracy]]&gt;Table1[[#This Row],[Benchmark mean accuracy]]),"Yes","No")</f>
        <v>No</v>
      </c>
    </row>
    <row r="589" spans="1:8" x14ac:dyDescent="0.55000000000000004">
      <c r="A589">
        <v>300</v>
      </c>
      <c r="B589" s="1" t="s">
        <v>588</v>
      </c>
      <c r="C589" s="4">
        <v>0.98857142857142799</v>
      </c>
      <c r="D589" s="5">
        <v>96.249529267294307</v>
      </c>
      <c r="E589" s="3">
        <v>96.2212853049529</v>
      </c>
      <c r="F589" s="4">
        <v>0.75577448878092301</v>
      </c>
      <c r="G589" s="5">
        <f>Table1[[#This Row],[Best Individual mean accuracy]]-Table1[[#This Row],[Benchmark mean accuracy]]</f>
        <v>-2.8243962341406359E-2</v>
      </c>
      <c r="H589" t="str">
        <f>IF(AND(Table1[[#This Row],[F value]]&lt;4.74,Table1[[#This Row],[Best Individual mean accuracy]]&gt;Table1[[#This Row],[Benchmark mean accuracy]]),"Yes","No")</f>
        <v>No</v>
      </c>
    </row>
    <row r="590" spans="1:8" x14ac:dyDescent="0.55000000000000004">
      <c r="A590">
        <v>175</v>
      </c>
      <c r="B590" s="1" t="s">
        <v>546</v>
      </c>
      <c r="C590" s="4">
        <v>0.98285714285714199</v>
      </c>
      <c r="D590" s="5">
        <v>96.480556692590994</v>
      </c>
      <c r="E590" s="3">
        <v>96.195333606221794</v>
      </c>
      <c r="F590" s="4">
        <v>0.82161076174827796</v>
      </c>
      <c r="G590" s="5">
        <f>Table1[[#This Row],[Best Individual mean accuracy]]-Table1[[#This Row],[Benchmark mean accuracy]]</f>
        <v>-0.28522308636920002</v>
      </c>
      <c r="H590" t="str">
        <f>IF(AND(Table1[[#This Row],[F value]]&lt;4.74,Table1[[#This Row],[Best Individual mean accuracy]]&gt;Table1[[#This Row],[Benchmark mean accuracy]]),"Yes","No")</f>
        <v>No</v>
      </c>
    </row>
    <row r="591" spans="1:8" x14ac:dyDescent="0.55000000000000004">
      <c r="A591">
        <v>175</v>
      </c>
      <c r="B591" s="1" t="s">
        <v>544</v>
      </c>
      <c r="C591" s="4">
        <v>0.98285714285714199</v>
      </c>
      <c r="D591" s="5">
        <v>96.680884158821101</v>
      </c>
      <c r="E591" s="3">
        <v>96.195169873106806</v>
      </c>
      <c r="F591" s="4">
        <v>1.8083460835453999</v>
      </c>
      <c r="G591" s="5">
        <f>Table1[[#This Row],[Best Individual mean accuracy]]-Table1[[#This Row],[Benchmark mean accuracy]]</f>
        <v>-0.48571428571429465</v>
      </c>
      <c r="H591" t="str">
        <f>IF(AND(Table1[[#This Row],[F value]]&lt;4.74,Table1[[#This Row],[Best Individual mean accuracy]]&gt;Table1[[#This Row],[Benchmark mean accuracy]]),"Yes","No")</f>
        <v>No</v>
      </c>
    </row>
    <row r="592" spans="1:8" x14ac:dyDescent="0.55000000000000004">
      <c r="A592">
        <v>10</v>
      </c>
      <c r="B592" s="1" t="s">
        <v>291</v>
      </c>
      <c r="C592" s="4">
        <v>0.98285714300000004</v>
      </c>
      <c r="D592" s="5">
        <v>97.138108880000004</v>
      </c>
      <c r="E592" s="3">
        <v>96.193205079999998</v>
      </c>
      <c r="F592" s="4">
        <v>1.5192448249999999</v>
      </c>
      <c r="G592" s="5">
        <f>Table1[[#This Row],[Best Individual mean accuracy]]-Table1[[#This Row],[Benchmark mean accuracy]]</f>
        <v>-0.94490380000000584</v>
      </c>
      <c r="H592" t="str">
        <f>IF(AND(Table1[[#This Row],[F value]]&lt;4.74,Table1[[#This Row],[Best Individual mean accuracy]]&gt;Table1[[#This Row],[Benchmark mean accuracy]]),"Yes","No")</f>
        <v>No</v>
      </c>
    </row>
    <row r="593" spans="1:8" x14ac:dyDescent="0.55000000000000004">
      <c r="A593">
        <v>574</v>
      </c>
      <c r="B593" s="1" t="s">
        <v>593</v>
      </c>
      <c r="C593" s="4">
        <v>0.98285714285714199</v>
      </c>
      <c r="D593" s="5">
        <v>96.509783053622499</v>
      </c>
      <c r="E593" s="3">
        <v>96.165779778960299</v>
      </c>
      <c r="F593" s="4">
        <v>1.6420654961121699</v>
      </c>
      <c r="G593" s="5">
        <f>Table1[[#This Row],[Best Individual mean accuracy]]-Table1[[#This Row],[Benchmark mean accuracy]]</f>
        <v>-0.34400327466219949</v>
      </c>
      <c r="H593" t="str">
        <f>IF(AND(Table1[[#This Row],[F value]]&lt;4.74,Table1[[#This Row],[Best Individual mean accuracy]]&gt;Table1[[#This Row],[Benchmark mean accuracy]]),"Yes","No")</f>
        <v>No</v>
      </c>
    </row>
    <row r="594" spans="1:8" x14ac:dyDescent="0.55000000000000004">
      <c r="A594">
        <v>10</v>
      </c>
      <c r="B594" s="1" t="s">
        <v>367</v>
      </c>
      <c r="C594" s="4">
        <v>0.98285714300000004</v>
      </c>
      <c r="D594" s="5">
        <v>96.966516580000004</v>
      </c>
      <c r="E594" s="3">
        <v>96.165452310000006</v>
      </c>
      <c r="F594" s="4">
        <v>2.7635668180000001</v>
      </c>
      <c r="G594" s="5">
        <f>Table1[[#This Row],[Best Individual mean accuracy]]-Table1[[#This Row],[Benchmark mean accuracy]]</f>
        <v>-0.80106426999999769</v>
      </c>
      <c r="H594" t="str">
        <f>IF(AND(Table1[[#This Row],[F value]]&lt;4.74,Table1[[#This Row],[Best Individual mean accuracy]]&gt;Table1[[#This Row],[Benchmark mean accuracy]]),"Yes","No")</f>
        <v>No</v>
      </c>
    </row>
    <row r="595" spans="1:8" x14ac:dyDescent="0.55000000000000004">
      <c r="A595">
        <v>10</v>
      </c>
      <c r="B595" s="1" t="s">
        <v>251</v>
      </c>
      <c r="C595" s="4">
        <v>0.98285714300000004</v>
      </c>
      <c r="D595" s="5">
        <v>97.081129759999996</v>
      </c>
      <c r="E595" s="3">
        <v>96.165042979999996</v>
      </c>
      <c r="F595" s="4">
        <v>3.2711399970000001</v>
      </c>
      <c r="G595" s="5">
        <f>Table1[[#This Row],[Best Individual mean accuracy]]-Table1[[#This Row],[Benchmark mean accuracy]]</f>
        <v>-0.91608678000000054</v>
      </c>
      <c r="H595" t="str">
        <f>IF(AND(Table1[[#This Row],[F value]]&lt;4.74,Table1[[#This Row],[Best Individual mean accuracy]]&gt;Table1[[#This Row],[Benchmark mean accuracy]]),"Yes","No")</f>
        <v>No</v>
      </c>
    </row>
    <row r="596" spans="1:8" x14ac:dyDescent="0.55000000000000004">
      <c r="A596">
        <v>175</v>
      </c>
      <c r="B596" s="1" t="s">
        <v>527</v>
      </c>
      <c r="C596" s="4">
        <v>0.98285714285714199</v>
      </c>
      <c r="D596" s="5">
        <v>96.280392959476004</v>
      </c>
      <c r="E596" s="3">
        <v>96.109373720834995</v>
      </c>
      <c r="F596" s="4">
        <v>0.69182019783680004</v>
      </c>
      <c r="G596" s="5">
        <f>Table1[[#This Row],[Best Individual mean accuracy]]-Table1[[#This Row],[Benchmark mean accuracy]]</f>
        <v>-0.17101923864100854</v>
      </c>
      <c r="H596" t="str">
        <f>IF(AND(Table1[[#This Row],[F value]]&lt;4.74,Table1[[#This Row],[Best Individual mean accuracy]]&gt;Table1[[#This Row],[Benchmark mean accuracy]]),"Yes","No")</f>
        <v>No</v>
      </c>
    </row>
    <row r="597" spans="1:8" x14ac:dyDescent="0.55000000000000004">
      <c r="A597">
        <v>891</v>
      </c>
      <c r="B597" s="1" t="s">
        <v>605</v>
      </c>
      <c r="C597" s="4">
        <v>0.98285714285714199</v>
      </c>
      <c r="D597" s="5">
        <v>95.795661072451793</v>
      </c>
      <c r="E597" s="3">
        <v>96.081375358166099</v>
      </c>
      <c r="F597" s="4">
        <v>1.0801004879145899</v>
      </c>
      <c r="G597" s="5">
        <f>Table1[[#This Row],[Best Individual mean accuracy]]-Table1[[#This Row],[Benchmark mean accuracy]]</f>
        <v>0.28571428571430602</v>
      </c>
      <c r="H597" t="str">
        <f>IF(AND(Table1[[#This Row],[F value]]&lt;4.74,Table1[[#This Row],[Best Individual mean accuracy]]&gt;Table1[[#This Row],[Benchmark mean accuracy]]),"Yes","No")</f>
        <v>Yes</v>
      </c>
    </row>
    <row r="598" spans="1:8" x14ac:dyDescent="0.55000000000000004">
      <c r="A598">
        <v>891</v>
      </c>
      <c r="B598" s="1" t="s">
        <v>600</v>
      </c>
      <c r="C598" s="4">
        <v>0.98285714285714199</v>
      </c>
      <c r="D598" s="5">
        <v>95.966925910765397</v>
      </c>
      <c r="E598" s="3">
        <v>96.052230863692103</v>
      </c>
      <c r="F598" s="4">
        <v>0.67089889915531498</v>
      </c>
      <c r="G598" s="5">
        <f>Table1[[#This Row],[Best Individual mean accuracy]]-Table1[[#This Row],[Benchmark mean accuracy]]</f>
        <v>8.5304952926705369E-2</v>
      </c>
      <c r="H598" t="str">
        <f>IF(AND(Table1[[#This Row],[F value]]&lt;4.74,Table1[[#This Row],[Best Individual mean accuracy]]&gt;Table1[[#This Row],[Benchmark mean accuracy]]),"Yes","No")</f>
        <v>Yes</v>
      </c>
    </row>
    <row r="599" spans="1:8" x14ac:dyDescent="0.55000000000000004">
      <c r="A599">
        <v>574</v>
      </c>
      <c r="B599" s="1" t="s">
        <v>595</v>
      </c>
      <c r="C599" s="4">
        <v>0.98285714285714199</v>
      </c>
      <c r="D599" s="5">
        <v>96.681211625051105</v>
      </c>
      <c r="E599" s="3">
        <v>96.0231682357756</v>
      </c>
      <c r="F599" s="4">
        <v>3.0768837392408601</v>
      </c>
      <c r="G599" s="5">
        <f>Table1[[#This Row],[Best Individual mean accuracy]]-Table1[[#This Row],[Benchmark mean accuracy]]</f>
        <v>-0.65804338927550532</v>
      </c>
      <c r="H599" t="str">
        <f>IF(AND(Table1[[#This Row],[F value]]&lt;4.74,Table1[[#This Row],[Best Individual mean accuracy]]&gt;Table1[[#This Row],[Benchmark mean accuracy]]),"Yes","No")</f>
        <v>No</v>
      </c>
    </row>
    <row r="600" spans="1:8" x14ac:dyDescent="0.55000000000000004">
      <c r="A600">
        <v>300</v>
      </c>
      <c r="B600" s="1" t="s">
        <v>587</v>
      </c>
      <c r="C600" s="4">
        <v>0.98857142857142799</v>
      </c>
      <c r="D600" s="5">
        <v>96.3355710192386</v>
      </c>
      <c r="E600" s="3">
        <v>96.020794105607806</v>
      </c>
      <c r="F600" s="4">
        <v>4.4804340796658604</v>
      </c>
      <c r="G600" s="5">
        <f>Table1[[#This Row],[Best Individual mean accuracy]]-Table1[[#This Row],[Benchmark mean accuracy]]</f>
        <v>-0.3147769136307943</v>
      </c>
      <c r="H600" t="str">
        <f>IF(AND(Table1[[#This Row],[F value]]&lt;4.74,Table1[[#This Row],[Best Individual mean accuracy]]&gt;Table1[[#This Row],[Benchmark mean accuracy]]),"Yes","No")</f>
        <v>No</v>
      </c>
    </row>
    <row r="601" spans="1:8" x14ac:dyDescent="0.55000000000000004">
      <c r="A601">
        <v>10</v>
      </c>
      <c r="B601" s="1" t="s">
        <v>383</v>
      </c>
      <c r="C601" s="4">
        <v>0.98285714300000004</v>
      </c>
      <c r="D601" s="5">
        <v>96.995333610000003</v>
      </c>
      <c r="E601" s="3">
        <v>95.964633649999996</v>
      </c>
      <c r="F601" s="4">
        <v>2.1213806439999998</v>
      </c>
      <c r="G601" s="5">
        <f>Table1[[#This Row],[Best Individual mean accuracy]]-Table1[[#This Row],[Benchmark mean accuracy]]</f>
        <v>-1.0306999600000069</v>
      </c>
      <c r="H601" t="str">
        <f>IF(AND(Table1[[#This Row],[F value]]&lt;4.74,Table1[[#This Row],[Best Individual mean accuracy]]&gt;Table1[[#This Row],[Benchmark mean accuracy]]),"Yes","No")</f>
        <v>No</v>
      </c>
    </row>
    <row r="602" spans="1:8" x14ac:dyDescent="0.55000000000000004">
      <c r="A602">
        <v>891</v>
      </c>
      <c r="B602" s="1" t="s">
        <v>601</v>
      </c>
      <c r="C602" s="4">
        <v>0.98285714285714199</v>
      </c>
      <c r="D602" s="5">
        <v>96.024478100695802</v>
      </c>
      <c r="E602" s="3">
        <v>95.938027015963897</v>
      </c>
      <c r="F602" s="4">
        <v>0.59415339772231301</v>
      </c>
      <c r="G602" s="5">
        <f>Table1[[#This Row],[Best Individual mean accuracy]]-Table1[[#This Row],[Benchmark mean accuracy]]</f>
        <v>-8.6451084731905325E-2</v>
      </c>
      <c r="H602" t="str">
        <f>IF(AND(Table1[[#This Row],[F value]]&lt;4.74,Table1[[#This Row],[Best Individual mean accuracy]]&gt;Table1[[#This Row],[Benchmark mean accuracy]]),"Yes","No")</f>
        <v>No</v>
      </c>
    </row>
    <row r="603" spans="1:8" x14ac:dyDescent="0.55000000000000004">
      <c r="A603">
        <v>10</v>
      </c>
      <c r="B603" s="1" t="s">
        <v>410</v>
      </c>
      <c r="C603" s="4">
        <v>0.98285714300000004</v>
      </c>
      <c r="D603" s="5">
        <v>97.02382317</v>
      </c>
      <c r="E603" s="3">
        <v>95.650920999999997</v>
      </c>
      <c r="F603" s="4">
        <v>6.0412675330000001</v>
      </c>
      <c r="G603" s="5">
        <f>Table1[[#This Row],[Best Individual mean accuracy]]-Table1[[#This Row],[Benchmark mean accuracy]]</f>
        <v>-1.3729021700000033</v>
      </c>
      <c r="H603" t="str">
        <f>IF(AND(Table1[[#This Row],[F value]]&lt;4.74,Table1[[#This Row],[Best Individual mean accuracy]]&gt;Table1[[#This Row],[Benchmark mean accuracy]]),"Yes","No")</f>
        <v>No</v>
      </c>
    </row>
  </sheetData>
  <conditionalFormatting sqref="B1:B1048576">
    <cfRule type="duplicateValues" dxfId="7" priority="2"/>
    <cfRule type="duplicateValues" dxfId="6" priority="3"/>
  </conditionalFormatting>
  <conditionalFormatting sqref="N3:N5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456D-7B9C-46A6-8475-2B47748B70EA}">
  <dimension ref="A1:T35"/>
  <sheetViews>
    <sheetView topLeftCell="K1" workbookViewId="0">
      <selection activeCell="K14" sqref="K14:M14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5" customWidth="1"/>
    <col min="5" max="5" width="27.5234375" style="3" bestFit="1" customWidth="1"/>
    <col min="6" max="6" width="8.83984375" style="4"/>
    <col min="7" max="7" width="26.05078125" style="5" bestFit="1" customWidth="1"/>
    <col min="10" max="10" width="25.734375" bestFit="1" customWidth="1"/>
  </cols>
  <sheetData>
    <row r="1" spans="1:20" x14ac:dyDescent="0.55000000000000004">
      <c r="A1" t="s">
        <v>607</v>
      </c>
      <c r="B1" s="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5" t="s">
        <v>1574</v>
      </c>
      <c r="H1" t="s">
        <v>1569</v>
      </c>
    </row>
    <row r="2" spans="1:20" x14ac:dyDescent="0.55000000000000004">
      <c r="A2">
        <v>928</v>
      </c>
      <c r="B2" s="1" t="s">
        <v>641</v>
      </c>
      <c r="C2" s="4">
        <v>0.82291666666666596</v>
      </c>
      <c r="D2" s="5">
        <v>77.03125</v>
      </c>
      <c r="E2" s="3">
        <v>77.109375</v>
      </c>
      <c r="F2" s="4">
        <v>0.66423357664233695</v>
      </c>
      <c r="G2" s="5">
        <f>Table2[[#This Row],[Best Individual mean accuracy]]-Table2[[#This Row],[Benchmark mean accuracy]]</f>
        <v>7.8125E-2</v>
      </c>
      <c r="H2" t="str">
        <f>IF(AND(Table2[[#This Row],[F value]]&lt;4.74,Table2[[#This Row],[Best Individual mean accuracy]]&gt;Table2[[#This Row],[Benchmark mean accuracy]]),"Yes","No")</f>
        <v>Yes</v>
      </c>
      <c r="J2" t="s">
        <v>1570</v>
      </c>
      <c r="K2">
        <f>COUNT(Table2[Best Individual mean accuracy])</f>
        <v>34</v>
      </c>
    </row>
    <row r="3" spans="1:20" x14ac:dyDescent="0.55000000000000004">
      <c r="A3">
        <v>10</v>
      </c>
      <c r="B3" s="1" t="s">
        <v>613</v>
      </c>
      <c r="C3" s="4">
        <v>0.83333333333333304</v>
      </c>
      <c r="D3" s="5">
        <v>76.8489583333333</v>
      </c>
      <c r="E3" s="3">
        <v>76.9791666666666</v>
      </c>
      <c r="F3" s="4">
        <v>0.85611510791366696</v>
      </c>
      <c r="G3" s="5">
        <f>Table2[[#This Row],[Best Individual mean accuracy]]-Table2[[#This Row],[Benchmark mean accuracy]]</f>
        <v>0.13020833333330017</v>
      </c>
      <c r="H3" t="str">
        <f>IF(AND(Table2[[#This Row],[F value]]&lt;4.74,Table2[[#This Row],[Best Individual mean accuracy]]&gt;Table2[[#This Row],[Benchmark mean accuracy]]),"Yes","No")</f>
        <v>Yes</v>
      </c>
      <c r="J3" t="s">
        <v>1571</v>
      </c>
      <c r="K3" s="2">
        <f>COUNTIF(Table2[Has same error rate and is better],"=Yes")/K2</f>
        <v>0.5</v>
      </c>
    </row>
    <row r="4" spans="1:20" x14ac:dyDescent="0.55000000000000004">
      <c r="A4">
        <v>10</v>
      </c>
      <c r="B4" s="1" t="s">
        <v>609</v>
      </c>
      <c r="C4" s="4">
        <v>0.83333333333333304</v>
      </c>
      <c r="D4" s="5">
        <v>77.1614583333333</v>
      </c>
      <c r="E4" s="3">
        <v>76.9270833333333</v>
      </c>
      <c r="F4" s="4">
        <v>0.59578207381370796</v>
      </c>
      <c r="G4" s="5">
        <f>Table2[[#This Row],[Best Individual mean accuracy]]-Table2[[#This Row],[Benchmark mean accuracy]]</f>
        <v>-0.234375</v>
      </c>
      <c r="H4" t="str">
        <f>IF(AND(Table2[[#This Row],[F value]]&lt;4.74,Table2[[#This Row],[Best Individual mean accuracy]]&gt;Table2[[#This Row],[Benchmark mean accuracy]]),"Yes","No")</f>
        <v>No</v>
      </c>
    </row>
    <row r="5" spans="1:20" x14ac:dyDescent="0.55000000000000004">
      <c r="A5">
        <v>10</v>
      </c>
      <c r="B5" s="1" t="s">
        <v>615</v>
      </c>
      <c r="C5" s="4">
        <v>0.83333333333333304</v>
      </c>
      <c r="D5" s="5">
        <v>76.71875</v>
      </c>
      <c r="E5" s="3">
        <v>76.796875</v>
      </c>
      <c r="F5" s="4">
        <v>1.0091324200913201</v>
      </c>
      <c r="G5" s="5">
        <f>Table2[[#This Row],[Best Individual mean accuracy]]-Table2[[#This Row],[Benchmark mean accuracy]]</f>
        <v>7.8125E-2</v>
      </c>
      <c r="H5" t="str">
        <f>IF(AND(Table2[[#This Row],[F value]]&lt;4.74,Table2[[#This Row],[Best Individual mean accuracy]]&gt;Table2[[#This Row],[Benchmark mean accuracy]]),"Yes","No")</f>
        <v>Yes</v>
      </c>
      <c r="J5" t="s">
        <v>1572</v>
      </c>
      <c r="K5">
        <f>_xlfn.MAXIFS(Table2[Improvement/Deterioration],Table2[F value],"&lt;4.74")</f>
        <v>1.640625</v>
      </c>
    </row>
    <row r="6" spans="1:20" x14ac:dyDescent="0.55000000000000004">
      <c r="A6">
        <v>928</v>
      </c>
      <c r="B6" s="1" t="s">
        <v>640</v>
      </c>
      <c r="C6" s="4">
        <v>0.82291666666666596</v>
      </c>
      <c r="D6" s="5">
        <v>76.484375</v>
      </c>
      <c r="E6" s="3">
        <v>76.7708333333333</v>
      </c>
      <c r="F6" s="4">
        <v>0.74504249291784497</v>
      </c>
      <c r="G6" s="5">
        <f>Table2[[#This Row],[Best Individual mean accuracy]]-Table2[[#This Row],[Benchmark mean accuracy]]</f>
        <v>0.28645833333330017</v>
      </c>
      <c r="H6" t="str">
        <f>IF(AND(Table2[[#This Row],[F value]]&lt;4.74,Table2[[#This Row],[Best Individual mean accuracy]]&gt;Table2[[#This Row],[Benchmark mean accuracy]]),"Yes","No")</f>
        <v>Yes</v>
      </c>
      <c r="J6" t="s">
        <v>1573</v>
      </c>
      <c r="K6">
        <f>_xlfn.MINIFS(Table2[Improvement/Deterioration],Table2[F value],"&lt;4.74")</f>
        <v>-2.3177083333333002</v>
      </c>
    </row>
    <row r="7" spans="1:20" x14ac:dyDescent="0.55000000000000004">
      <c r="A7">
        <v>10</v>
      </c>
      <c r="B7" s="1" t="s">
        <v>614</v>
      </c>
      <c r="C7" s="4">
        <v>0.83333333333333304</v>
      </c>
      <c r="D7" s="5">
        <v>76.875</v>
      </c>
      <c r="E7" s="3">
        <v>76.71875</v>
      </c>
      <c r="F7" s="4">
        <v>0.84558823529411697</v>
      </c>
      <c r="G7" s="5">
        <f>Table2[[#This Row],[Best Individual mean accuracy]]-Table2[[#This Row],[Benchmark mean accuracy]]</f>
        <v>-0.15625</v>
      </c>
      <c r="H7" t="str">
        <f>IF(AND(Table2[[#This Row],[F value]]&lt;4.74,Table2[[#This Row],[Best Individual mean accuracy]]&gt;Table2[[#This Row],[Benchmark mean accuracy]]),"Yes","No")</f>
        <v>No</v>
      </c>
    </row>
    <row r="8" spans="1:20" x14ac:dyDescent="0.55000000000000004">
      <c r="A8">
        <v>928</v>
      </c>
      <c r="B8" s="1" t="s">
        <v>638</v>
      </c>
      <c r="C8" s="4">
        <v>0.82291666666666596</v>
      </c>
      <c r="D8" s="5">
        <v>76.5104166666666</v>
      </c>
      <c r="E8" s="3">
        <v>76.71875</v>
      </c>
      <c r="F8" s="4">
        <v>0.58389261744966503</v>
      </c>
      <c r="G8" s="5">
        <f>Table2[[#This Row],[Best Individual mean accuracy]]-Table2[[#This Row],[Benchmark mean accuracy]]</f>
        <v>0.20833333333339965</v>
      </c>
      <c r="H8" t="str">
        <f>IF(AND(Table2[[#This Row],[F value]]&lt;4.74,Table2[[#This Row],[Best Individual mean accuracy]]&gt;Table2[[#This Row],[Benchmark mean accuracy]]),"Yes","No")</f>
        <v>Yes</v>
      </c>
      <c r="J8" t="s">
        <v>1575</v>
      </c>
      <c r="K8">
        <f>AVERAGEIFS(Table2[Improvement/Deterioration],Table2[Improvement/Deterioration],"&gt;0",Table2[F value],"&lt;4.74")</f>
        <v>0.56832107843137059</v>
      </c>
    </row>
    <row r="9" spans="1:20" x14ac:dyDescent="0.55000000000000004">
      <c r="A9">
        <v>10</v>
      </c>
      <c r="B9" s="1" t="s">
        <v>612</v>
      </c>
      <c r="C9" s="4">
        <v>0.83333333333333304</v>
      </c>
      <c r="D9" s="5">
        <v>76.8229166666666</v>
      </c>
      <c r="E9" s="3">
        <v>76.718749999999901</v>
      </c>
      <c r="F9" s="4">
        <v>1.59183673469388</v>
      </c>
      <c r="G9" s="5">
        <f>Table2[[#This Row],[Best Individual mean accuracy]]-Table2[[#This Row],[Benchmark mean accuracy]]</f>
        <v>-0.10416666666669983</v>
      </c>
      <c r="H9" t="str">
        <f>IF(AND(Table2[[#This Row],[F value]]&lt;4.74,Table2[[#This Row],[Best Individual mean accuracy]]&gt;Table2[[#This Row],[Benchmark mean accuracy]]),"Yes","No")</f>
        <v>No</v>
      </c>
      <c r="J9" t="s">
        <v>1576</v>
      </c>
      <c r="K9">
        <f>AVERAGEIFS(Table2[Improvement/Deterioration],Table2[Improvement/Deterioration],"&lt;0",Table2[F value],"&lt;4.74")</f>
        <v>-0.63265931372548823</v>
      </c>
    </row>
    <row r="10" spans="1:20" x14ac:dyDescent="0.55000000000000004">
      <c r="A10">
        <v>928</v>
      </c>
      <c r="B10" s="1" t="s">
        <v>636</v>
      </c>
      <c r="C10" s="4">
        <v>0.82291666666666596</v>
      </c>
      <c r="D10" s="5">
        <v>76.6145833333333</v>
      </c>
      <c r="E10" s="3">
        <v>76.718749999999901</v>
      </c>
      <c r="F10" s="4">
        <v>1.1886792452830099</v>
      </c>
      <c r="G10" s="5">
        <f>Table2[[#This Row],[Best Individual mean accuracy]]-Table2[[#This Row],[Benchmark mean accuracy]]</f>
        <v>0.10416666666660035</v>
      </c>
      <c r="H10" t="str">
        <f>IF(AND(Table2[[#This Row],[F value]]&lt;4.74,Table2[[#This Row],[Best Individual mean accuracy]]&gt;Table2[[#This Row],[Benchmark mean accuracy]]),"Yes","No")</f>
        <v>Yes</v>
      </c>
    </row>
    <row r="11" spans="1:20" x14ac:dyDescent="0.55000000000000004">
      <c r="A11">
        <v>928</v>
      </c>
      <c r="B11" s="1" t="s">
        <v>635</v>
      </c>
      <c r="C11" s="4">
        <v>0.82291666666666596</v>
      </c>
      <c r="D11" s="5">
        <v>76.6927083333333</v>
      </c>
      <c r="E11" s="3">
        <v>76.6145833333333</v>
      </c>
      <c r="F11" s="4">
        <v>0.65680473372781101</v>
      </c>
      <c r="G11" s="5">
        <f>Table2[[#This Row],[Best Individual mean accuracy]]-Table2[[#This Row],[Benchmark mean accuracy]]</f>
        <v>-7.8125E-2</v>
      </c>
      <c r="H11" t="str">
        <f>IF(AND(Table2[[#This Row],[F value]]&lt;4.74,Table2[[#This Row],[Best Individual mean accuracy]]&gt;Table2[[#This Row],[Benchmark mean accuracy]]),"Yes","No")</f>
        <v>No</v>
      </c>
      <c r="J11" t="s">
        <v>1577</v>
      </c>
      <c r="K11">
        <f>AVERAGE(Table2[Benchmark mean accuracy])</f>
        <v>75.933670343137223</v>
      </c>
    </row>
    <row r="12" spans="1:20" x14ac:dyDescent="0.55000000000000004">
      <c r="A12">
        <v>928</v>
      </c>
      <c r="B12" s="1" t="s">
        <v>637</v>
      </c>
      <c r="C12" s="4">
        <v>0.82291666666666596</v>
      </c>
      <c r="D12" s="5">
        <v>76.484375</v>
      </c>
      <c r="E12" s="3">
        <v>76.5885416666666</v>
      </c>
      <c r="F12" s="4">
        <v>0.718749999999998</v>
      </c>
      <c r="G12" s="5">
        <f>Table2[[#This Row],[Best Individual mean accuracy]]-Table2[[#This Row],[Benchmark mean accuracy]]</f>
        <v>0.10416666666660035</v>
      </c>
      <c r="H12" t="str">
        <f>IF(AND(Table2[[#This Row],[F value]]&lt;4.74,Table2[[#This Row],[Best Individual mean accuracy]]&gt;Table2[[#This Row],[Benchmark mean accuracy]]),"Yes","No")</f>
        <v>Yes</v>
      </c>
    </row>
    <row r="13" spans="1:20" x14ac:dyDescent="0.55000000000000004">
      <c r="A13">
        <v>10</v>
      </c>
      <c r="B13" s="1" t="s">
        <v>610</v>
      </c>
      <c r="C13" s="4">
        <v>0.83333333333333304</v>
      </c>
      <c r="D13" s="5">
        <v>77.109375</v>
      </c>
      <c r="E13" s="3">
        <v>76.484375</v>
      </c>
      <c r="F13" s="4">
        <v>0.82550335570469802</v>
      </c>
      <c r="G13" s="5">
        <f>Table2[[#This Row],[Best Individual mean accuracy]]-Table2[[#This Row],[Benchmark mean accuracy]]</f>
        <v>-0.625</v>
      </c>
      <c r="H13" t="str">
        <f>IF(AND(Table2[[#This Row],[F value]]&lt;4.74,Table2[[#This Row],[Best Individual mean accuracy]]&gt;Table2[[#This Row],[Benchmark mean accuracy]]),"Yes","No")</f>
        <v>No</v>
      </c>
      <c r="J13" t="s">
        <v>1578</v>
      </c>
      <c r="K13" s="2">
        <f>(COUNTIF(Table2[F value],"&lt;4.74"))/COUNT(Table2[F value])</f>
        <v>1</v>
      </c>
    </row>
    <row r="14" spans="1:20" x14ac:dyDescent="0.55000000000000004">
      <c r="A14">
        <v>10</v>
      </c>
      <c r="B14" s="1" t="s">
        <v>611</v>
      </c>
      <c r="C14" s="4">
        <v>0.83333333333333304</v>
      </c>
      <c r="D14" s="5">
        <v>77.0052083333333</v>
      </c>
      <c r="E14" s="3">
        <v>76.4322916666666</v>
      </c>
      <c r="F14" s="4">
        <v>1.7894736842105301</v>
      </c>
      <c r="G14" s="5">
        <f>Table2[[#This Row],[Best Individual mean accuracy]]-Table2[[#This Row],[Benchmark mean accuracy]]</f>
        <v>-0.57291666666669983</v>
      </c>
      <c r="H14" t="str">
        <f>IF(AND(Table2[[#This Row],[F value]]&lt;4.74,Table2[[#This Row],[Best Individual mean accuracy]]&gt;Table2[[#This Row],[Benchmark mean accuracy]]),"Yes","No")</f>
        <v>No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928</v>
      </c>
      <c r="B15" s="1" t="s">
        <v>634</v>
      </c>
      <c r="C15" s="4">
        <v>0.82291666666666596</v>
      </c>
      <c r="D15" s="5">
        <v>76.6927083333333</v>
      </c>
      <c r="E15" s="3">
        <v>76.3802083333333</v>
      </c>
      <c r="F15" s="4">
        <v>0.70129870129869998</v>
      </c>
      <c r="G15" s="5">
        <f>Table2[[#This Row],[Best Individual mean accuracy]]-Table2[[#This Row],[Benchmark mean accuracy]]</f>
        <v>-0.3125</v>
      </c>
      <c r="H15" t="str">
        <f>IF(AND(Table2[[#This Row],[F value]]&lt;4.74,Table2[[#This Row],[Best Individual mean accuracy]]&gt;Table2[[#This Row],[Benchmark mean accuracy]]),"Yes","No")</f>
        <v>No</v>
      </c>
      <c r="J15">
        <v>10</v>
      </c>
      <c r="K15" s="6">
        <f>COUNTIFS(Table2[Has same error rate and is better],"=Yes",Table2[Seed],J15)/COUNTIFS(Table2[Seed],J15,Table2[F value],"&lt;4.74")</f>
        <v>0.25</v>
      </c>
      <c r="L15">
        <f>COUNTIF(Table2[Seed],J15)</f>
        <v>8</v>
      </c>
      <c r="M15">
        <f>(COUNTIFS(Table2[F value],"&lt;4.74",Table2[Seed],J15))/COUNTIF(Table2[Seed],J15)</f>
        <v>1</v>
      </c>
      <c r="N15">
        <f>COUNTIFS(Table2[Has same error rate and is better],"=Yes",Table2[Seed],J15)</f>
        <v>2</v>
      </c>
      <c r="O15">
        <f>IFERROR(AVERAGEIFS(Table2[Improvement/Deterioration],Table2[Improvement/Deterioration],"&gt;0",Table2[F value],"&lt;4.74",Table2[Seed],J15),0)</f>
        <v>0.10416666666665009</v>
      </c>
      <c r="P15">
        <f>IFERROR(AVERAGEIFS(Table2[Improvement/Deterioration],Table2[Improvement/Deterioration],"&lt;=0",Table2[F value],"&lt;4.74",Table2[Seed],J15),0)</f>
        <v>-0.42534722222223326</v>
      </c>
      <c r="Q15">
        <f>AVERAGEIFS(Table2[Benchmark mean accuracy],Table2[Seed],J15,Table2[F value],"&lt;4.74")</f>
        <v>76.927083333333314</v>
      </c>
      <c r="R15">
        <f>AVERAGEIFS(Table2[Best Individual mean accuracy],Table2[Seed],J15,Table2[F value],"&lt;4.74")</f>
        <v>76.6341145833333</v>
      </c>
      <c r="S15">
        <f>(K15*O15+(1-K15)*P15)*M15</f>
        <v>-0.29296875000001243</v>
      </c>
      <c r="T15">
        <f>(R15-Q15)*M15</f>
        <v>-0.29296875000001421</v>
      </c>
    </row>
    <row r="16" spans="1:20" x14ac:dyDescent="0.55000000000000004">
      <c r="A16">
        <v>928</v>
      </c>
      <c r="B16" s="1" t="s">
        <v>639</v>
      </c>
      <c r="C16" s="4">
        <v>0.82291666666666596</v>
      </c>
      <c r="D16" s="5">
        <v>76.562499999999901</v>
      </c>
      <c r="E16" s="3">
        <v>76.3802083333333</v>
      </c>
      <c r="F16" s="4">
        <v>0.69343065693430594</v>
      </c>
      <c r="G16" s="5">
        <f>Table2[[#This Row],[Best Individual mean accuracy]]-Table2[[#This Row],[Benchmark mean accuracy]]</f>
        <v>-0.18229166666660035</v>
      </c>
      <c r="H16" t="str">
        <f>IF(AND(Table2[[#This Row],[F value]]&lt;4.74,Table2[[#This Row],[Best Individual mean accuracy]]&gt;Table2[[#This Row],[Benchmark mean accuracy]]),"Yes","No")</f>
        <v>No</v>
      </c>
      <c r="J16">
        <v>175</v>
      </c>
      <c r="K16" s="6">
        <f>COUNTIFS(Table2[Has same error rate and is better],"=Yes",Table2[Seed],J16)/COUNTIFS(Table2[Seed],J16,Table2[F value],"&lt;4.74")</f>
        <v>1</v>
      </c>
      <c r="L16">
        <f>COUNTIF(Table2[Seed],J16)</f>
        <v>2</v>
      </c>
      <c r="M16">
        <f>(COUNTIFS(Table2[F value],"&lt;4.74",Table2[Seed],J16))/COUNTIF(Table2[Seed],J16)</f>
        <v>1</v>
      </c>
      <c r="N16">
        <f>COUNTIFS(Table2[Has same error rate and is better],"=Yes",Table2[Seed],J16)</f>
        <v>2</v>
      </c>
      <c r="O16">
        <f>IFERROR(AVERAGEIFS(Table2[Improvement/Deterioration],Table2[Improvement/Deterioration],"&gt;0",Table2[F value],"&lt;4.74",Table2[Seed],J16),0)</f>
        <v>1.2369791666666998</v>
      </c>
      <c r="P16">
        <f>IFERROR(AVERAGEIFS(Table2[Improvement/Deterioration],Table2[Improvement/Deterioration],"&lt;=0",Table2[F value],"&lt;4.74",Table2[Seed],J16),0)</f>
        <v>0</v>
      </c>
      <c r="Q16">
        <f>AVERAGEIFS(Table2[Benchmark mean accuracy],Table2[Seed],J16,Table2[F value],"&lt;4.74")</f>
        <v>74.6614583333333</v>
      </c>
      <c r="R16">
        <f>AVERAGEIFS(Table2[Best Individual mean accuracy],Table2[Seed],J16,Table2[F value],"&lt;4.74")</f>
        <v>75.8984375</v>
      </c>
      <c r="S16">
        <f t="shared" ref="S16:S24" si="0">(K16*O16+(1-K16)*P16)*M16</f>
        <v>1.2369791666666998</v>
      </c>
      <c r="T16">
        <f t="shared" ref="T16:T24" si="1">(R16-Q16)*M16</f>
        <v>1.2369791666666998</v>
      </c>
    </row>
    <row r="17" spans="1:20" x14ac:dyDescent="0.55000000000000004">
      <c r="A17">
        <v>574</v>
      </c>
      <c r="B17" s="1" t="s">
        <v>626</v>
      </c>
      <c r="C17" s="4">
        <v>0.79166666666666596</v>
      </c>
      <c r="D17" s="5">
        <v>76.406249999999901</v>
      </c>
      <c r="E17" s="3">
        <v>76.2760416666666</v>
      </c>
      <c r="F17" s="4">
        <v>0.88039867109634695</v>
      </c>
      <c r="G17" s="5">
        <f>Table2[[#This Row],[Best Individual mean accuracy]]-Table2[[#This Row],[Benchmark mean accuracy]]</f>
        <v>-0.13020833333330017</v>
      </c>
      <c r="H17" t="str">
        <f>IF(AND(Table2[[#This Row],[F value]]&lt;4.74,Table2[[#This Row],[Best Individual mean accuracy]]&gt;Table2[[#This Row],[Benchmark mean accuracy]]),"Yes","No")</f>
        <v>No</v>
      </c>
      <c r="J17">
        <v>247</v>
      </c>
      <c r="K17" s="6">
        <f>COUNTIFS(Table2[Has same error rate and is better],"=Yes",Table2[Seed],J17)/COUNTIFS(Table2[Seed],J17,Table2[F value],"&lt;4.74")</f>
        <v>0</v>
      </c>
      <c r="L17">
        <f>COUNTIF(Table2[Seed],J17)</f>
        <v>4</v>
      </c>
      <c r="M17">
        <f>(COUNTIFS(Table2[F value],"&lt;4.74",Table2[Seed],J17))/COUNTIF(Table2[Seed],J17)</f>
        <v>1</v>
      </c>
      <c r="N17">
        <f>COUNTIFS(Table2[Has same error rate and is better],"=Yes",Table2[Seed],J17)</f>
        <v>0</v>
      </c>
      <c r="O17">
        <f>IFERROR(AVERAGEIFS(Table2[Improvement/Deterioration],Table2[Improvement/Deterioration],"&gt;0",Table2[F value],"&lt;4.74",Table2[Seed],J17),0)</f>
        <v>0</v>
      </c>
      <c r="P17">
        <f>IFERROR(AVERAGEIFS(Table2[Improvement/Deterioration],Table2[Improvement/Deterioration],"&lt;=0",Table2[F value],"&lt;4.74",Table2[Seed],J17),0)</f>
        <v>-1.40625</v>
      </c>
      <c r="Q17">
        <f>AVERAGEIFS(Table2[Benchmark mean accuracy],Table2[Seed],J17,Table2[F value],"&lt;4.74")</f>
        <v>74.557291666666629</v>
      </c>
      <c r="R17">
        <f>AVERAGEIFS(Table2[Best Individual mean accuracy],Table2[Seed],J17,Table2[F value],"&lt;4.74")</f>
        <v>73.151041666666629</v>
      </c>
      <c r="S17">
        <f t="shared" si="0"/>
        <v>-1.40625</v>
      </c>
      <c r="T17">
        <f t="shared" si="1"/>
        <v>-1.40625</v>
      </c>
    </row>
    <row r="18" spans="1:20" x14ac:dyDescent="0.55000000000000004">
      <c r="A18">
        <v>750</v>
      </c>
      <c r="B18" s="1" t="s">
        <v>631</v>
      </c>
      <c r="C18" s="4">
        <v>0.796875</v>
      </c>
      <c r="D18" s="5">
        <v>74.7916666666666</v>
      </c>
      <c r="E18" s="3">
        <v>76.1458333333333</v>
      </c>
      <c r="F18" s="4">
        <v>1.05</v>
      </c>
      <c r="G18" s="5">
        <f>Table2[[#This Row],[Best Individual mean accuracy]]-Table2[[#This Row],[Benchmark mean accuracy]]</f>
        <v>1.3541666666666998</v>
      </c>
      <c r="H18" t="str">
        <f>IF(AND(Table2[[#This Row],[F value]]&lt;4.74,Table2[[#This Row],[Best Individual mean accuracy]]&gt;Table2[[#This Row],[Benchmark mean accuracy]]),"Yes","No")</f>
        <v>Yes</v>
      </c>
      <c r="J18">
        <v>300</v>
      </c>
      <c r="K18" s="6">
        <f>COUNTIFS(Table2[Has same error rate and is better],"=Yes",Table2[Seed],J18)/COUNTIFS(Table2[Seed],J18,Table2[F value],"&lt;4.74")</f>
        <v>1</v>
      </c>
      <c r="L18">
        <f>COUNTIF(Table2[Seed],J18)</f>
        <v>1</v>
      </c>
      <c r="M18">
        <f>(COUNTIFS(Table2[F value],"&lt;4.74",Table2[Seed],J18))/COUNTIF(Table2[Seed],J18)</f>
        <v>1</v>
      </c>
      <c r="N18">
        <f>COUNTIFS(Table2[Has same error rate and is better],"=Yes",Table2[Seed],J18)</f>
        <v>1</v>
      </c>
      <c r="O18">
        <f>IFERROR(AVERAGEIFS(Table2[Improvement/Deterioration],Table2[Improvement/Deterioration],"&gt;0",Table2[F value],"&lt;4.74",Table2[Seed],J18),0)</f>
        <v>1.640625</v>
      </c>
      <c r="P18">
        <f>IFERROR(AVERAGEIFS(Table2[Improvement/Deterioration],Table2[Improvement/Deterioration],"&lt;=0",Table2[F value],"&lt;4.74",Table2[Seed],J18),0)</f>
        <v>0</v>
      </c>
      <c r="Q18">
        <f>AVERAGEIFS(Table2[Benchmark mean accuracy],Table2[Seed],J18,Table2[F value],"&lt;4.74")</f>
        <v>74.3229166666666</v>
      </c>
      <c r="R18">
        <f>AVERAGEIFS(Table2[Best Individual mean accuracy],Table2[Seed],J18,Table2[F value],"&lt;4.74")</f>
        <v>75.9635416666666</v>
      </c>
      <c r="S18">
        <f t="shared" si="0"/>
        <v>1.640625</v>
      </c>
      <c r="T18">
        <f t="shared" si="1"/>
        <v>1.640625</v>
      </c>
    </row>
    <row r="19" spans="1:20" x14ac:dyDescent="0.55000000000000004">
      <c r="A19">
        <v>891</v>
      </c>
      <c r="B19" s="1" t="s">
        <v>633</v>
      </c>
      <c r="C19" s="4">
        <v>0.80208333333333304</v>
      </c>
      <c r="D19" s="5">
        <v>75.2864583333333</v>
      </c>
      <c r="E19" s="3">
        <v>76.09375</v>
      </c>
      <c r="F19" s="4">
        <v>0.97245179063360898</v>
      </c>
      <c r="G19" s="5">
        <f>Table2[[#This Row],[Best Individual mean accuracy]]-Table2[[#This Row],[Benchmark mean accuracy]]</f>
        <v>0.80729166666669983</v>
      </c>
      <c r="H19" t="str">
        <f>IF(AND(Table2[[#This Row],[F value]]&lt;4.74,Table2[[#This Row],[Best Individual mean accuracy]]&gt;Table2[[#This Row],[Benchmark mean accuracy]]),"Yes","No")</f>
        <v>Yes</v>
      </c>
      <c r="J19">
        <v>465</v>
      </c>
      <c r="K19" s="6">
        <f>COUNTIFS(Table2[Has same error rate and is better],"=Yes",Table2[Seed],J19)/COUNTIFS(Table2[Seed],J19,Table2[F value],"&lt;4.74")</f>
        <v>1</v>
      </c>
      <c r="L19">
        <f>COUNTIF(Table2[Seed],J19)</f>
        <v>3</v>
      </c>
      <c r="M19">
        <f>(COUNTIFS(Table2[F value],"&lt;4.74",Table2[Seed],J19))/COUNTIF(Table2[Seed],J19)</f>
        <v>1</v>
      </c>
      <c r="N19">
        <f>COUNTIFS(Table2[Has same error rate and is better],"=Yes",Table2[Seed],J19)</f>
        <v>3</v>
      </c>
      <c r="O19">
        <f>IFERROR(AVERAGEIFS(Table2[Improvement/Deterioration],Table2[Improvement/Deterioration],"&gt;0",Table2[F value],"&lt;4.74",Table2[Seed],J19),0)</f>
        <v>0.45138888888889994</v>
      </c>
      <c r="P19">
        <f>IFERROR(AVERAGEIFS(Table2[Improvement/Deterioration],Table2[Improvement/Deterioration],"&lt;=0",Table2[F value],"&lt;4.74",Table2[Seed],J19),0)</f>
        <v>0</v>
      </c>
      <c r="Q19">
        <f>AVERAGEIFS(Table2[Benchmark mean accuracy],Table2[Seed],J19,Table2[F value],"&lt;4.74")</f>
        <v>75.164930555555529</v>
      </c>
      <c r="R19">
        <f>AVERAGEIFS(Table2[Best Individual mean accuracy],Table2[Seed],J19,Table2[F value],"&lt;4.74")</f>
        <v>75.616319444444443</v>
      </c>
      <c r="S19">
        <f t="shared" si="0"/>
        <v>0.45138888888889994</v>
      </c>
      <c r="T19">
        <f t="shared" si="1"/>
        <v>0.45138888888891415</v>
      </c>
    </row>
    <row r="20" spans="1:20" x14ac:dyDescent="0.55000000000000004">
      <c r="A20">
        <v>891</v>
      </c>
      <c r="B20" s="1" t="s">
        <v>632</v>
      </c>
      <c r="C20" s="4">
        <v>0.80208333333333304</v>
      </c>
      <c r="D20" s="5">
        <v>75.3125</v>
      </c>
      <c r="E20" s="3">
        <v>76.0416666666666</v>
      </c>
      <c r="F20" s="4">
        <v>2.125</v>
      </c>
      <c r="G20" s="5">
        <f>Table2[[#This Row],[Best Individual mean accuracy]]-Table2[[#This Row],[Benchmark mean accuracy]]</f>
        <v>0.72916666666660035</v>
      </c>
      <c r="H20" t="str">
        <f>IF(AND(Table2[[#This Row],[F value]]&lt;4.74,Table2[[#This Row],[Best Individual mean accuracy]]&gt;Table2[[#This Row],[Benchmark mean accuracy]]),"Yes","No")</f>
        <v>Yes</v>
      </c>
      <c r="J20">
        <v>574</v>
      </c>
      <c r="K20" s="6">
        <f>COUNTIFS(Table2[Has same error rate and is better],"=Yes",Table2[Seed],J20)/COUNTIFS(Table2[Seed],J20,Table2[F value],"&lt;4.74")</f>
        <v>0</v>
      </c>
      <c r="L20">
        <f>COUNTIF(Table2[Seed],J20)</f>
        <v>1</v>
      </c>
      <c r="M20">
        <f>(COUNTIFS(Table2[F value],"&lt;4.74",Table2[Seed],J20))/COUNTIF(Table2[Seed],J20)</f>
        <v>1</v>
      </c>
      <c r="N20">
        <f>COUNTIFS(Table2[Has same error rate and is better],"=Yes",Table2[Seed],J20)</f>
        <v>0</v>
      </c>
      <c r="O20">
        <f>IFERROR(AVERAGEIFS(Table2[Improvement/Deterioration],Table2[Improvement/Deterioration],"&gt;0",Table2[F value],"&lt;4.74",Table2[Seed],J20),0)</f>
        <v>0</v>
      </c>
      <c r="P20">
        <f>IFERROR(AVERAGEIFS(Table2[Improvement/Deterioration],Table2[Improvement/Deterioration],"&lt;=0",Table2[F value],"&lt;4.74",Table2[Seed],J20),0)</f>
        <v>-0.13020833333330017</v>
      </c>
      <c r="Q20">
        <f>AVERAGEIFS(Table2[Benchmark mean accuracy],Table2[Seed],J20,Table2[F value],"&lt;4.74")</f>
        <v>76.406249999999901</v>
      </c>
      <c r="R20">
        <f>AVERAGEIFS(Table2[Best Individual mean accuracy],Table2[Seed],J20,Table2[F value],"&lt;4.74")</f>
        <v>76.2760416666666</v>
      </c>
      <c r="S20">
        <f t="shared" si="0"/>
        <v>-0.13020833333330017</v>
      </c>
      <c r="T20">
        <f t="shared" si="1"/>
        <v>-0.13020833333330017</v>
      </c>
    </row>
    <row r="21" spans="1:20" x14ac:dyDescent="0.55000000000000004">
      <c r="A21">
        <v>10</v>
      </c>
      <c r="B21" s="1" t="s">
        <v>608</v>
      </c>
      <c r="C21" s="4">
        <v>0.83333333333333304</v>
      </c>
      <c r="D21" s="5">
        <v>76.875</v>
      </c>
      <c r="E21" s="3">
        <v>76.015625</v>
      </c>
      <c r="F21" s="4">
        <v>0.931649331352155</v>
      </c>
      <c r="G21" s="5">
        <f>Table2[[#This Row],[Best Individual mean accuracy]]-Table2[[#This Row],[Benchmark mean accuracy]]</f>
        <v>-0.859375</v>
      </c>
      <c r="H21" t="str">
        <f>IF(AND(Table2[[#This Row],[F value]]&lt;4.74,Table2[[#This Row],[Best Individual mean accuracy]]&gt;Table2[[#This Row],[Benchmark mean accuracy]]),"Yes","No")</f>
        <v>No</v>
      </c>
      <c r="J21">
        <v>663</v>
      </c>
      <c r="K21" s="6">
        <f>COUNTIFS(Table2[Has same error rate and is better],"=Yes",Table2[Seed],J21)/COUNTIFS(Table2[Seed],J21,Table2[F value],"&lt;4.74")</f>
        <v>0.25</v>
      </c>
      <c r="L21">
        <f>COUNTIF(Table2[Seed],J21)</f>
        <v>4</v>
      </c>
      <c r="M21">
        <f>(COUNTIFS(Table2[F value],"&lt;4.74",Table2[Seed],J21))/COUNTIF(Table2[Seed],J21)</f>
        <v>1</v>
      </c>
      <c r="N21">
        <f>COUNTIFS(Table2[Has same error rate and is better],"=Yes",Table2[Seed],J21)</f>
        <v>1</v>
      </c>
      <c r="O21">
        <f>IFERROR(AVERAGEIFS(Table2[Improvement/Deterioration],Table2[Improvement/Deterioration],"&gt;0",Table2[F value],"&lt;4.74",Table2[Seed],J21),0)</f>
        <v>0.3125</v>
      </c>
      <c r="P21">
        <f>IFERROR(AVERAGEIFS(Table2[Improvement/Deterioration],Table2[Improvement/Deterioration],"&lt;=0",Table2[F value],"&lt;4.74",Table2[Seed],J21),0)</f>
        <v>-0.625</v>
      </c>
      <c r="Q21">
        <f>AVERAGEIFS(Table2[Benchmark mean accuracy],Table2[Seed],J21,Table2[F value],"&lt;4.74")</f>
        <v>76.022135416666657</v>
      </c>
      <c r="R21">
        <f>AVERAGEIFS(Table2[Best Individual mean accuracy],Table2[Seed],J21,Table2[F value],"&lt;4.74")</f>
        <v>75.631510416666657</v>
      </c>
      <c r="S21">
        <f t="shared" si="0"/>
        <v>-0.390625</v>
      </c>
      <c r="T21">
        <f t="shared" si="1"/>
        <v>-0.390625</v>
      </c>
    </row>
    <row r="22" spans="1:20" x14ac:dyDescent="0.55000000000000004">
      <c r="A22">
        <v>300</v>
      </c>
      <c r="B22" s="1" t="s">
        <v>622</v>
      </c>
      <c r="C22" s="4">
        <v>0.83854166666666596</v>
      </c>
      <c r="D22" s="5">
        <v>74.3229166666666</v>
      </c>
      <c r="E22" s="3">
        <v>75.9635416666666</v>
      </c>
      <c r="F22" s="4">
        <v>1.5732484076433</v>
      </c>
      <c r="G22" s="5">
        <f>Table2[[#This Row],[Best Individual mean accuracy]]-Table2[[#This Row],[Benchmark mean accuracy]]</f>
        <v>1.640625</v>
      </c>
      <c r="H22" t="str">
        <f>IF(AND(Table2[[#This Row],[F value]]&lt;4.74,Table2[[#This Row],[Best Individual mean accuracy]]&gt;Table2[[#This Row],[Benchmark mean accuracy]]),"Yes","No")</f>
        <v>Yes</v>
      </c>
      <c r="J22">
        <v>750</v>
      </c>
      <c r="K22" s="6">
        <f>COUNTIFS(Table2[Has same error rate and is better],"=Yes",Table2[Seed],J22)/COUNTIFS(Table2[Seed],J22,Table2[F value],"&lt;4.74")</f>
        <v>1</v>
      </c>
      <c r="L22">
        <f>COUNTIF(Table2[Seed],J22)</f>
        <v>1</v>
      </c>
      <c r="M22">
        <f>(COUNTIFS(Table2[F value],"&lt;4.74",Table2[Seed],J22))/COUNTIF(Table2[Seed],J22)</f>
        <v>1</v>
      </c>
      <c r="N22">
        <f>COUNTIFS(Table2[Has same error rate and is better],"=Yes",Table2[Seed],J22)</f>
        <v>1</v>
      </c>
      <c r="O22">
        <f>IFERROR(AVERAGEIFS(Table2[Improvement/Deterioration],Table2[Improvement/Deterioration],"&gt;0",Table2[F value],"&lt;4.74",Table2[Seed],J22),0)</f>
        <v>1.3541666666666998</v>
      </c>
      <c r="P22">
        <f>IFERROR(AVERAGEIFS(Table2[Improvement/Deterioration],Table2[Improvement/Deterioration],"&lt;=0",Table2[F value],"&lt;4.74",Table2[Seed],J22),0)</f>
        <v>0</v>
      </c>
      <c r="Q22">
        <f>AVERAGEIFS(Table2[Benchmark mean accuracy],Table2[Seed],J22,Table2[F value],"&lt;4.74")</f>
        <v>74.7916666666666</v>
      </c>
      <c r="R22">
        <f>AVERAGEIFS(Table2[Best Individual mean accuracy],Table2[Seed],J22,Table2[F value],"&lt;4.74")</f>
        <v>76.1458333333333</v>
      </c>
      <c r="S22">
        <f t="shared" si="0"/>
        <v>1.3541666666666998</v>
      </c>
      <c r="T22">
        <f t="shared" si="1"/>
        <v>1.3541666666666998</v>
      </c>
    </row>
    <row r="23" spans="1:20" x14ac:dyDescent="0.55000000000000004">
      <c r="A23">
        <v>663</v>
      </c>
      <c r="B23" s="1" t="s">
        <v>627</v>
      </c>
      <c r="C23" s="4">
        <v>0.69270833333333304</v>
      </c>
      <c r="D23" s="5">
        <v>76.328125</v>
      </c>
      <c r="E23" s="3">
        <v>75.9375</v>
      </c>
      <c r="F23" s="4">
        <v>0.56448202959830795</v>
      </c>
      <c r="G23" s="5">
        <f>Table2[[#This Row],[Best Individual mean accuracy]]-Table2[[#This Row],[Benchmark mean accuracy]]</f>
        <v>-0.390625</v>
      </c>
      <c r="H23" t="str">
        <f>IF(AND(Table2[[#This Row],[F value]]&lt;4.74,Table2[[#This Row],[Best Individual mean accuracy]]&gt;Table2[[#This Row],[Benchmark mean accuracy]]),"Yes","No")</f>
        <v>No</v>
      </c>
      <c r="J23">
        <v>891</v>
      </c>
      <c r="K23" s="6">
        <f>COUNTIFS(Table2[Has same error rate and is better],"=Yes",Table2[Seed],J23)/COUNTIFS(Table2[Seed],J23,Table2[F value],"&lt;4.74")</f>
        <v>1</v>
      </c>
      <c r="L23">
        <f>COUNTIF(Table2[Seed],J23)</f>
        <v>2</v>
      </c>
      <c r="M23">
        <f>(COUNTIFS(Table2[F value],"&lt;4.74",Table2[Seed],J23))/COUNTIF(Table2[Seed],J23)</f>
        <v>1</v>
      </c>
      <c r="N23">
        <f>COUNTIFS(Table2[Has same error rate and is better],"=Yes",Table2[Seed],J23)</f>
        <v>2</v>
      </c>
      <c r="O23">
        <f>IFERROR(AVERAGEIFS(Table2[Improvement/Deterioration],Table2[Improvement/Deterioration],"&gt;0",Table2[F value],"&lt;4.74",Table2[Seed],J23),0)</f>
        <v>0.76822916666665009</v>
      </c>
      <c r="P23">
        <f>IFERROR(AVERAGEIFS(Table2[Improvement/Deterioration],Table2[Improvement/Deterioration],"&lt;=0",Table2[F value],"&lt;4.74",Table2[Seed],J23),0)</f>
        <v>0</v>
      </c>
      <c r="Q23">
        <f>AVERAGEIFS(Table2[Benchmark mean accuracy],Table2[Seed],J23,Table2[F value],"&lt;4.74")</f>
        <v>75.299479166666657</v>
      </c>
      <c r="R23">
        <f>AVERAGEIFS(Table2[Best Individual mean accuracy],Table2[Seed],J23,Table2[F value],"&lt;4.74")</f>
        <v>76.0677083333333</v>
      </c>
      <c r="S23">
        <f t="shared" si="0"/>
        <v>0.76822916666665009</v>
      </c>
      <c r="T23">
        <f t="shared" si="1"/>
        <v>0.76822916666664298</v>
      </c>
    </row>
    <row r="24" spans="1:20" x14ac:dyDescent="0.55000000000000004">
      <c r="A24">
        <v>175</v>
      </c>
      <c r="B24" s="1" t="s">
        <v>616</v>
      </c>
      <c r="C24" s="4">
        <v>0.77604166666666596</v>
      </c>
      <c r="D24" s="5">
        <v>74.5052083333333</v>
      </c>
      <c r="E24" s="3">
        <v>75.9375</v>
      </c>
      <c r="F24" s="4">
        <v>1.62458471760797</v>
      </c>
      <c r="G24" s="5">
        <f>Table2[[#This Row],[Best Individual mean accuracy]]-Table2[[#This Row],[Benchmark mean accuracy]]</f>
        <v>1.4322916666666998</v>
      </c>
      <c r="H24" t="str">
        <f>IF(AND(Table2[[#This Row],[F value]]&lt;4.74,Table2[[#This Row],[Best Individual mean accuracy]]&gt;Table2[[#This Row],[Benchmark mean accuracy]]),"Yes","No")</f>
        <v>Yes</v>
      </c>
      <c r="J24">
        <v>928</v>
      </c>
      <c r="K24" s="6">
        <f>COUNTIFS(Table2[Has same error rate and is better],"=Yes",Table2[Seed],J24)/COUNTIFS(Table2[Seed],J24,Table2[F value],"&lt;4.74")</f>
        <v>0.625</v>
      </c>
      <c r="L24">
        <f>COUNTIF(Table2[Seed],J24)</f>
        <v>8</v>
      </c>
      <c r="M24">
        <f>(COUNTIFS(Table2[F value],"&lt;4.74",Table2[Seed],J24))/COUNTIF(Table2[Seed],J24)</f>
        <v>1</v>
      </c>
      <c r="N24">
        <f>COUNTIFS(Table2[Has same error rate and is better],"=Yes",Table2[Seed],J24)</f>
        <v>5</v>
      </c>
      <c r="O24">
        <f>IFERROR(AVERAGEIFS(Table2[Improvement/Deterioration],Table2[Improvement/Deterioration],"&gt;0",Table2[F value],"&lt;4.74",Table2[Seed],J24),0)</f>
        <v>0.1562499999999801</v>
      </c>
      <c r="P24">
        <f>IFERROR(AVERAGEIFS(Table2[Improvement/Deterioration],Table2[Improvement/Deterioration],"&lt;=0",Table2[F value],"&lt;4.74",Table2[Seed],J24),0)</f>
        <v>-0.19097222222220012</v>
      </c>
      <c r="Q24">
        <f>AVERAGEIFS(Table2[Benchmark mean accuracy],Table2[Seed],J24,Table2[F value],"&lt;4.74")</f>
        <v>76.6341145833333</v>
      </c>
      <c r="R24">
        <f>AVERAGEIFS(Table2[Best Individual mean accuracy],Table2[Seed],J24,Table2[F value],"&lt;4.74")</f>
        <v>76.660156249999957</v>
      </c>
      <c r="S24">
        <f t="shared" si="0"/>
        <v>2.6041666666662522E-2</v>
      </c>
      <c r="T24">
        <f t="shared" si="1"/>
        <v>2.6041666666657193E-2</v>
      </c>
    </row>
    <row r="25" spans="1:20" x14ac:dyDescent="0.55000000000000004">
      <c r="A25">
        <v>663</v>
      </c>
      <c r="B25" s="1" t="s">
        <v>630</v>
      </c>
      <c r="C25" s="4">
        <v>0.69270833333333304</v>
      </c>
      <c r="D25" s="5">
        <v>75.5989583333333</v>
      </c>
      <c r="E25" s="3">
        <v>75.9114583333333</v>
      </c>
      <c r="F25" s="4">
        <v>0.55152671755725202</v>
      </c>
      <c r="G25" s="5">
        <f>Table2[[#This Row],[Best Individual mean accuracy]]-Table2[[#This Row],[Benchmark mean accuracy]]</f>
        <v>0.3125</v>
      </c>
      <c r="H25" t="str">
        <f>IF(AND(Table2[[#This Row],[F value]]&lt;4.74,Table2[[#This Row],[Best Individual mean accuracy]]&gt;Table2[[#This Row],[Benchmark mean accuracy]]),"Yes","No")</f>
        <v>Yes</v>
      </c>
      <c r="J25" t="s">
        <v>1579</v>
      </c>
      <c r="K25" s="2">
        <f>AVERAGE(K15:K24)</f>
        <v>0.61250000000000004</v>
      </c>
      <c r="L25" s="3">
        <f>AVERAGE(L15:L24)</f>
        <v>3.4</v>
      </c>
      <c r="M25" s="2">
        <f>AVERAGE(M15:M24)</f>
        <v>1</v>
      </c>
      <c r="N25" s="3">
        <f>AVERAGE(N15:N24)</f>
        <v>1.7</v>
      </c>
      <c r="O25" s="3">
        <f>AVERAGE(O15:O24)</f>
        <v>0.60243055555555802</v>
      </c>
      <c r="P25" s="3">
        <f t="shared" ref="P25:T25" si="2">AVERAGE(P15:P24)</f>
        <v>-0.27777777777777335</v>
      </c>
      <c r="Q25" s="3">
        <f t="shared" si="2"/>
        <v>75.478732638888843</v>
      </c>
      <c r="R25" s="3">
        <f t="shared" si="2"/>
        <v>75.804470486111072</v>
      </c>
      <c r="S25" s="3">
        <f t="shared" si="2"/>
        <v>0.32573784722222998</v>
      </c>
      <c r="T25" s="3">
        <f t="shared" si="2"/>
        <v>0.32573784722222998</v>
      </c>
    </row>
    <row r="26" spans="1:20" x14ac:dyDescent="0.55000000000000004">
      <c r="A26">
        <v>175</v>
      </c>
      <c r="B26" s="1" t="s">
        <v>617</v>
      </c>
      <c r="C26" s="4">
        <v>0.77604166666666596</v>
      </c>
      <c r="D26" s="5">
        <v>74.8177083333333</v>
      </c>
      <c r="E26" s="3">
        <v>75.859375</v>
      </c>
      <c r="F26" s="4">
        <v>1.4793388429752099</v>
      </c>
      <c r="G26" s="5">
        <f>Table2[[#This Row],[Best Individual mean accuracy]]-Table2[[#This Row],[Benchmark mean accuracy]]</f>
        <v>1.0416666666666998</v>
      </c>
      <c r="H26" t="str">
        <f>IF(AND(Table2[[#This Row],[F value]]&lt;4.74,Table2[[#This Row],[Best Individual mean accuracy]]&gt;Table2[[#This Row],[Benchmark mean accuracy]]),"Yes","No")</f>
        <v>Yes</v>
      </c>
      <c r="J26" t="s">
        <v>1584</v>
      </c>
      <c r="K26" s="2">
        <f>STDEVA(K15:K24)</f>
        <v>0.4427267153046498</v>
      </c>
      <c r="L26" s="3">
        <f t="shared" ref="L26:T26" si="3">STDEVA(L15:L24)</f>
        <v>2.6749870196985173</v>
      </c>
      <c r="M26" s="2">
        <f t="shared" si="3"/>
        <v>0</v>
      </c>
      <c r="N26" s="3">
        <f t="shared" si="3"/>
        <v>1.4944341180973264</v>
      </c>
      <c r="O26" s="3">
        <f t="shared" si="3"/>
        <v>0.61038771433573147</v>
      </c>
      <c r="P26" s="3">
        <f t="shared" si="3"/>
        <v>0.45103633549249794</v>
      </c>
      <c r="Q26" s="3">
        <f t="shared" si="3"/>
        <v>0.94538450309055599</v>
      </c>
      <c r="R26" s="3">
        <f t="shared" si="3"/>
        <v>0.99826758440841468</v>
      </c>
      <c r="S26" s="3">
        <f t="shared" si="3"/>
        <v>0.94410461761262854</v>
      </c>
      <c r="T26" s="3">
        <f t="shared" si="3"/>
        <v>0.94410461761262887</v>
      </c>
    </row>
    <row r="27" spans="1:20" x14ac:dyDescent="0.55000000000000004">
      <c r="A27">
        <v>465</v>
      </c>
      <c r="B27" s="1" t="s">
        <v>624</v>
      </c>
      <c r="C27" s="4">
        <v>0.80208333333333304</v>
      </c>
      <c r="D27" s="5">
        <v>74.6354166666666</v>
      </c>
      <c r="E27" s="3">
        <v>75.859375</v>
      </c>
      <c r="F27" s="4">
        <v>0.86941580756013703</v>
      </c>
      <c r="G27" s="5">
        <f>Table2[[#This Row],[Best Individual mean accuracy]]-Table2[[#This Row],[Benchmark mean accuracy]]</f>
        <v>1.2239583333333997</v>
      </c>
      <c r="H27" t="str">
        <f>IF(AND(Table2[[#This Row],[F value]]&lt;4.74,Table2[[#This Row],[Best Individual mean accuracy]]&gt;Table2[[#This Row],[Benchmark mean accuracy]]),"Yes","No")</f>
        <v>Yes</v>
      </c>
    </row>
    <row r="28" spans="1:20" x14ac:dyDescent="0.55000000000000004">
      <c r="A28">
        <v>465</v>
      </c>
      <c r="B28" s="1" t="s">
        <v>623</v>
      </c>
      <c r="C28" s="4">
        <v>0.80208333333333304</v>
      </c>
      <c r="D28" s="5">
        <v>75.703125</v>
      </c>
      <c r="E28" s="3">
        <v>75.78125</v>
      </c>
      <c r="F28" s="4">
        <v>0.79088471849865705</v>
      </c>
      <c r="G28" s="5">
        <f>Table2[[#This Row],[Best Individual mean accuracy]]-Table2[[#This Row],[Benchmark mean accuracy]]</f>
        <v>7.8125E-2</v>
      </c>
      <c r="H28" t="str">
        <f>IF(AND(Table2[[#This Row],[F value]]&lt;4.74,Table2[[#This Row],[Best Individual mean accuracy]]&gt;Table2[[#This Row],[Benchmark mean accuracy]]),"Yes","No")</f>
        <v>Yes</v>
      </c>
    </row>
    <row r="29" spans="1:20" x14ac:dyDescent="0.55000000000000004">
      <c r="A29">
        <v>663</v>
      </c>
      <c r="B29" s="1" t="s">
        <v>629</v>
      </c>
      <c r="C29" s="4">
        <v>0.69270833333333304</v>
      </c>
      <c r="D29" s="5">
        <v>76.25</v>
      </c>
      <c r="E29" s="3">
        <v>75.5989583333333</v>
      </c>
      <c r="F29" s="4">
        <v>2.30666666666666</v>
      </c>
      <c r="G29" s="5">
        <f>Table2[[#This Row],[Best Individual mean accuracy]]-Table2[[#This Row],[Benchmark mean accuracy]]</f>
        <v>-0.65104166666669983</v>
      </c>
      <c r="H29" t="str">
        <f>IF(AND(Table2[[#This Row],[F value]]&lt;4.74,Table2[[#This Row],[Best Individual mean accuracy]]&gt;Table2[[#This Row],[Benchmark mean accuracy]]),"Yes","No")</f>
        <v>No</v>
      </c>
    </row>
    <row r="30" spans="1:20" x14ac:dyDescent="0.55000000000000004">
      <c r="A30">
        <v>465</v>
      </c>
      <c r="B30" s="1" t="s">
        <v>625</v>
      </c>
      <c r="C30" s="4">
        <v>0.80208333333333304</v>
      </c>
      <c r="D30" s="5">
        <v>75.15625</v>
      </c>
      <c r="E30" s="3">
        <v>75.2083333333333</v>
      </c>
      <c r="F30" s="4">
        <v>0.82800982800982803</v>
      </c>
      <c r="G30" s="5">
        <f>Table2[[#This Row],[Best Individual mean accuracy]]-Table2[[#This Row],[Benchmark mean accuracy]]</f>
        <v>5.2083333333300175E-2</v>
      </c>
      <c r="H30" t="str">
        <f>IF(AND(Table2[[#This Row],[F value]]&lt;4.74,Table2[[#This Row],[Best Individual mean accuracy]]&gt;Table2[[#This Row],[Benchmark mean accuracy]]),"Yes","No")</f>
        <v>Yes</v>
      </c>
    </row>
    <row r="31" spans="1:20" x14ac:dyDescent="0.55000000000000004">
      <c r="A31">
        <v>663</v>
      </c>
      <c r="B31" s="1" t="s">
        <v>628</v>
      </c>
      <c r="C31" s="4">
        <v>0.69270833333333304</v>
      </c>
      <c r="D31" s="5">
        <v>75.9114583333333</v>
      </c>
      <c r="E31" s="3">
        <v>75.078125</v>
      </c>
      <c r="F31" s="4">
        <v>1.18934911242603</v>
      </c>
      <c r="G31" s="5">
        <f>Table2[[#This Row],[Best Individual mean accuracy]]-Table2[[#This Row],[Benchmark mean accuracy]]</f>
        <v>-0.83333333333330017</v>
      </c>
      <c r="H31" t="str">
        <f>IF(AND(Table2[[#This Row],[F value]]&lt;4.74,Table2[[#This Row],[Best Individual mean accuracy]]&gt;Table2[[#This Row],[Benchmark mean accuracy]]),"Yes","No")</f>
        <v>No</v>
      </c>
    </row>
    <row r="32" spans="1:20" x14ac:dyDescent="0.55000000000000004">
      <c r="A32">
        <v>247</v>
      </c>
      <c r="B32" s="1" t="s">
        <v>618</v>
      </c>
      <c r="C32" s="4">
        <v>0.81770833333333304</v>
      </c>
      <c r="D32" s="5">
        <v>75.0260416666666</v>
      </c>
      <c r="E32" s="3">
        <v>73.9583333333333</v>
      </c>
      <c r="F32" s="4">
        <v>2.2752043596730198</v>
      </c>
      <c r="G32" s="5">
        <f>Table2[[#This Row],[Best Individual mean accuracy]]-Table2[[#This Row],[Benchmark mean accuracy]]</f>
        <v>-1.0677083333333002</v>
      </c>
      <c r="H32" t="str">
        <f>IF(AND(Table2[[#This Row],[F value]]&lt;4.74,Table2[[#This Row],[Best Individual mean accuracy]]&gt;Table2[[#This Row],[Benchmark mean accuracy]]),"Yes","No")</f>
        <v>No</v>
      </c>
    </row>
    <row r="33" spans="1:8" x14ac:dyDescent="0.55000000000000004">
      <c r="A33">
        <v>247</v>
      </c>
      <c r="B33" s="1" t="s">
        <v>619</v>
      </c>
      <c r="C33" s="4">
        <v>0.81770833333333304</v>
      </c>
      <c r="D33" s="5">
        <v>74.0625</v>
      </c>
      <c r="E33" s="3">
        <v>73.4114583333333</v>
      </c>
      <c r="F33" s="4">
        <v>1.5016077170418001</v>
      </c>
      <c r="G33" s="5">
        <f>Table2[[#This Row],[Best Individual mean accuracy]]-Table2[[#This Row],[Benchmark mean accuracy]]</f>
        <v>-0.65104166666669983</v>
      </c>
      <c r="H33" t="str">
        <f>IF(AND(Table2[[#This Row],[F value]]&lt;4.74,Table2[[#This Row],[Best Individual mean accuracy]]&gt;Table2[[#This Row],[Benchmark mean accuracy]]),"Yes","No")</f>
        <v>No</v>
      </c>
    </row>
    <row r="34" spans="1:8" x14ac:dyDescent="0.55000000000000004">
      <c r="A34">
        <v>247</v>
      </c>
      <c r="B34" s="1" t="s">
        <v>620</v>
      </c>
      <c r="C34" s="4">
        <v>0.81770833333333304</v>
      </c>
      <c r="D34" s="5">
        <v>74.2708333333333</v>
      </c>
      <c r="E34" s="3">
        <v>72.6822916666666</v>
      </c>
      <c r="F34" s="4">
        <v>1.05228758169934</v>
      </c>
      <c r="G34" s="5">
        <f>Table2[[#This Row],[Best Individual mean accuracy]]-Table2[[#This Row],[Benchmark mean accuracy]]</f>
        <v>-1.5885416666666998</v>
      </c>
      <c r="H34" t="str">
        <f>IF(AND(Table2[[#This Row],[F value]]&lt;4.74,Table2[[#This Row],[Best Individual mean accuracy]]&gt;Table2[[#This Row],[Benchmark mean accuracy]]),"Yes","No")</f>
        <v>No</v>
      </c>
    </row>
    <row r="35" spans="1:8" x14ac:dyDescent="0.55000000000000004">
      <c r="A35">
        <v>247</v>
      </c>
      <c r="B35" s="1" t="s">
        <v>621</v>
      </c>
      <c r="C35" s="4">
        <v>0.81770833333333304</v>
      </c>
      <c r="D35" s="5">
        <v>74.8697916666666</v>
      </c>
      <c r="E35" s="3">
        <v>72.5520833333333</v>
      </c>
      <c r="F35" s="4">
        <v>1.13033061811212</v>
      </c>
      <c r="G35" s="5">
        <f>Table2[[#This Row],[Best Individual mean accuracy]]-Table2[[#This Row],[Benchmark mean accuracy]]</f>
        <v>-2.3177083333333002</v>
      </c>
      <c r="H35" t="str">
        <f>IF(AND(Table2[[#This Row],[F value]]&lt;4.74,Table2[[#This Row],[Best Individual mean accuracy]]&gt;Table2[[#This Row],[Benchmark mean accuracy]]),"Yes","No")</f>
        <v>No</v>
      </c>
    </row>
  </sheetData>
  <conditionalFormatting sqref="B1:B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6395-6373-4B00-92E1-C063C9B298E0}">
  <dimension ref="A1:T26"/>
  <sheetViews>
    <sheetView topLeftCell="K1" workbookViewId="0">
      <selection activeCell="K25" sqref="K25"/>
    </sheetView>
  </sheetViews>
  <sheetFormatPr defaultRowHeight="14.4" x14ac:dyDescent="0.55000000000000004"/>
  <cols>
    <col min="1" max="1" width="6.83984375" bestFit="1" customWidth="1"/>
    <col min="2" max="2" width="9.26171875" style="1" customWidth="1"/>
    <col min="3" max="3" width="11.68359375" style="4" bestFit="1" customWidth="1"/>
    <col min="4" max="4" width="24.578125" style="5" bestFit="1" customWidth="1"/>
    <col min="5" max="5" width="27.5234375" style="3" bestFit="1" customWidth="1"/>
    <col min="6" max="6" width="8.83984375" style="4"/>
    <col min="7" max="7" width="8.83984375" style="5"/>
    <col min="8" max="8" width="29.734375" bestFit="1" customWidth="1"/>
    <col min="10" max="10" width="30.41796875" bestFit="1" customWidth="1"/>
  </cols>
  <sheetData>
    <row r="1" spans="1:20" x14ac:dyDescent="0.55000000000000004">
      <c r="A1" t="s">
        <v>607</v>
      </c>
      <c r="B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5" t="s">
        <v>1574</v>
      </c>
      <c r="H1" t="s">
        <v>1569</v>
      </c>
    </row>
    <row r="2" spans="1:20" x14ac:dyDescent="0.55000000000000004">
      <c r="A2">
        <v>300</v>
      </c>
      <c r="B2" s="1" t="s">
        <v>649</v>
      </c>
      <c r="C2" s="4">
        <v>0.875</v>
      </c>
      <c r="D2" s="5">
        <v>86.099025974025906</v>
      </c>
      <c r="E2" s="3">
        <v>89.690259740259705</v>
      </c>
      <c r="F2" s="4">
        <v>1.16265864829403</v>
      </c>
      <c r="G2" s="5">
        <f>Table3[[#This Row],[Best Individual mean accuracy]]-Table3[[#This Row],[Benchmark mean accuracy]]</f>
        <v>3.591233766233799</v>
      </c>
      <c r="H2" t="str">
        <f>IF(AND(Table3[[#This Row],[F value]]&lt;4.74,Table3[[#This Row],[Best Individual mean accuracy]]&gt;Table3[[#This Row],[Benchmark mean accuracy]]),"Yes","No")</f>
        <v>Yes</v>
      </c>
      <c r="J2" t="s">
        <v>1570</v>
      </c>
      <c r="K2">
        <f>COUNT(Table3[Best Individual mean accuracy])</f>
        <v>21</v>
      </c>
    </row>
    <row r="3" spans="1:20" x14ac:dyDescent="0.55000000000000004">
      <c r="A3">
        <v>300</v>
      </c>
      <c r="B3" s="1" t="s">
        <v>651</v>
      </c>
      <c r="C3" s="4">
        <v>0.875</v>
      </c>
      <c r="D3" s="5">
        <v>87.130844155844102</v>
      </c>
      <c r="E3" s="3">
        <v>89.177272727272694</v>
      </c>
      <c r="F3" s="4">
        <v>1.5450027709290499</v>
      </c>
      <c r="G3" s="5">
        <f>Table3[[#This Row],[Best Individual mean accuracy]]-Table3[[#This Row],[Benchmark mean accuracy]]</f>
        <v>2.0464285714285921</v>
      </c>
      <c r="H3" t="str">
        <f>IF(AND(Table3[[#This Row],[F value]]&lt;4.74,Table3[[#This Row],[Best Individual mean accuracy]]&gt;Table3[[#This Row],[Benchmark mean accuracy]]),"Yes","No")</f>
        <v>Yes</v>
      </c>
      <c r="J3" t="s">
        <v>1571</v>
      </c>
      <c r="K3" s="2">
        <f>COUNTIF(Table3[Has same error rate and is better],"=Yes")/K2</f>
        <v>0.76190476190476186</v>
      </c>
    </row>
    <row r="4" spans="1:20" x14ac:dyDescent="0.55000000000000004">
      <c r="A4">
        <v>300</v>
      </c>
      <c r="B4" s="1" t="s">
        <v>652</v>
      </c>
      <c r="C4" s="4">
        <v>0.875</v>
      </c>
      <c r="D4" s="5">
        <v>87.355844155844096</v>
      </c>
      <c r="E4" s="3">
        <v>88.380519480519396</v>
      </c>
      <c r="F4" s="4">
        <v>0.82261336489923298</v>
      </c>
      <c r="G4" s="5">
        <f>Table3[[#This Row],[Best Individual mean accuracy]]-Table3[[#This Row],[Benchmark mean accuracy]]</f>
        <v>1.0246753246753002</v>
      </c>
      <c r="H4" t="str">
        <f>IF(AND(Table3[[#This Row],[F value]]&lt;4.74,Table3[[#This Row],[Best Individual mean accuracy]]&gt;Table3[[#This Row],[Benchmark mean accuracy]]),"Yes","No")</f>
        <v>Yes</v>
      </c>
    </row>
    <row r="5" spans="1:20" x14ac:dyDescent="0.55000000000000004">
      <c r="A5">
        <v>465</v>
      </c>
      <c r="B5" s="1" t="s">
        <v>653</v>
      </c>
      <c r="C5" s="4">
        <v>0.92045454545454497</v>
      </c>
      <c r="D5" s="5">
        <v>85.407792207792198</v>
      </c>
      <c r="E5" s="3">
        <v>88.088961038961003</v>
      </c>
      <c r="F5" s="4">
        <v>1.0866015757499199</v>
      </c>
      <c r="G5" s="5">
        <f>Table3[[#This Row],[Best Individual mean accuracy]]-Table3[[#This Row],[Benchmark mean accuracy]]</f>
        <v>2.6811688311688044</v>
      </c>
      <c r="H5" t="str">
        <f>IF(AND(Table3[[#This Row],[F value]]&lt;4.74,Table3[[#This Row],[Best Individual mean accuracy]]&gt;Table3[[#This Row],[Benchmark mean accuracy]]),"Yes","No")</f>
        <v>Yes</v>
      </c>
      <c r="J5" t="s">
        <v>1572</v>
      </c>
      <c r="K5">
        <f>_xlfn.MAXIFS(Table3[Improvement/Deterioration],Table3[F value],"&lt;4.74")</f>
        <v>6.2824675324675923</v>
      </c>
    </row>
    <row r="6" spans="1:20" x14ac:dyDescent="0.55000000000000004">
      <c r="A6">
        <v>300</v>
      </c>
      <c r="B6" s="1" t="s">
        <v>650</v>
      </c>
      <c r="C6" s="4">
        <v>0.875</v>
      </c>
      <c r="D6" s="5">
        <v>84.687987012986994</v>
      </c>
      <c r="E6" s="3">
        <v>87.918506493506399</v>
      </c>
      <c r="F6" s="4">
        <v>0.76680514166510305</v>
      </c>
      <c r="G6" s="5">
        <f>Table3[[#This Row],[Best Individual mean accuracy]]-Table3[[#This Row],[Benchmark mean accuracy]]</f>
        <v>3.2305194805194049</v>
      </c>
      <c r="H6" t="str">
        <f>IF(AND(Table3[[#This Row],[F value]]&lt;4.74,Table3[[#This Row],[Best Individual mean accuracy]]&gt;Table3[[#This Row],[Benchmark mean accuracy]]),"Yes","No")</f>
        <v>Yes</v>
      </c>
      <c r="J6" t="s">
        <v>1573</v>
      </c>
      <c r="K6">
        <f>_xlfn.MINIFS(Table3[Improvement/Deterioration],Table3[F value],"&lt;4.74")</f>
        <v>-1.6629870129870028</v>
      </c>
    </row>
    <row r="7" spans="1:20" x14ac:dyDescent="0.55000000000000004">
      <c r="A7">
        <v>891</v>
      </c>
      <c r="B7" s="1" t="s">
        <v>661</v>
      </c>
      <c r="C7" s="4">
        <v>0.94318181818181801</v>
      </c>
      <c r="D7" s="5">
        <v>83.816233766233694</v>
      </c>
      <c r="E7" s="3">
        <v>87.741233766233705</v>
      </c>
      <c r="F7" s="4">
        <v>1.3780513007325199</v>
      </c>
      <c r="G7" s="5">
        <f>Table3[[#This Row],[Best Individual mean accuracy]]-Table3[[#This Row],[Benchmark mean accuracy]]</f>
        <v>3.9250000000000114</v>
      </c>
      <c r="H7" t="str">
        <f>IF(AND(Table3[[#This Row],[F value]]&lt;4.74,Table3[[#This Row],[Best Individual mean accuracy]]&gt;Table3[[#This Row],[Benchmark mean accuracy]]),"Yes","No")</f>
        <v>Yes</v>
      </c>
    </row>
    <row r="8" spans="1:20" x14ac:dyDescent="0.55000000000000004">
      <c r="A8">
        <v>663</v>
      </c>
      <c r="B8" s="1" t="s">
        <v>656</v>
      </c>
      <c r="C8" s="4">
        <v>0.90909090909090895</v>
      </c>
      <c r="D8" s="5">
        <v>86.7902597402597</v>
      </c>
      <c r="E8" s="3">
        <v>87.583766233766198</v>
      </c>
      <c r="F8" s="4">
        <v>0.90954564653873204</v>
      </c>
      <c r="G8" s="5">
        <f>Table3[[#This Row],[Best Individual mean accuracy]]-Table3[[#This Row],[Benchmark mean accuracy]]</f>
        <v>0.7935064935064986</v>
      </c>
      <c r="H8" t="str">
        <f>IF(AND(Table3[[#This Row],[F value]]&lt;4.74,Table3[[#This Row],[Best Individual mean accuracy]]&gt;Table3[[#This Row],[Benchmark mean accuracy]]),"Yes","No")</f>
        <v>Yes</v>
      </c>
      <c r="J8" t="s">
        <v>1575</v>
      </c>
      <c r="K8">
        <f>AVERAGEIFS(Table3[Improvement/Deterioration],Table3[Improvement/Deterioration],"&gt;0",Table3[F value],"&lt;4.74")</f>
        <v>2.8602881490178564</v>
      </c>
    </row>
    <row r="9" spans="1:20" x14ac:dyDescent="0.55000000000000004">
      <c r="A9">
        <v>891</v>
      </c>
      <c r="B9" s="1" t="s">
        <v>660</v>
      </c>
      <c r="C9" s="4">
        <v>0.94318181818181801</v>
      </c>
      <c r="D9" s="5">
        <v>81.177922077922005</v>
      </c>
      <c r="E9" s="3">
        <v>87.460389610389598</v>
      </c>
      <c r="F9" s="4">
        <v>1.05266323069629</v>
      </c>
      <c r="G9" s="5">
        <f>Table3[[#This Row],[Best Individual mean accuracy]]-Table3[[#This Row],[Benchmark mean accuracy]]</f>
        <v>6.2824675324675923</v>
      </c>
      <c r="H9" t="str">
        <f>IF(AND(Table3[[#This Row],[F value]]&lt;4.74,Table3[[#This Row],[Best Individual mean accuracy]]&gt;Table3[[#This Row],[Benchmark mean accuracy]]),"Yes","No")</f>
        <v>Yes</v>
      </c>
      <c r="J9" t="s">
        <v>1576</v>
      </c>
      <c r="K9">
        <f>AVERAGEIFS(Table3[Improvement/Deterioration],Table3[Improvement/Deterioration],"&lt;0",Table3[F value],"&lt;4.74")</f>
        <v>-0.96058441667533712</v>
      </c>
    </row>
    <row r="10" spans="1:20" x14ac:dyDescent="0.55000000000000004">
      <c r="A10">
        <v>574</v>
      </c>
      <c r="B10" s="1" t="s">
        <v>654</v>
      </c>
      <c r="C10" s="4">
        <v>0.89772727272727204</v>
      </c>
      <c r="D10" s="5">
        <v>84.739610389610306</v>
      </c>
      <c r="E10" s="3">
        <v>87.186038961038903</v>
      </c>
      <c r="F10" s="4">
        <v>1.0345137006102101</v>
      </c>
      <c r="G10" s="5">
        <f>Table3[[#This Row],[Best Individual mean accuracy]]-Table3[[#This Row],[Benchmark mean accuracy]]</f>
        <v>2.4464285714285978</v>
      </c>
      <c r="H10" t="str">
        <f>IF(AND(Table3[[#This Row],[F value]]&lt;4.74,Table3[[#This Row],[Best Individual mean accuracy]]&gt;Table3[[#This Row],[Benchmark mean accuracy]]),"Yes","No")</f>
        <v>Yes</v>
      </c>
    </row>
    <row r="11" spans="1:20" x14ac:dyDescent="0.55000000000000004">
      <c r="A11">
        <v>663</v>
      </c>
      <c r="B11" s="1" t="s">
        <v>655</v>
      </c>
      <c r="C11" s="4">
        <v>0.90909090909090895</v>
      </c>
      <c r="D11" s="5">
        <v>84.569155844155802</v>
      </c>
      <c r="E11" s="3">
        <v>87.124999999999901</v>
      </c>
      <c r="F11" s="4">
        <v>0.69377303398670598</v>
      </c>
      <c r="G11" s="5">
        <f>Table3[[#This Row],[Best Individual mean accuracy]]-Table3[[#This Row],[Benchmark mean accuracy]]</f>
        <v>2.555844155844099</v>
      </c>
      <c r="H11" t="str">
        <f>IF(AND(Table3[[#This Row],[F value]]&lt;4.74,Table3[[#This Row],[Best Individual mean accuracy]]&gt;Table3[[#This Row],[Benchmark mean accuracy]]),"Yes","No")</f>
        <v>Yes</v>
      </c>
      <c r="J11" t="s">
        <v>1577</v>
      </c>
      <c r="K11">
        <f>AVERAGE(Table3[Benchmark mean accuracy])</f>
        <v>84.169975263327117</v>
      </c>
    </row>
    <row r="12" spans="1:20" x14ac:dyDescent="0.55000000000000004">
      <c r="A12">
        <v>10</v>
      </c>
      <c r="B12" s="1" t="s">
        <v>642</v>
      </c>
      <c r="C12" s="4">
        <v>0.95454545499999999</v>
      </c>
      <c r="D12" s="5">
        <v>85.52857143</v>
      </c>
      <c r="E12" s="3">
        <v>86.779870130000006</v>
      </c>
      <c r="F12" s="4">
        <v>2.583190579</v>
      </c>
      <c r="G12" s="5">
        <f>Table3[[#This Row],[Best Individual mean accuracy]]-Table3[[#This Row],[Benchmark mean accuracy]]</f>
        <v>1.2512987000000066</v>
      </c>
      <c r="H12" t="str">
        <f>IF(AND(Table3[[#This Row],[F value]]&lt;4.74,Table3[[#This Row],[Best Individual mean accuracy]]&gt;Table3[[#This Row],[Benchmark mean accuracy]]),"Yes","No")</f>
        <v>Yes</v>
      </c>
    </row>
    <row r="13" spans="1:20" x14ac:dyDescent="0.55000000000000004">
      <c r="A13">
        <v>175</v>
      </c>
      <c r="B13" s="1" t="s">
        <v>647</v>
      </c>
      <c r="C13" s="4">
        <v>0.92045454500000001</v>
      </c>
      <c r="D13" s="5">
        <v>84.326298699999995</v>
      </c>
      <c r="E13" s="3">
        <v>85.006818179999996</v>
      </c>
      <c r="F13" s="4">
        <v>1.1309035270000001</v>
      </c>
      <c r="G13" s="5">
        <f>Table3[[#This Row],[Best Individual mean accuracy]]-Table3[[#This Row],[Benchmark mean accuracy]]</f>
        <v>0.68051948000000095</v>
      </c>
      <c r="H13" t="str">
        <f>IF(AND(Table3[[#This Row],[F value]]&lt;4.74,Table3[[#This Row],[Best Individual mean accuracy]]&gt;Table3[[#This Row],[Benchmark mean accuracy]]),"Yes","No")</f>
        <v>Yes</v>
      </c>
      <c r="J13" t="s">
        <v>1578</v>
      </c>
      <c r="K13" s="2">
        <f>(COUNTIF(Table3[F value],"&lt;4.74"))/COUNT(Table3[F value])</f>
        <v>1</v>
      </c>
    </row>
    <row r="14" spans="1:20" x14ac:dyDescent="0.55000000000000004">
      <c r="A14">
        <v>247</v>
      </c>
      <c r="B14" s="1" t="s">
        <v>648</v>
      </c>
      <c r="C14" s="4">
        <v>0.90909090909090895</v>
      </c>
      <c r="D14" s="5">
        <v>80.010714285714201</v>
      </c>
      <c r="E14" s="3">
        <v>84.897727272727195</v>
      </c>
      <c r="F14" s="4">
        <v>1.74582601995991</v>
      </c>
      <c r="G14" s="5">
        <f>Table3[[#This Row],[Best Individual mean accuracy]]-Table3[[#This Row],[Benchmark mean accuracy]]</f>
        <v>4.8870129870129944</v>
      </c>
      <c r="H14" t="str">
        <f>IF(AND(Table3[[#This Row],[F value]]&lt;4.74,Table3[[#This Row],[Best Individual mean accuracy]]&gt;Table3[[#This Row],[Benchmark mean accuracy]]),"Yes","No")</f>
        <v>Yes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175</v>
      </c>
      <c r="B15" s="1" t="s">
        <v>645</v>
      </c>
      <c r="C15" s="4">
        <v>0.92045454500000001</v>
      </c>
      <c r="D15" s="5">
        <v>81.015909089999994</v>
      </c>
      <c r="E15" s="3">
        <v>84.83668831</v>
      </c>
      <c r="F15" s="4">
        <v>0.93362846600000005</v>
      </c>
      <c r="G15" s="5">
        <f>Table3[[#This Row],[Best Individual mean accuracy]]-Table3[[#This Row],[Benchmark mean accuracy]]</f>
        <v>3.8207792200000057</v>
      </c>
      <c r="H15" t="str">
        <f>IF(AND(Table3[[#This Row],[F value]]&lt;4.74,Table3[[#This Row],[Best Individual mean accuracy]]&gt;Table3[[#This Row],[Benchmark mean accuracy]]),"Yes","No")</f>
        <v>Yes</v>
      </c>
      <c r="J15">
        <v>10</v>
      </c>
      <c r="K15" s="6">
        <f>COUNTIFS(Table3[Has same error rate and is better],"=Yes",Table3[Seed],J15)/COUNTIFS(Table3[Seed],J15,Table3[F value],"&lt;4.74")</f>
        <v>1</v>
      </c>
      <c r="L15">
        <f>COUNTIF(Table3[Seed],J15)</f>
        <v>1</v>
      </c>
      <c r="M15">
        <f>(COUNTIFS(Table3[F value],"&lt;4.74",Table3[Seed],J15))/COUNTIF(Table3[Seed],J15)</f>
        <v>1</v>
      </c>
      <c r="N15">
        <f>COUNTIFS(Table3[Has same error rate and is better],"=Yes",Table3[Seed],J15)</f>
        <v>1</v>
      </c>
      <c r="O15">
        <f>IFERROR(AVERAGEIFS(Table3[Improvement/Deterioration],Table3[Improvement/Deterioration],"&gt;0",Table3[F value],"&lt;4.74",Table3[Seed],J15),0)</f>
        <v>1.2512987000000066</v>
      </c>
      <c r="P15">
        <f>IFERROR(AVERAGEIFS(Table3[Improvement/Deterioration],Table3[Improvement/Deterioration],"&lt;=0",Table3[F value],"&lt;4.74",Table3[Seed],J15),0)</f>
        <v>0</v>
      </c>
      <c r="Q15">
        <f>AVERAGEIFS(Table3[Benchmark mean accuracy],Table3[Seed],J15,Table3[F value],"&lt;4.74")</f>
        <v>85.52857143</v>
      </c>
      <c r="R15">
        <f>AVERAGEIFS(Table3[Best Individual mean accuracy],Table3[Seed],J15,Table3[F value],"&lt;4.74")</f>
        <v>86.779870130000006</v>
      </c>
      <c r="S15">
        <f>(K15*O15+(1-K15)*P15)*M15</f>
        <v>1.2512987000000066</v>
      </c>
      <c r="T15">
        <f>(R15-Q15)*M15</f>
        <v>1.2512987000000066</v>
      </c>
    </row>
    <row r="16" spans="1:20" x14ac:dyDescent="0.55000000000000004">
      <c r="A16">
        <v>175</v>
      </c>
      <c r="B16" s="1" t="s">
        <v>644</v>
      </c>
      <c r="C16" s="4">
        <v>0.92045454500000001</v>
      </c>
      <c r="D16" s="5">
        <v>81.535064939999998</v>
      </c>
      <c r="E16" s="3">
        <v>84.381493509999999</v>
      </c>
      <c r="F16" s="4">
        <v>1.755324364</v>
      </c>
      <c r="G16" s="5">
        <f>Table3[[#This Row],[Best Individual mean accuracy]]-Table3[[#This Row],[Benchmark mean accuracy]]</f>
        <v>2.8464285700000005</v>
      </c>
      <c r="H16" t="str">
        <f>IF(AND(Table3[[#This Row],[F value]]&lt;4.74,Table3[[#This Row],[Best Individual mean accuracy]]&gt;Table3[[#This Row],[Benchmark mean accuracy]]),"Yes","No")</f>
        <v>Yes</v>
      </c>
      <c r="J16">
        <v>175</v>
      </c>
      <c r="K16" s="6">
        <f>COUNTIFS(Table3[Has same error rate and is better],"=Yes",Table3[Seed],J16)/COUNTIFS(Table3[Seed],J16,Table3[F value],"&lt;4.74")</f>
        <v>0.8</v>
      </c>
      <c r="L16">
        <f>COUNTIF(Table3[Seed],J16)</f>
        <v>5</v>
      </c>
      <c r="M16">
        <f>(COUNTIFS(Table3[F value],"&lt;4.74",Table3[Seed],J16))/COUNTIF(Table3[Seed],J16)</f>
        <v>1</v>
      </c>
      <c r="N16">
        <f>COUNTIFS(Table3[Has same error rate and is better],"=Yes",Table3[Seed],J16)</f>
        <v>4</v>
      </c>
      <c r="O16">
        <f>IFERROR(AVERAGEIFS(Table3[Improvement/Deterioration],Table3[Improvement/Deterioration],"&gt;0",Table3[F value],"&lt;4.74",Table3[Seed],J16),0)</f>
        <v>2.7622564925000006</v>
      </c>
      <c r="P16">
        <f>IFERROR(AVERAGEIFS(Table3[Improvement/Deterioration],Table3[Improvement/Deterioration],"&lt;=0",Table3[F value],"&lt;4.74",Table3[Seed],J16),0)</f>
        <v>-1.0795454599999914</v>
      </c>
      <c r="Q16">
        <f>AVERAGEIFS(Table3[Benchmark mean accuracy],Table3[Seed],J16,Table3[F value],"&lt;4.74")</f>
        <v>82.467207793999989</v>
      </c>
      <c r="R16">
        <f>AVERAGEIFS(Table3[Best Individual mean accuracy],Table3[Seed],J16,Table3[F value],"&lt;4.74")</f>
        <v>84.461103895999997</v>
      </c>
      <c r="S16">
        <f t="shared" ref="S16:S24" si="0">(K16*O16+(1-K16)*P16)*M16</f>
        <v>1.9938961020000026</v>
      </c>
      <c r="T16">
        <f t="shared" ref="T16:T24" si="1">(R16-Q16)*M16</f>
        <v>1.9938961020000079</v>
      </c>
    </row>
    <row r="17" spans="1:20" x14ac:dyDescent="0.55000000000000004">
      <c r="A17">
        <v>750</v>
      </c>
      <c r="B17" s="1" t="s">
        <v>657</v>
      </c>
      <c r="C17" s="4">
        <v>0.90909090909090895</v>
      </c>
      <c r="D17" s="5">
        <v>84.551623376623297</v>
      </c>
      <c r="E17" s="3">
        <v>84.148701298701198</v>
      </c>
      <c r="F17" s="4">
        <v>0.68645719634668501</v>
      </c>
      <c r="G17" s="5">
        <f>Table3[[#This Row],[Best Individual mean accuracy]]-Table3[[#This Row],[Benchmark mean accuracy]]</f>
        <v>-0.40292207792209922</v>
      </c>
      <c r="H17" t="str">
        <f>IF(AND(Table3[[#This Row],[F value]]&lt;4.74,Table3[[#This Row],[Best Individual mean accuracy]]&gt;Table3[[#This Row],[Benchmark mean accuracy]]),"Yes","No")</f>
        <v>No</v>
      </c>
      <c r="J17">
        <v>247</v>
      </c>
      <c r="K17" s="6">
        <f>COUNTIFS(Table3[Has same error rate and is better],"=Yes",Table3[Seed],J17)/COUNTIFS(Table3[Seed],J17,Table3[F value],"&lt;4.74")</f>
        <v>1</v>
      </c>
      <c r="L17">
        <f>COUNTIF(Table3[Seed],J17)</f>
        <v>1</v>
      </c>
      <c r="M17">
        <f>(COUNTIFS(Table3[F value],"&lt;4.74",Table3[Seed],J17))/COUNTIF(Table3[Seed],J17)</f>
        <v>1</v>
      </c>
      <c r="N17">
        <f>COUNTIFS(Table3[Has same error rate and is better],"=Yes",Table3[Seed],J17)</f>
        <v>1</v>
      </c>
      <c r="O17">
        <f>IFERROR(AVERAGEIFS(Table3[Improvement/Deterioration],Table3[Improvement/Deterioration],"&gt;0",Table3[F value],"&lt;4.74",Table3[Seed],J17),0)</f>
        <v>4.8870129870129944</v>
      </c>
      <c r="P17">
        <f>IFERROR(AVERAGEIFS(Table3[Improvement/Deterioration],Table3[Improvement/Deterioration],"&lt;=0",Table3[F value],"&lt;4.74",Table3[Seed],J17),0)</f>
        <v>0</v>
      </c>
      <c r="Q17">
        <f>AVERAGEIFS(Table3[Benchmark mean accuracy],Table3[Seed],J17,Table3[F value],"&lt;4.74")</f>
        <v>80.010714285714201</v>
      </c>
      <c r="R17">
        <f>AVERAGEIFS(Table3[Best Individual mean accuracy],Table3[Seed],J17,Table3[F value],"&lt;4.74")</f>
        <v>84.897727272727195</v>
      </c>
      <c r="S17">
        <f t="shared" si="0"/>
        <v>4.8870129870129944</v>
      </c>
      <c r="T17">
        <f t="shared" si="1"/>
        <v>4.8870129870129944</v>
      </c>
    </row>
    <row r="18" spans="1:20" x14ac:dyDescent="0.55000000000000004">
      <c r="A18">
        <v>175</v>
      </c>
      <c r="B18" s="1" t="s">
        <v>646</v>
      </c>
      <c r="C18" s="4">
        <v>0.92045454500000001</v>
      </c>
      <c r="D18" s="5">
        <v>85.121753249999998</v>
      </c>
      <c r="E18" s="3">
        <v>84.042207790000006</v>
      </c>
      <c r="F18" s="4">
        <v>1.6347233569999999</v>
      </c>
      <c r="G18" s="5">
        <f>Table3[[#This Row],[Best Individual mean accuracy]]-Table3[[#This Row],[Benchmark mean accuracy]]</f>
        <v>-1.0795454599999914</v>
      </c>
      <c r="H18" t="str">
        <f>IF(AND(Table3[[#This Row],[F value]]&lt;4.74,Table3[[#This Row],[Best Individual mean accuracy]]&gt;Table3[[#This Row],[Benchmark mean accuracy]]),"Yes","No")</f>
        <v>No</v>
      </c>
      <c r="J18">
        <v>300</v>
      </c>
      <c r="K18" s="6">
        <f>COUNTIFS(Table3[Has same error rate and is better],"=Yes",Table3[Seed],J18)/COUNTIFS(Table3[Seed],J18,Table3[F value],"&lt;4.74")</f>
        <v>1</v>
      </c>
      <c r="L18">
        <f>COUNTIF(Table3[Seed],J18)</f>
        <v>4</v>
      </c>
      <c r="M18">
        <f>(COUNTIFS(Table3[F value],"&lt;4.74",Table3[Seed],J18))/COUNTIF(Table3[Seed],J18)</f>
        <v>1</v>
      </c>
      <c r="N18">
        <f>COUNTIFS(Table3[Has same error rate and is better],"=Yes",Table3[Seed],J18)</f>
        <v>4</v>
      </c>
      <c r="O18">
        <f>IFERROR(AVERAGEIFS(Table3[Improvement/Deterioration],Table3[Improvement/Deterioration],"&gt;0",Table3[F value],"&lt;4.74",Table3[Seed],J18),0)</f>
        <v>2.473214285714274</v>
      </c>
      <c r="P18">
        <f>IFERROR(AVERAGEIFS(Table3[Improvement/Deterioration],Table3[Improvement/Deterioration],"&lt;=0",Table3[F value],"&lt;4.74",Table3[Seed],J18),0)</f>
        <v>0</v>
      </c>
      <c r="Q18">
        <f>AVERAGEIFS(Table3[Benchmark mean accuracy],Table3[Seed],J18,Table3[F value],"&lt;4.74")</f>
        <v>86.31842532467526</v>
      </c>
      <c r="R18">
        <f>AVERAGEIFS(Table3[Best Individual mean accuracy],Table3[Seed],J18,Table3[F value],"&lt;4.74")</f>
        <v>88.791639610389552</v>
      </c>
      <c r="S18">
        <f t="shared" si="0"/>
        <v>2.473214285714274</v>
      </c>
      <c r="T18">
        <f t="shared" si="1"/>
        <v>2.4732142857142918</v>
      </c>
    </row>
    <row r="19" spans="1:20" x14ac:dyDescent="0.55000000000000004">
      <c r="A19">
        <v>175</v>
      </c>
      <c r="B19" s="1" t="s">
        <v>643</v>
      </c>
      <c r="C19" s="4">
        <v>0.92045454500000001</v>
      </c>
      <c r="D19" s="5">
        <v>80.337012990000005</v>
      </c>
      <c r="E19" s="3">
        <v>84.03831169</v>
      </c>
      <c r="F19" s="4">
        <v>0.84671052000000002</v>
      </c>
      <c r="G19" s="5">
        <f>Table3[[#This Row],[Best Individual mean accuracy]]-Table3[[#This Row],[Benchmark mean accuracy]]</f>
        <v>3.7012986999999953</v>
      </c>
      <c r="H19" t="str">
        <f>IF(AND(Table3[[#This Row],[F value]]&lt;4.74,Table3[[#This Row],[Best Individual mean accuracy]]&gt;Table3[[#This Row],[Benchmark mean accuracy]]),"Yes","No")</f>
        <v>Yes</v>
      </c>
      <c r="J19">
        <v>465</v>
      </c>
      <c r="K19" s="6">
        <f>COUNTIFS(Table3[Has same error rate and is better],"=Yes",Table3[Seed],J19)/COUNTIFS(Table3[Seed],J19,Table3[F value],"&lt;4.74")</f>
        <v>1</v>
      </c>
      <c r="L19">
        <f>COUNTIF(Table3[Seed],J19)</f>
        <v>1</v>
      </c>
      <c r="M19">
        <f>(COUNTIFS(Table3[F value],"&lt;4.74",Table3[Seed],J19))/COUNTIF(Table3[Seed],J19)</f>
        <v>1</v>
      </c>
      <c r="N19">
        <f>COUNTIFS(Table3[Has same error rate and is better],"=Yes",Table3[Seed],J19)</f>
        <v>1</v>
      </c>
      <c r="O19">
        <f>IFERROR(AVERAGEIFS(Table3[Improvement/Deterioration],Table3[Improvement/Deterioration],"&gt;0",Table3[F value],"&lt;4.74",Table3[Seed],J19),0)</f>
        <v>2.6811688311688044</v>
      </c>
      <c r="P19">
        <f>IFERROR(AVERAGEIFS(Table3[Improvement/Deterioration],Table3[Improvement/Deterioration],"&lt;=0",Table3[F value],"&lt;4.74",Table3[Seed],J19),0)</f>
        <v>0</v>
      </c>
      <c r="Q19">
        <f>AVERAGEIFS(Table3[Benchmark mean accuracy],Table3[Seed],J19,Table3[F value],"&lt;4.74")</f>
        <v>85.407792207792198</v>
      </c>
      <c r="R19">
        <f>AVERAGEIFS(Table3[Best Individual mean accuracy],Table3[Seed],J19,Table3[F value],"&lt;4.74")</f>
        <v>88.088961038961003</v>
      </c>
      <c r="S19">
        <f t="shared" si="0"/>
        <v>2.6811688311688044</v>
      </c>
      <c r="T19">
        <f t="shared" si="1"/>
        <v>2.6811688311688044</v>
      </c>
    </row>
    <row r="20" spans="1:20" x14ac:dyDescent="0.55000000000000004">
      <c r="A20">
        <v>750</v>
      </c>
      <c r="B20" s="1" t="s">
        <v>658</v>
      </c>
      <c r="C20" s="4">
        <v>0.90909090909090895</v>
      </c>
      <c r="D20" s="5">
        <v>85.125649350649297</v>
      </c>
      <c r="E20" s="3">
        <v>83.462662337662294</v>
      </c>
      <c r="F20" s="4">
        <v>0.75150130426517103</v>
      </c>
      <c r="G20" s="5">
        <f>Table3[[#This Row],[Best Individual mean accuracy]]-Table3[[#This Row],[Benchmark mean accuracy]]</f>
        <v>-1.6629870129870028</v>
      </c>
      <c r="H20" t="str">
        <f>IF(AND(Table3[[#This Row],[F value]]&lt;4.74,Table3[[#This Row],[Best Individual mean accuracy]]&gt;Table3[[#This Row],[Benchmark mean accuracy]]),"Yes","No")</f>
        <v>No</v>
      </c>
      <c r="J20">
        <v>574</v>
      </c>
      <c r="K20" s="6">
        <f>COUNTIFS(Table3[Has same error rate and is better],"=Yes",Table3[Seed],J20)/COUNTIFS(Table3[Seed],J20,Table3[F value],"&lt;4.74")</f>
        <v>1</v>
      </c>
      <c r="L20">
        <f>COUNTIF(Table3[Seed],J20)</f>
        <v>1</v>
      </c>
      <c r="M20">
        <f>(COUNTIFS(Table3[F value],"&lt;4.74",Table3[Seed],J20))/COUNTIF(Table3[Seed],J20)</f>
        <v>1</v>
      </c>
      <c r="N20">
        <f>COUNTIFS(Table3[Has same error rate and is better],"=Yes",Table3[Seed],J20)</f>
        <v>1</v>
      </c>
      <c r="O20">
        <f>IFERROR(AVERAGEIFS(Table3[Improvement/Deterioration],Table3[Improvement/Deterioration],"&gt;0",Table3[F value],"&lt;4.74",Table3[Seed],J20),0)</f>
        <v>2.4464285714285978</v>
      </c>
      <c r="P20">
        <f>IFERROR(AVERAGEIFS(Table3[Improvement/Deterioration],Table3[Improvement/Deterioration],"&lt;=0",Table3[F value],"&lt;4.74",Table3[Seed],J20),0)</f>
        <v>0</v>
      </c>
      <c r="Q20">
        <f>AVERAGEIFS(Table3[Benchmark mean accuracy],Table3[Seed],J20,Table3[F value],"&lt;4.74")</f>
        <v>84.739610389610306</v>
      </c>
      <c r="R20">
        <f>AVERAGEIFS(Table3[Best Individual mean accuracy],Table3[Seed],J20,Table3[F value],"&lt;4.74")</f>
        <v>87.186038961038903</v>
      </c>
      <c r="S20">
        <f t="shared" si="0"/>
        <v>2.4464285714285978</v>
      </c>
      <c r="T20">
        <f t="shared" si="1"/>
        <v>2.4464285714285978</v>
      </c>
    </row>
    <row r="21" spans="1:20" x14ac:dyDescent="0.55000000000000004">
      <c r="A21">
        <v>750</v>
      </c>
      <c r="B21" s="1" t="s">
        <v>659</v>
      </c>
      <c r="C21" s="4">
        <v>0.90909090909090895</v>
      </c>
      <c r="D21" s="5">
        <v>83.806493506493496</v>
      </c>
      <c r="E21" s="3">
        <v>83.293506493506499</v>
      </c>
      <c r="F21" s="4">
        <v>1.4399979418553901</v>
      </c>
      <c r="G21" s="5">
        <f>Table3[[#This Row],[Best Individual mean accuracy]]-Table3[[#This Row],[Benchmark mean accuracy]]</f>
        <v>-0.51298701298699712</v>
      </c>
      <c r="H21" t="str">
        <f>IF(AND(Table3[[#This Row],[F value]]&lt;4.74,Table3[[#This Row],[Best Individual mean accuracy]]&gt;Table3[[#This Row],[Benchmark mean accuracy]]),"Yes","No")</f>
        <v>No</v>
      </c>
      <c r="J21">
        <v>663</v>
      </c>
      <c r="K21" s="6">
        <f>COUNTIFS(Table3[Has same error rate and is better],"=Yes",Table3[Seed],J21)/COUNTIFS(Table3[Seed],J21,Table3[F value],"&lt;4.74")</f>
        <v>1</v>
      </c>
      <c r="L21">
        <f>COUNTIF(Table3[Seed],J21)</f>
        <v>2</v>
      </c>
      <c r="M21">
        <f>(COUNTIFS(Table3[F value],"&lt;4.74",Table3[Seed],J21))/COUNTIF(Table3[Seed],J21)</f>
        <v>1</v>
      </c>
      <c r="N21">
        <f>COUNTIFS(Table3[Has same error rate and is better],"=Yes",Table3[Seed],J21)</f>
        <v>2</v>
      </c>
      <c r="O21">
        <f>IFERROR(AVERAGEIFS(Table3[Improvement/Deterioration],Table3[Improvement/Deterioration],"&gt;0",Table3[F value],"&lt;4.74",Table3[Seed],J21),0)</f>
        <v>1.6746753246752988</v>
      </c>
      <c r="P21">
        <f>IFERROR(AVERAGEIFS(Table3[Improvement/Deterioration],Table3[Improvement/Deterioration],"&lt;=0",Table3[F value],"&lt;4.74",Table3[Seed],J21),0)</f>
        <v>0</v>
      </c>
      <c r="Q21">
        <f>AVERAGEIFS(Table3[Benchmark mean accuracy],Table3[Seed],J21,Table3[F value],"&lt;4.74")</f>
        <v>85.679707792207751</v>
      </c>
      <c r="R21">
        <f>AVERAGEIFS(Table3[Best Individual mean accuracy],Table3[Seed],J21,Table3[F value],"&lt;4.74")</f>
        <v>87.354383116883042</v>
      </c>
      <c r="S21">
        <f t="shared" si="0"/>
        <v>1.6746753246752988</v>
      </c>
      <c r="T21">
        <f t="shared" si="1"/>
        <v>1.6746753246752917</v>
      </c>
    </row>
    <row r="22" spans="1:20" x14ac:dyDescent="0.55000000000000004">
      <c r="A22">
        <v>928</v>
      </c>
      <c r="B22" s="1" t="s">
        <v>662</v>
      </c>
      <c r="C22" s="4">
        <v>0.96590909090909005</v>
      </c>
      <c r="D22" s="5">
        <v>84.435714285714297</v>
      </c>
      <c r="E22" s="3">
        <v>83.291233766233702</v>
      </c>
      <c r="F22" s="4">
        <v>0.93003892578518399</v>
      </c>
      <c r="G22" s="5">
        <f>Table3[[#This Row],[Best Individual mean accuracy]]-Table3[[#This Row],[Benchmark mean accuracy]]</f>
        <v>-1.1444805194805951</v>
      </c>
      <c r="H22" t="str">
        <f>IF(AND(Table3[[#This Row],[F value]]&lt;4.74,Table3[[#This Row],[Best Individual mean accuracy]]&gt;Table3[[#This Row],[Benchmark mean accuracy]]),"Yes","No")</f>
        <v>No</v>
      </c>
      <c r="J22">
        <v>750</v>
      </c>
      <c r="K22" s="6">
        <f>COUNTIFS(Table3[Has same error rate and is better],"=Yes",Table3[Seed],J22)/COUNTIFS(Table3[Seed],J22,Table3[F value],"&lt;4.74")</f>
        <v>0</v>
      </c>
      <c r="L22">
        <f>COUNTIF(Table3[Seed],J22)</f>
        <v>3</v>
      </c>
      <c r="M22">
        <f>(COUNTIFS(Table3[F value],"&lt;4.74",Table3[Seed],J22))/COUNTIF(Table3[Seed],J22)</f>
        <v>1</v>
      </c>
      <c r="N22">
        <f>COUNTIFS(Table3[Has same error rate and is better],"=Yes",Table3[Seed],J22)</f>
        <v>0</v>
      </c>
      <c r="O22">
        <f>IFERROR(AVERAGEIFS(Table3[Improvement/Deterioration],Table3[Improvement/Deterioration],"&gt;0",Table3[F value],"&lt;4.74",Table3[Seed],J22),0)</f>
        <v>0</v>
      </c>
      <c r="P22">
        <f>IFERROR(AVERAGEIFS(Table3[Improvement/Deterioration],Table3[Improvement/Deterioration],"&lt;=0",Table3[F value],"&lt;4.74",Table3[Seed],J22),0)</f>
        <v>-0.85963203463203308</v>
      </c>
      <c r="Q22">
        <f>AVERAGEIFS(Table3[Benchmark mean accuracy],Table3[Seed],J22,Table3[F value],"&lt;4.74")</f>
        <v>84.494588744588697</v>
      </c>
      <c r="R22">
        <f>AVERAGEIFS(Table3[Best Individual mean accuracy],Table3[Seed],J22,Table3[F value],"&lt;4.74")</f>
        <v>83.634956709956654</v>
      </c>
      <c r="S22">
        <f t="shared" si="0"/>
        <v>-0.85963203463203308</v>
      </c>
      <c r="T22">
        <f t="shared" si="1"/>
        <v>-0.85963203463204252</v>
      </c>
    </row>
    <row r="23" spans="1:20" x14ac:dyDescent="0.55000000000000004">
      <c r="J23">
        <v>891</v>
      </c>
      <c r="K23" s="6">
        <f>COUNTIFS(Table3[Has same error rate and is better],"=Yes",Table3[Seed],J23)/COUNTIFS(Table3[Seed],J23,Table3[F value],"&lt;4.74")</f>
        <v>1</v>
      </c>
      <c r="L23">
        <f>COUNTIF(Table3[Seed],J23)</f>
        <v>2</v>
      </c>
      <c r="M23">
        <f>(COUNTIFS(Table3[F value],"&lt;4.74",Table3[Seed],J23))/COUNTIF(Table3[Seed],J23)</f>
        <v>1</v>
      </c>
      <c r="N23">
        <f>COUNTIFS(Table3[Has same error rate and is better],"=Yes",Table3[Seed],J23)</f>
        <v>2</v>
      </c>
      <c r="O23">
        <f>IFERROR(AVERAGEIFS(Table3[Improvement/Deterioration],Table3[Improvement/Deterioration],"&gt;0",Table3[F value],"&lt;4.74",Table3[Seed],J23),0)</f>
        <v>5.1037337662338018</v>
      </c>
      <c r="P23">
        <f>IFERROR(AVERAGEIFS(Table3[Improvement/Deterioration],Table3[Improvement/Deterioration],"&lt;=0",Table3[F value],"&lt;4.74",Table3[Seed],J23),0)</f>
        <v>0</v>
      </c>
      <c r="Q23">
        <f>AVERAGEIFS(Table3[Benchmark mean accuracy],Table3[Seed],J23,Table3[F value],"&lt;4.74")</f>
        <v>82.49707792207785</v>
      </c>
      <c r="R23">
        <f>AVERAGEIFS(Table3[Best Individual mean accuracy],Table3[Seed],J23,Table3[F value],"&lt;4.74")</f>
        <v>87.600811688311651</v>
      </c>
      <c r="S23">
        <f t="shared" si="0"/>
        <v>5.1037337662338018</v>
      </c>
      <c r="T23">
        <f t="shared" si="1"/>
        <v>5.1037337662338018</v>
      </c>
    </row>
    <row r="24" spans="1:20" x14ac:dyDescent="0.55000000000000004">
      <c r="J24">
        <v>928</v>
      </c>
      <c r="K24" s="6">
        <f>COUNTIFS(Table3[Has same error rate and is better],"=Yes",Table3[Seed],J24)/COUNTIFS(Table3[Seed],J24,Table3[F value],"&lt;4.74")</f>
        <v>0</v>
      </c>
      <c r="L24">
        <f>COUNTIF(Table3[Seed],J24)</f>
        <v>1</v>
      </c>
      <c r="M24">
        <f>(COUNTIFS(Table3[F value],"&lt;4.74",Table3[Seed],J24))/COUNTIF(Table3[Seed],J24)</f>
        <v>1</v>
      </c>
      <c r="N24">
        <f>COUNTIFS(Table3[Has same error rate and is better],"=Yes",Table3[Seed],J24)</f>
        <v>0</v>
      </c>
      <c r="O24">
        <f>IFERROR(AVERAGEIFS(Table3[Improvement/Deterioration],Table3[Improvement/Deterioration],"&gt;0",Table3[F value],"&lt;4.74",Table3[Seed],J24),0)</f>
        <v>0</v>
      </c>
      <c r="P24">
        <f>IFERROR(AVERAGEIFS(Table3[Improvement/Deterioration],Table3[Improvement/Deterioration],"&lt;=0",Table3[F value],"&lt;4.74",Table3[Seed],J24),0)</f>
        <v>-1.1444805194805951</v>
      </c>
      <c r="Q24">
        <f>AVERAGEIFS(Table3[Benchmark mean accuracy],Table3[Seed],J24,Table3[F value],"&lt;4.74")</f>
        <v>84.435714285714297</v>
      </c>
      <c r="R24">
        <f>AVERAGEIFS(Table3[Best Individual mean accuracy],Table3[Seed],J24,Table3[F value],"&lt;4.74")</f>
        <v>83.291233766233702</v>
      </c>
      <c r="S24">
        <f t="shared" si="0"/>
        <v>-1.1444805194805951</v>
      </c>
      <c r="T24">
        <f t="shared" si="1"/>
        <v>-1.1444805194805951</v>
      </c>
    </row>
    <row r="25" spans="1:20" x14ac:dyDescent="0.55000000000000004">
      <c r="J25" t="s">
        <v>1579</v>
      </c>
      <c r="K25" s="2">
        <f>AVERAGE(K15:K24)</f>
        <v>0.78</v>
      </c>
      <c r="L25" s="3">
        <f>AVERAGE(L15:L24)</f>
        <v>2.1</v>
      </c>
      <c r="M25" s="2">
        <f>AVERAGE(M15:M24)</f>
        <v>1</v>
      </c>
      <c r="N25" s="3">
        <f>AVERAGE(N15:N24)</f>
        <v>1.6</v>
      </c>
      <c r="O25" s="3">
        <f>AVERAGE(O15:O24)</f>
        <v>2.327978895873378</v>
      </c>
      <c r="P25" s="3">
        <f t="shared" ref="P25:T25" si="2">AVERAGE(P15:P24)</f>
        <v>-0.30836580141126196</v>
      </c>
      <c r="Q25" s="3">
        <f t="shared" si="2"/>
        <v>84.157941017638066</v>
      </c>
      <c r="R25" s="3">
        <f t="shared" si="2"/>
        <v>86.208672619050176</v>
      </c>
      <c r="S25" s="3">
        <f t="shared" si="2"/>
        <v>2.0507316014121155</v>
      </c>
      <c r="T25" s="3">
        <f t="shared" si="2"/>
        <v>2.050731601412116</v>
      </c>
    </row>
    <row r="26" spans="1:20" x14ac:dyDescent="0.55000000000000004">
      <c r="J26" t="s">
        <v>1584</v>
      </c>
      <c r="K26" s="2">
        <f>STDEVA(K15:K24)</f>
        <v>0.41579909678700477</v>
      </c>
      <c r="L26" s="3">
        <f t="shared" ref="L26:T26" si="3">STDEVA(L15:L24)</f>
        <v>1.4491376746189437</v>
      </c>
      <c r="M26" s="2">
        <f t="shared" si="3"/>
        <v>0</v>
      </c>
      <c r="N26" s="3">
        <f t="shared" si="3"/>
        <v>1.429840705968481</v>
      </c>
      <c r="O26" s="3">
        <f t="shared" si="3"/>
        <v>1.7329150670013067</v>
      </c>
      <c r="P26" s="3">
        <f t="shared" si="3"/>
        <v>0.50147854942965919</v>
      </c>
      <c r="Q26" s="3">
        <f t="shared" si="3"/>
        <v>1.9370534852496424</v>
      </c>
      <c r="R26" s="3">
        <f t="shared" si="3"/>
        <v>1.9620696414146521</v>
      </c>
      <c r="S26" s="3">
        <f t="shared" si="3"/>
        <v>2.0429056561842165</v>
      </c>
      <c r="T26" s="3">
        <f t="shared" si="3"/>
        <v>2.0429056561842192</v>
      </c>
    </row>
  </sheetData>
  <conditionalFormatting sqref="B1:B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949E-3272-4D11-A357-9ED21277E2E0}">
  <dimension ref="A1:T715"/>
  <sheetViews>
    <sheetView topLeftCell="J1" zoomScaleNormal="85" workbookViewId="0">
      <selection activeCell="K14" sqref="K14:M14"/>
    </sheetView>
  </sheetViews>
  <sheetFormatPr defaultRowHeight="14.4" x14ac:dyDescent="0.55000000000000004"/>
  <cols>
    <col min="2" max="2" width="26.7890625" style="1" customWidth="1"/>
    <col min="3" max="3" width="11.3671875" style="4" customWidth="1"/>
    <col min="4" max="4" width="23.7890625" style="5" customWidth="1"/>
    <col min="5" max="5" width="26.20703125" style="3" customWidth="1"/>
    <col min="6" max="6" width="8.62890625" style="4" customWidth="1"/>
    <col min="7" max="7" width="26.05078125" style="3" bestFit="1" customWidth="1"/>
    <col min="8" max="8" width="29.734375" bestFit="1" customWidth="1"/>
    <col min="10" max="10" width="25.734375" bestFit="1" customWidth="1"/>
    <col min="18" max="18" width="16.89453125" customWidth="1"/>
  </cols>
  <sheetData>
    <row r="1" spans="1:20" x14ac:dyDescent="0.55000000000000004">
      <c r="A1" t="s">
        <v>607</v>
      </c>
      <c r="B1" s="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3" t="s">
        <v>1574</v>
      </c>
      <c r="H1" t="s">
        <v>1569</v>
      </c>
    </row>
    <row r="2" spans="1:20" x14ac:dyDescent="0.55000000000000004">
      <c r="A2">
        <v>10</v>
      </c>
      <c r="B2" s="1" t="s">
        <v>739</v>
      </c>
      <c r="C2" s="4">
        <v>0.97368421052631504</v>
      </c>
      <c r="D2" s="5">
        <v>97.066666666666606</v>
      </c>
      <c r="E2" s="3">
        <v>95.2</v>
      </c>
      <c r="F2" s="4">
        <v>1</v>
      </c>
      <c r="G2" s="5">
        <f>Table4[[#This Row],[Best Individual mean accuracy]]-Table4[[#This Row],[Benchmark mean accuracy]]</f>
        <v>-1.8666666666666032</v>
      </c>
      <c r="H2" t="str">
        <f>IF(AND(Table4[[#This Row],[F value]]&lt;4.74,Table4[[#This Row],[Best Individual mean accuracy]]&gt;Table4[[#This Row],[Benchmark mean accuracy]]),"Yes","No")</f>
        <v>No</v>
      </c>
      <c r="J2" t="s">
        <v>1570</v>
      </c>
      <c r="K2">
        <f>COUNT(Table4[Best Individual mean accuracy])</f>
        <v>714</v>
      </c>
    </row>
    <row r="3" spans="1:20" x14ac:dyDescent="0.55000000000000004">
      <c r="A3">
        <v>10</v>
      </c>
      <c r="B3" s="1" t="s">
        <v>703</v>
      </c>
      <c r="C3" s="4">
        <v>0.97368421052631504</v>
      </c>
      <c r="D3" s="5">
        <v>96.8</v>
      </c>
      <c r="E3" s="3">
        <v>96.533333333333303</v>
      </c>
      <c r="F3" s="4">
        <v>1</v>
      </c>
      <c r="G3" s="5">
        <f>Table4[[#This Row],[Best Individual mean accuracy]]-Table4[[#This Row],[Benchmark mean accuracy]]</f>
        <v>-0.26666666666669414</v>
      </c>
      <c r="H3" t="str">
        <f>IF(AND(Table4[[#This Row],[F value]]&lt;4.74,Table4[[#This Row],[Best Individual mean accuracy]]&gt;Table4[[#This Row],[Benchmark mean accuracy]]),"Yes","No")</f>
        <v>No</v>
      </c>
      <c r="J3" t="s">
        <v>1571</v>
      </c>
      <c r="K3" s="2">
        <f>COUNTIF(Table4[Has same error rate and is better],"=Yes")/K2</f>
        <v>0.38935574229691877</v>
      </c>
    </row>
    <row r="4" spans="1:20" x14ac:dyDescent="0.55000000000000004">
      <c r="A4">
        <v>10</v>
      </c>
      <c r="B4" s="1" t="s">
        <v>716</v>
      </c>
      <c r="C4" s="4">
        <v>0.97368421052631504</v>
      </c>
      <c r="D4" s="5">
        <v>96.8</v>
      </c>
      <c r="E4" s="3">
        <v>95.6</v>
      </c>
      <c r="F4" s="4">
        <v>1.3076923076922999</v>
      </c>
      <c r="G4" s="5">
        <f>Table4[[#This Row],[Best Individual mean accuracy]]-Table4[[#This Row],[Benchmark mean accuracy]]</f>
        <v>-1.2000000000000028</v>
      </c>
      <c r="H4" t="str">
        <f>IF(AND(Table4[[#This Row],[F value]]&lt;4.74,Table4[[#This Row],[Best Individual mean accuracy]]&gt;Table4[[#This Row],[Benchmark mean accuracy]]),"Yes","No")</f>
        <v>No</v>
      </c>
    </row>
    <row r="5" spans="1:20" x14ac:dyDescent="0.55000000000000004">
      <c r="A5">
        <v>10</v>
      </c>
      <c r="B5" s="1" t="s">
        <v>726</v>
      </c>
      <c r="C5" s="4">
        <v>0.97368421052631504</v>
      </c>
      <c r="D5" s="5">
        <v>96.8</v>
      </c>
      <c r="E5" s="3">
        <v>95.466666666666598</v>
      </c>
      <c r="F5" s="4">
        <v>1.28571428571428</v>
      </c>
      <c r="G5" s="5">
        <f>Table4[[#This Row],[Best Individual mean accuracy]]-Table4[[#This Row],[Benchmark mean accuracy]]</f>
        <v>-1.3333333333333997</v>
      </c>
      <c r="H5" t="str">
        <f>IF(AND(Table4[[#This Row],[F value]]&lt;4.74,Table4[[#This Row],[Best Individual mean accuracy]]&gt;Table4[[#This Row],[Benchmark mean accuracy]]),"Yes","No")</f>
        <v>No</v>
      </c>
      <c r="J5" t="s">
        <v>1572</v>
      </c>
      <c r="K5">
        <f>_xlfn.MAXIFS(Table4[Improvement/Deterioration],Table4[F value],"&lt;4.74")</f>
        <v>2.1333333333333115</v>
      </c>
    </row>
    <row r="6" spans="1:20" x14ac:dyDescent="0.55000000000000004">
      <c r="A6">
        <v>10</v>
      </c>
      <c r="B6" s="1" t="s">
        <v>672</v>
      </c>
      <c r="C6" s="4">
        <v>0.97368421052631504</v>
      </c>
      <c r="D6" s="5">
        <v>96.8</v>
      </c>
      <c r="E6" s="3">
        <v>95.3333333333333</v>
      </c>
      <c r="F6" s="4">
        <v>1.92307692307691</v>
      </c>
      <c r="G6" s="5">
        <f>Table4[[#This Row],[Best Individual mean accuracy]]-Table4[[#This Row],[Benchmark mean accuracy]]</f>
        <v>-1.466666666666697</v>
      </c>
      <c r="H6" t="str">
        <f>IF(AND(Table4[[#This Row],[F value]]&lt;4.74,Table4[[#This Row],[Best Individual mean accuracy]]&gt;Table4[[#This Row],[Benchmark mean accuracy]]),"Yes","No")</f>
        <v>No</v>
      </c>
      <c r="J6" t="s">
        <v>1573</v>
      </c>
      <c r="K6">
        <f>_xlfn.MINIFS(Table4[Improvement/Deterioration],Table4[F value],"&lt;4.74")</f>
        <v>-5.7333333333333059</v>
      </c>
    </row>
    <row r="7" spans="1:20" x14ac:dyDescent="0.55000000000000004">
      <c r="A7">
        <v>10</v>
      </c>
      <c r="B7" s="1" t="s">
        <v>678</v>
      </c>
      <c r="C7" s="4">
        <v>0.97368421052631504</v>
      </c>
      <c r="D7" s="5">
        <v>96.6666666666666</v>
      </c>
      <c r="E7" s="3">
        <v>96.266666666666595</v>
      </c>
      <c r="F7" s="4">
        <v>0.999999999999997</v>
      </c>
      <c r="G7" s="5">
        <f>Table4[[#This Row],[Best Individual mean accuracy]]-Table4[[#This Row],[Benchmark mean accuracy]]</f>
        <v>-0.40000000000000568</v>
      </c>
      <c r="H7" t="str">
        <f>IF(AND(Table4[[#This Row],[F value]]&lt;4.74,Table4[[#This Row],[Best Individual mean accuracy]]&gt;Table4[[#This Row],[Benchmark mean accuracy]]),"Yes","No")</f>
        <v>No</v>
      </c>
    </row>
    <row r="8" spans="1:20" x14ac:dyDescent="0.55000000000000004">
      <c r="A8">
        <v>10</v>
      </c>
      <c r="B8" s="1" t="s">
        <v>707</v>
      </c>
      <c r="C8" s="4">
        <v>0.97368421052631504</v>
      </c>
      <c r="D8" s="5">
        <v>96.6666666666666</v>
      </c>
      <c r="E8" s="3">
        <v>96</v>
      </c>
      <c r="F8" s="4">
        <v>1</v>
      </c>
      <c r="G8" s="5">
        <f>Table4[[#This Row],[Best Individual mean accuracy]]-Table4[[#This Row],[Benchmark mean accuracy]]</f>
        <v>-0.66666666666660035</v>
      </c>
      <c r="H8" t="str">
        <f>IF(AND(Table4[[#This Row],[F value]]&lt;4.74,Table4[[#This Row],[Best Individual mean accuracy]]&gt;Table4[[#This Row],[Benchmark mean accuracy]]),"Yes","No")</f>
        <v>No</v>
      </c>
      <c r="J8" t="s">
        <v>1575</v>
      </c>
      <c r="K8">
        <f>AVERAGEIFS(Table4[Improvement/Deterioration],Table4[Improvement/Deterioration],"&gt;0",Table4[F value],"&lt;4.74")</f>
        <v>0.57761557177616207</v>
      </c>
    </row>
    <row r="9" spans="1:20" x14ac:dyDescent="0.55000000000000004">
      <c r="A9">
        <v>10</v>
      </c>
      <c r="B9" s="1" t="s">
        <v>699</v>
      </c>
      <c r="C9" s="4">
        <v>0.97368421052631504</v>
      </c>
      <c r="D9" s="5">
        <v>96.6666666666666</v>
      </c>
      <c r="E9" s="3">
        <v>95.733333333333306</v>
      </c>
      <c r="F9" s="4">
        <v>1.1818181818181701</v>
      </c>
      <c r="G9" s="5">
        <f>Table4[[#This Row],[Best Individual mean accuracy]]-Table4[[#This Row],[Benchmark mean accuracy]]</f>
        <v>-0.93333333333329449</v>
      </c>
      <c r="H9" t="str">
        <f>IF(AND(Table4[[#This Row],[F value]]&lt;4.74,Table4[[#This Row],[Best Individual mean accuracy]]&gt;Table4[[#This Row],[Benchmark mean accuracy]]),"Yes","No")</f>
        <v>No</v>
      </c>
      <c r="J9" t="s">
        <v>1576</v>
      </c>
      <c r="K9">
        <f>AVERAGEIFS(Table4[Improvement/Deterioration],Table4[Improvement/Deterioration],"&lt;0",Table4[F value],"&lt;4.74")</f>
        <v>-0.78800705467372756</v>
      </c>
    </row>
    <row r="10" spans="1:20" x14ac:dyDescent="0.55000000000000004">
      <c r="A10">
        <v>10</v>
      </c>
      <c r="B10" s="1" t="s">
        <v>727</v>
      </c>
      <c r="C10" s="4">
        <v>0.97368421052631504</v>
      </c>
      <c r="D10" s="5">
        <v>96.6666666666666</v>
      </c>
      <c r="E10" s="3">
        <v>95.066666666666606</v>
      </c>
      <c r="F10" s="4">
        <v>2.5999999999999899</v>
      </c>
      <c r="G10" s="5">
        <f>Table4[[#This Row],[Best Individual mean accuracy]]-Table4[[#This Row],[Benchmark mean accuracy]]</f>
        <v>-1.5999999999999943</v>
      </c>
      <c r="H10" t="str">
        <f>IF(AND(Table4[[#This Row],[F value]]&lt;4.74,Table4[[#This Row],[Best Individual mean accuracy]]&gt;Table4[[#This Row],[Benchmark mean accuracy]]),"Yes","No")</f>
        <v>No</v>
      </c>
    </row>
    <row r="11" spans="1:20" x14ac:dyDescent="0.55000000000000004">
      <c r="A11">
        <v>10</v>
      </c>
      <c r="B11" s="1" t="s">
        <v>690</v>
      </c>
      <c r="C11" s="4">
        <v>0.97368421052631504</v>
      </c>
      <c r="D11" s="5">
        <v>96.6666666666666</v>
      </c>
      <c r="E11" s="3">
        <v>94.799999999999898</v>
      </c>
      <c r="F11" s="4">
        <v>1.1499999999999899</v>
      </c>
      <c r="G11" s="5">
        <f>Table4[[#This Row],[Best Individual mean accuracy]]-Table4[[#This Row],[Benchmark mean accuracy]]</f>
        <v>-1.8666666666667027</v>
      </c>
      <c r="H11" t="str">
        <f>IF(AND(Table4[[#This Row],[F value]]&lt;4.74,Table4[[#This Row],[Best Individual mean accuracy]]&gt;Table4[[#This Row],[Benchmark mean accuracy]]),"Yes","No")</f>
        <v>No</v>
      </c>
      <c r="J11" t="s">
        <v>1577</v>
      </c>
      <c r="K11">
        <f>AVERAGE(Table4[Benchmark mean accuracy])</f>
        <v>95.57180205415429</v>
      </c>
    </row>
    <row r="12" spans="1:20" x14ac:dyDescent="0.55000000000000004">
      <c r="A12">
        <v>10</v>
      </c>
      <c r="B12" s="1" t="s">
        <v>677</v>
      </c>
      <c r="C12" s="4">
        <v>0.97368421052631504</v>
      </c>
      <c r="D12" s="5">
        <v>96.533333333333303</v>
      </c>
      <c r="E12" s="3">
        <v>96.133333333333297</v>
      </c>
      <c r="F12" s="4">
        <v>1.2222222222222201</v>
      </c>
      <c r="G12" s="5">
        <f>Table4[[#This Row],[Best Individual mean accuracy]]-Table4[[#This Row],[Benchmark mean accuracy]]</f>
        <v>-0.40000000000000568</v>
      </c>
      <c r="H12" t="str">
        <f>IF(AND(Table4[[#This Row],[F value]]&lt;4.74,Table4[[#This Row],[Best Individual mean accuracy]]&gt;Table4[[#This Row],[Benchmark mean accuracy]]),"Yes","No")</f>
        <v>No</v>
      </c>
    </row>
    <row r="13" spans="1:20" x14ac:dyDescent="0.55000000000000004">
      <c r="A13">
        <v>10</v>
      </c>
      <c r="B13" s="1" t="s">
        <v>705</v>
      </c>
      <c r="C13" s="4">
        <v>0.97368421052631504</v>
      </c>
      <c r="D13" s="5">
        <v>96.533333333333303</v>
      </c>
      <c r="E13" s="3">
        <v>96.133333333333297</v>
      </c>
      <c r="F13" s="4">
        <v>1</v>
      </c>
      <c r="G13" s="5">
        <f>Table4[[#This Row],[Best Individual mean accuracy]]-Table4[[#This Row],[Benchmark mean accuracy]]</f>
        <v>-0.40000000000000568</v>
      </c>
      <c r="H13" t="str">
        <f>IF(AND(Table4[[#This Row],[F value]]&lt;4.74,Table4[[#This Row],[Best Individual mean accuracy]]&gt;Table4[[#This Row],[Benchmark mean accuracy]]),"Yes","No")</f>
        <v>No</v>
      </c>
      <c r="J13" t="s">
        <v>1578</v>
      </c>
      <c r="K13" s="2">
        <f>(COUNTIF(Table4[F value],"&lt;4.74"))/COUNT(Table4[F value])</f>
        <v>0.9789325842696629</v>
      </c>
    </row>
    <row r="14" spans="1:20" x14ac:dyDescent="0.55000000000000004">
      <c r="A14">
        <v>10</v>
      </c>
      <c r="B14" s="1" t="s">
        <v>701</v>
      </c>
      <c r="C14" s="4">
        <v>0.97368421052631504</v>
      </c>
      <c r="D14" s="5">
        <v>96.533333333333303</v>
      </c>
      <c r="E14" s="3">
        <v>96</v>
      </c>
      <c r="F14" s="4">
        <v>6.0000000000001199</v>
      </c>
      <c r="G14" s="5">
        <f>Table4[[#This Row],[Best Individual mean accuracy]]-Table4[[#This Row],[Benchmark mean accuracy]]</f>
        <v>-0.53333333333330302</v>
      </c>
      <c r="H14" t="str">
        <f>IF(AND(Table4[[#This Row],[F value]]&lt;4.74,Table4[[#This Row],[Best Individual mean accuracy]]&gt;Table4[[#This Row],[Benchmark mean accuracy]]),"Yes","No")</f>
        <v>No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10</v>
      </c>
      <c r="B15" s="1" t="s">
        <v>706</v>
      </c>
      <c r="C15" s="4">
        <v>0.97368421052631504</v>
      </c>
      <c r="D15" s="5">
        <v>96.533333333333303</v>
      </c>
      <c r="E15" s="3">
        <v>95.866666666666603</v>
      </c>
      <c r="F15" s="4">
        <v>1</v>
      </c>
      <c r="G15" s="5">
        <f>Table4[[#This Row],[Best Individual mean accuracy]]-Table4[[#This Row],[Benchmark mean accuracy]]</f>
        <v>-0.66666666666669983</v>
      </c>
      <c r="H15" t="str">
        <f>IF(AND(Table4[[#This Row],[F value]]&lt;4.74,Table4[[#This Row],[Best Individual mean accuracy]]&gt;Table4[[#This Row],[Benchmark mean accuracy]]),"Yes","No")</f>
        <v>No</v>
      </c>
      <c r="J15">
        <v>10</v>
      </c>
      <c r="K15" s="6">
        <f>COUNTIFS(Table4[Has same error rate and is better],"=Yes",Table4[Seed],J15)/COUNTIFS(Table4[Seed],J15,Table4[F value],"&lt;4.74")</f>
        <v>9.2105263157894732E-2</v>
      </c>
      <c r="L15">
        <f>COUNTIF(Table4[Seed],J15)</f>
        <v>79</v>
      </c>
      <c r="M15">
        <f>(COUNTIFS(Table4[F value],"&lt;4.74",Table4[Seed],J15))/COUNTIF(Table4[Seed],J15)</f>
        <v>0.96202531645569622</v>
      </c>
      <c r="N15">
        <f>COUNTIFS(Table4[Has same error rate and is better],"=Yes",Table4[Seed],J15)</f>
        <v>7</v>
      </c>
      <c r="O15">
        <f>IFERROR(AVERAGEIFS(Table4[Improvement/Deterioration],Table4[Improvement/Deterioration],"&gt;0",Table4[F value],"&lt;4.74",Table4[Seed],J15),0)</f>
        <v>0.32380952380952771</v>
      </c>
      <c r="P15">
        <f>IFERROR(AVERAGEIFS(Table4[Improvement/Deterioration],Table4[Improvement/Deterioration],"&lt;=0",Table4[F value],"&lt;=4.74",Table4[Seed],J15),0)</f>
        <v>-0.88115942028988015</v>
      </c>
      <c r="Q15">
        <f>AVERAGEIFS(Table4[Benchmark mean accuracy],Table4[Seed],J15,Table4[F value],"&lt;4.74")</f>
        <v>96.294736842105266</v>
      </c>
      <c r="R15">
        <f>AVERAGEIFS(Table4[Best Individual mean accuracy],Table4[Seed],J15,Table4[F value],"&lt;4.74")</f>
        <v>95.524561403508727</v>
      </c>
      <c r="S15">
        <f>(K15*O15+(1-K15)*P15)*M15</f>
        <v>-0.74092827004221573</v>
      </c>
      <c r="T15">
        <f>(R15-Q15)*M15</f>
        <v>-0.74092827004223982</v>
      </c>
    </row>
    <row r="16" spans="1:20" x14ac:dyDescent="0.55000000000000004">
      <c r="A16">
        <v>10</v>
      </c>
      <c r="B16" s="1" t="s">
        <v>710</v>
      </c>
      <c r="C16" s="4">
        <v>0.97368421052631504</v>
      </c>
      <c r="D16" s="5">
        <v>96.533333333333303</v>
      </c>
      <c r="E16" s="3">
        <v>95.733333333333306</v>
      </c>
      <c r="F16" s="4">
        <v>1</v>
      </c>
      <c r="G16" s="5">
        <f>Table4[[#This Row],[Best Individual mean accuracy]]-Table4[[#This Row],[Benchmark mean accuracy]]</f>
        <v>-0.79999999999999716</v>
      </c>
      <c r="H16" t="str">
        <f>IF(AND(Table4[[#This Row],[F value]]&lt;4.74,Table4[[#This Row],[Best Individual mean accuracy]]&gt;Table4[[#This Row],[Benchmark mean accuracy]]),"Yes","No")</f>
        <v>No</v>
      </c>
      <c r="J16">
        <v>175</v>
      </c>
      <c r="K16" s="6">
        <f>COUNTIFS(Table4[Has same error rate and is better],"=Yes",Table4[Seed],J16)/COUNTIFS(Table4[Seed],J16,Table4[F value],"&lt;4.74")</f>
        <v>0</v>
      </c>
      <c r="L16">
        <f>COUNTIF(Table4[Seed],J16)</f>
        <v>17</v>
      </c>
      <c r="M16">
        <f>(COUNTIFS(Table4[F value],"&lt;4.74",Table4[Seed],J16))/COUNTIF(Table4[Seed],J16)</f>
        <v>0.94117647058823528</v>
      </c>
      <c r="N16">
        <f>COUNTIFS(Table4[Has same error rate and is better],"=Yes",Table4[Seed],J16)</f>
        <v>0</v>
      </c>
      <c r="O16">
        <f>IFERROR(AVERAGEIFS(Table4[Improvement/Deterioration],Table4[Improvement/Deterioration],"&gt;0",Table4[F value],"&lt;4.74",Table4[Seed],J16),0)</f>
        <v>0</v>
      </c>
      <c r="P16">
        <f>IFERROR(AVERAGEIFS(Table4[Improvement/Deterioration],Table4[Improvement/Deterioration],"&lt;=0",Table4[F value],"&lt;=4.74",Table4[Seed],J16),0)</f>
        <v>-1.1416666666666497</v>
      </c>
      <c r="Q16">
        <f>AVERAGEIFS(Table4[Benchmark mean accuracy],Table4[Seed],J16,Table4[F value],"&lt;4.74")</f>
        <v>97.316666666666606</v>
      </c>
      <c r="R16">
        <f>AVERAGEIFS(Table4[Best Individual mean accuracy],Table4[Seed],J16,Table4[F value],"&lt;4.74")</f>
        <v>96.174999999999955</v>
      </c>
      <c r="S16">
        <f t="shared" ref="S16:S24" si="0">(K16*O16+(1-K16)*P16)*M16</f>
        <v>-1.0745098039215526</v>
      </c>
      <c r="T16">
        <f t="shared" ref="T16:T24" si="1">(R16-Q16)*M16</f>
        <v>-1.0745098039215544</v>
      </c>
    </row>
    <row r="17" spans="1:20" x14ac:dyDescent="0.55000000000000004">
      <c r="A17">
        <v>10</v>
      </c>
      <c r="B17" s="1" t="s">
        <v>734</v>
      </c>
      <c r="C17" s="4">
        <v>0.97368421052631504</v>
      </c>
      <c r="D17" s="5">
        <v>96.533333333333303</v>
      </c>
      <c r="E17" s="3">
        <v>95.466666666666598</v>
      </c>
      <c r="F17" s="4">
        <v>1.5999999999999901</v>
      </c>
      <c r="G17" s="5">
        <f>Table4[[#This Row],[Best Individual mean accuracy]]-Table4[[#This Row],[Benchmark mean accuracy]]</f>
        <v>-1.0666666666667055</v>
      </c>
      <c r="H17" t="str">
        <f>IF(AND(Table4[[#This Row],[F value]]&lt;4.74,Table4[[#This Row],[Best Individual mean accuracy]]&gt;Table4[[#This Row],[Benchmark mean accuracy]]),"Yes","No")</f>
        <v>No</v>
      </c>
      <c r="J17">
        <v>247</v>
      </c>
      <c r="K17" s="6">
        <f>COUNTIFS(Table4[Has same error rate and is better],"=Yes",Table4[Seed],J17)/COUNTIFS(Table4[Seed],J17,Table4[F value],"&lt;4.74")</f>
        <v>0</v>
      </c>
      <c r="L17">
        <f>COUNTIF(Table4[Seed],J17)</f>
        <v>1</v>
      </c>
      <c r="M17">
        <f>(COUNTIFS(Table4[F value],"&lt;4.74",Table4[Seed],J17))/COUNTIF(Table4[Seed],J17)</f>
        <v>1</v>
      </c>
      <c r="N17">
        <f>COUNTIFS(Table4[Has same error rate and is better],"=Yes",Table4[Seed],J17)</f>
        <v>0</v>
      </c>
      <c r="O17">
        <f>IFERROR(AVERAGEIFS(Table4[Improvement/Deterioration],Table4[Improvement/Deterioration],"&gt;0",Table4[F value],"&lt;4.74",Table4[Seed],J17),0)</f>
        <v>0</v>
      </c>
      <c r="P17">
        <f>IFERROR(AVERAGEIFS(Table4[Improvement/Deterioration],Table4[Improvement/Deterioration],"&lt;=0",Table4[F value],"&lt;=4.74",Table4[Seed],J17),0)</f>
        <v>0</v>
      </c>
      <c r="Q17">
        <f>AVERAGEIFS(Table4[Benchmark mean accuracy],Table4[Seed],J17,Table4[F value],"&lt;4.74")</f>
        <v>92.8</v>
      </c>
      <c r="R17">
        <f>AVERAGEIFS(Table4[Best Individual mean accuracy],Table4[Seed],J17,Table4[F value],"&lt;4.74")</f>
        <v>92.8</v>
      </c>
      <c r="S17">
        <f t="shared" si="0"/>
        <v>0</v>
      </c>
      <c r="T17">
        <f t="shared" si="1"/>
        <v>0</v>
      </c>
    </row>
    <row r="18" spans="1:20" x14ac:dyDescent="0.55000000000000004">
      <c r="A18">
        <v>10</v>
      </c>
      <c r="B18" s="1" t="s">
        <v>665</v>
      </c>
      <c r="C18" s="4">
        <v>0.97368421052631504</v>
      </c>
      <c r="D18" s="5">
        <v>96.533333333333303</v>
      </c>
      <c r="E18" s="3">
        <v>95.2</v>
      </c>
      <c r="F18" s="4">
        <v>2.3333333333333299</v>
      </c>
      <c r="G18" s="5">
        <f>Table4[[#This Row],[Best Individual mean accuracy]]-Table4[[#This Row],[Benchmark mean accuracy]]</f>
        <v>-1.3333333333333002</v>
      </c>
      <c r="H18" t="str">
        <f>IF(AND(Table4[[#This Row],[F value]]&lt;4.74,Table4[[#This Row],[Best Individual mean accuracy]]&gt;Table4[[#This Row],[Benchmark mean accuracy]]),"Yes","No")</f>
        <v>No</v>
      </c>
      <c r="J18">
        <v>300</v>
      </c>
      <c r="K18" s="6">
        <f>COUNTIFS(Table4[Has same error rate and is better],"=Yes",Table4[Seed],J18)/COUNTIFS(Table4[Seed],J18,Table4[F value],"&lt;4.74")</f>
        <v>0.90099009900990101</v>
      </c>
      <c r="L18">
        <f>COUNTIF(Table4[Seed],J18)</f>
        <v>102</v>
      </c>
      <c r="M18">
        <f>(COUNTIFS(Table4[F value],"&lt;4.74",Table4[Seed],J18))/COUNTIF(Table4[Seed],J18)</f>
        <v>0.99019607843137258</v>
      </c>
      <c r="N18">
        <f>COUNTIFS(Table4[Has same error rate and is better],"=Yes",Table4[Seed],J18)</f>
        <v>91</v>
      </c>
      <c r="O18">
        <f>IFERROR(AVERAGEIFS(Table4[Improvement/Deterioration],Table4[Improvement/Deterioration],"&gt;0",Table4[F value],"&lt;4.74",Table4[Seed],J18),0)</f>
        <v>0.82637362637362488</v>
      </c>
      <c r="P18">
        <f>IFERROR(AVERAGEIFS(Table4[Improvement/Deterioration],Table4[Improvement/Deterioration],"&lt;=0",Table4[F value],"&lt;=4.74",Table4[Seed],J18),0)</f>
        <v>-0.2533333333333303</v>
      </c>
      <c r="Q18">
        <f>AVERAGEIFS(Table4[Benchmark mean accuracy],Table4[Seed],J18,Table4[F value],"&lt;4.74")</f>
        <v>94.372277227722662</v>
      </c>
      <c r="R18">
        <f>AVERAGEIFS(Table4[Best Individual mean accuracy],Table4[Seed],J18,Table4[F value],"&lt;4.74")</f>
        <v>95.09174917491741</v>
      </c>
      <c r="S18">
        <f t="shared" si="0"/>
        <v>0.71241830065359379</v>
      </c>
      <c r="T18">
        <f t="shared" si="1"/>
        <v>0.71241830065362299</v>
      </c>
    </row>
    <row r="19" spans="1:20" x14ac:dyDescent="0.55000000000000004">
      <c r="A19">
        <v>10</v>
      </c>
      <c r="B19" s="1" t="s">
        <v>664</v>
      </c>
      <c r="C19" s="4">
        <v>0.97368421052631504</v>
      </c>
      <c r="D19" s="5">
        <v>96.4</v>
      </c>
      <c r="E19" s="3">
        <v>96.4</v>
      </c>
      <c r="F19" s="4">
        <v>1</v>
      </c>
      <c r="G19" s="5">
        <f>Table4[[#This Row],[Best Individual mean accuracy]]-Table4[[#This Row],[Benchmark mean accuracy]]</f>
        <v>0</v>
      </c>
      <c r="H19" t="str">
        <f>IF(AND(Table4[[#This Row],[F value]]&lt;4.74,Table4[[#This Row],[Best Individual mean accuracy]]&gt;Table4[[#This Row],[Benchmark mean accuracy]]),"Yes","No")</f>
        <v>No</v>
      </c>
      <c r="J19">
        <v>465</v>
      </c>
      <c r="K19" s="6">
        <f>COUNTIFS(Table4[Has same error rate and is better],"=Yes",Table4[Seed],J19)/COUNTIFS(Table4[Seed],J19,Table4[F value],"&lt;4.74")</f>
        <v>0.90476190476190477</v>
      </c>
      <c r="L19">
        <f>COUNTIF(Table4[Seed],J19)</f>
        <v>23</v>
      </c>
      <c r="M19">
        <f>(COUNTIFS(Table4[F value],"&lt;4.74",Table4[Seed],J19))/COUNTIF(Table4[Seed],J19)</f>
        <v>0.91304347826086951</v>
      </c>
      <c r="N19">
        <f>COUNTIFS(Table4[Has same error rate and is better],"=Yes",Table4[Seed],J19)</f>
        <v>19</v>
      </c>
      <c r="O19">
        <f>IFERROR(AVERAGEIFS(Table4[Improvement/Deterioration],Table4[Improvement/Deterioration],"&gt;0",Table4[F value],"&lt;4.74",Table4[Seed],J19),0)</f>
        <v>0.74385964912280811</v>
      </c>
      <c r="P19">
        <f>IFERROR(AVERAGEIFS(Table4[Improvement/Deterioration],Table4[Improvement/Deterioration],"&lt;=0",Table4[F value],"&lt;=4.74",Table4[Seed],J19),0)</f>
        <v>-0.40000000000000568</v>
      </c>
      <c r="Q19">
        <f>AVERAGEIFS(Table4[Benchmark mean accuracy],Table4[Seed],J19,Table4[F value],"&lt;4.74")</f>
        <v>95.250793650793611</v>
      </c>
      <c r="R19">
        <f>AVERAGEIFS(Table4[Best Individual mean accuracy],Table4[Seed],J19,Table4[F value],"&lt;4.74")</f>
        <v>95.885714285714215</v>
      </c>
      <c r="S19">
        <f t="shared" si="0"/>
        <v>0.57971014492753659</v>
      </c>
      <c r="T19">
        <f t="shared" si="1"/>
        <v>0.57971014492750816</v>
      </c>
    </row>
    <row r="20" spans="1:20" x14ac:dyDescent="0.55000000000000004">
      <c r="A20">
        <v>10</v>
      </c>
      <c r="B20" s="1" t="s">
        <v>676</v>
      </c>
      <c r="C20" s="4">
        <v>0.97368421052631504</v>
      </c>
      <c r="D20" s="5">
        <v>96.4</v>
      </c>
      <c r="E20" s="3">
        <v>96.133333333333297</v>
      </c>
      <c r="F20" s="4">
        <v>1</v>
      </c>
      <c r="G20" s="5">
        <f>Table4[[#This Row],[Best Individual mean accuracy]]-Table4[[#This Row],[Benchmark mean accuracy]]</f>
        <v>-0.26666666666670835</v>
      </c>
      <c r="H20" t="str">
        <f>IF(AND(Table4[[#This Row],[F value]]&lt;4.74,Table4[[#This Row],[Best Individual mean accuracy]]&gt;Table4[[#This Row],[Benchmark mean accuracy]]),"Yes","No")</f>
        <v>No</v>
      </c>
      <c r="J20">
        <v>574</v>
      </c>
      <c r="K20" s="6">
        <f>COUNTIFS(Table4[Has same error rate and is better],"=Yes",Table4[Seed],J20)/COUNTIFS(Table4[Seed],J20,Table4[F value],"&lt;4.74")</f>
        <v>0.33182844243792325</v>
      </c>
      <c r="L20">
        <f>COUNTIF(Table4[Seed],J20)</f>
        <v>448</v>
      </c>
      <c r="M20">
        <f>(COUNTIFS(Table4[F value],"&lt;4.74",Table4[Seed],J20))/COUNTIF(Table4[Seed],J20)</f>
        <v>0.9888392857142857</v>
      </c>
      <c r="N20">
        <f>COUNTIFS(Table4[Has same error rate and is better],"=Yes",Table4[Seed],J20)</f>
        <v>147</v>
      </c>
      <c r="O20">
        <f>IFERROR(AVERAGEIFS(Table4[Improvement/Deterioration],Table4[Improvement/Deterioration],"&gt;0",Table4[F value],"&lt;4.74",Table4[Seed],J20),0)</f>
        <v>0.42051282051283062</v>
      </c>
      <c r="P20">
        <f>IFERROR(AVERAGEIFS(Table4[Improvement/Deterioration],Table4[Improvement/Deterioration],"&lt;=0",Table4[F value],"&lt;=4.74",Table4[Seed],J20),0)</f>
        <v>-0.62800000000000167</v>
      </c>
      <c r="Q20">
        <f>AVERAGEIFS(Table4[Benchmark mean accuracy],Table4[Seed],J20,Table4[F value],"&lt;4.74")</f>
        <v>95.656583897667346</v>
      </c>
      <c r="R20">
        <f>AVERAGEIFS(Table4[Best Individual mean accuracy],Table4[Seed],J20,Table4[F value],"&lt;4.74")</f>
        <v>95.367042889390419</v>
      </c>
      <c r="S20">
        <f t="shared" si="0"/>
        <v>-0.27694780219780002</v>
      </c>
      <c r="T20">
        <f t="shared" si="1"/>
        <v>-0.28630952380955099</v>
      </c>
    </row>
    <row r="21" spans="1:20" x14ac:dyDescent="0.55000000000000004">
      <c r="A21">
        <v>10</v>
      </c>
      <c r="B21" s="1" t="s">
        <v>708</v>
      </c>
      <c r="C21" s="4">
        <v>0.97368421052631504</v>
      </c>
      <c r="D21" s="5">
        <v>96.4</v>
      </c>
      <c r="E21" s="3">
        <v>96.133333333333297</v>
      </c>
      <c r="F21" s="4">
        <v>1.3333333333333299</v>
      </c>
      <c r="G21" s="5">
        <f>Table4[[#This Row],[Best Individual mean accuracy]]-Table4[[#This Row],[Benchmark mean accuracy]]</f>
        <v>-0.26666666666670835</v>
      </c>
      <c r="H21" t="str">
        <f>IF(AND(Table4[[#This Row],[F value]]&lt;4.74,Table4[[#This Row],[Best Individual mean accuracy]]&gt;Table4[[#This Row],[Benchmark mean accuracy]]),"Yes","No")</f>
        <v>No</v>
      </c>
      <c r="J21">
        <v>663</v>
      </c>
      <c r="K21" s="6">
        <f>COUNTIFS(Table4[Has same error rate and is better],"=Yes",Table4[Seed],J21)/COUNTIFS(Table4[Seed],J21,Table4[F value],"&lt;4.74")</f>
        <v>7.6923076923076927E-2</v>
      </c>
      <c r="L21">
        <f>COUNTIF(Table4[Seed],J21)</f>
        <v>14</v>
      </c>
      <c r="M21">
        <f>(COUNTIFS(Table4[F value],"&lt;4.74",Table4[Seed],J21))/COUNTIF(Table4[Seed],J21)</f>
        <v>0.9285714285714286</v>
      </c>
      <c r="N21">
        <f>COUNTIFS(Table4[Has same error rate and is better],"=Yes",Table4[Seed],J21)</f>
        <v>1</v>
      </c>
      <c r="O21">
        <f>IFERROR(AVERAGEIFS(Table4[Improvement/Deterioration],Table4[Improvement/Deterioration],"&gt;0",Table4[F value],"&lt;4.74",Table4[Seed],J21),0)</f>
        <v>0.13333333333339681</v>
      </c>
      <c r="P21">
        <f>IFERROR(AVERAGEIFS(Table4[Improvement/Deterioration],Table4[Improvement/Deterioration],"&lt;=0",Table4[F value],"&lt;=4.74",Table4[Seed],J21),0)</f>
        <v>-0.87777777777778354</v>
      </c>
      <c r="Q21">
        <f>AVERAGEIFS(Table4[Benchmark mean accuracy],Table4[Seed],J21,Table4[F value],"&lt;4.74")</f>
        <v>96.25641025641022</v>
      </c>
      <c r="R21">
        <f>AVERAGEIFS(Table4[Best Individual mean accuracy],Table4[Seed],J21,Table4[F value],"&lt;4.74")</f>
        <v>95.456410256410209</v>
      </c>
      <c r="S21">
        <f t="shared" si="0"/>
        <v>-0.74285714285714333</v>
      </c>
      <c r="T21">
        <f t="shared" si="1"/>
        <v>-0.74285714285715343</v>
      </c>
    </row>
    <row r="22" spans="1:20" x14ac:dyDescent="0.55000000000000004">
      <c r="A22">
        <v>10</v>
      </c>
      <c r="B22" s="1" t="s">
        <v>684</v>
      </c>
      <c r="C22" s="4">
        <v>0.97368421052631504</v>
      </c>
      <c r="D22" s="5">
        <v>96.4</v>
      </c>
      <c r="E22" s="3">
        <v>96</v>
      </c>
      <c r="F22" s="4">
        <v>0.6</v>
      </c>
      <c r="G22" s="5">
        <f>Table4[[#This Row],[Best Individual mean accuracy]]-Table4[[#This Row],[Benchmark mean accuracy]]</f>
        <v>-0.40000000000000568</v>
      </c>
      <c r="H22" t="str">
        <f>IF(AND(Table4[[#This Row],[F value]]&lt;4.74,Table4[[#This Row],[Best Individual mean accuracy]]&gt;Table4[[#This Row],[Benchmark mean accuracy]]),"Yes","No")</f>
        <v>No</v>
      </c>
      <c r="J22">
        <v>750</v>
      </c>
      <c r="K22" s="6">
        <f>COUNTIFS(Table4[Has same error rate and is better],"=Yes",Table4[Seed],J22)/COUNTIFS(Table4[Seed],J22,Table4[F value],"&lt;4.74")</f>
        <v>0.5</v>
      </c>
      <c r="L22">
        <f>COUNTIF(Table4[Seed],J22)</f>
        <v>5</v>
      </c>
      <c r="M22">
        <f>(COUNTIFS(Table4[F value],"&lt;4.74",Table4[Seed],J22))/COUNTIF(Table4[Seed],J22)</f>
        <v>0.4</v>
      </c>
      <c r="N22">
        <f>COUNTIFS(Table4[Has same error rate and is better],"=Yes",Table4[Seed],J22)</f>
        <v>1</v>
      </c>
      <c r="O22">
        <f>IFERROR(AVERAGEIFS(Table4[Improvement/Deterioration],Table4[Improvement/Deterioration],"&gt;0",Table4[F value],"&lt;4.74",Table4[Seed],J22),0)</f>
        <v>0.53333333333330302</v>
      </c>
      <c r="P22">
        <f>IFERROR(AVERAGEIFS(Table4[Improvement/Deterioration],Table4[Improvement/Deterioration],"&lt;=0",Table4[F value],"&lt;=4.74",Table4[Seed],J22),0)</f>
        <v>-5.7333333333333059</v>
      </c>
      <c r="Q22">
        <f>AVERAGEIFS(Table4[Benchmark mean accuracy],Table4[Seed],J22,Table4[F value],"&lt;4.74")</f>
        <v>96.6666666666666</v>
      </c>
      <c r="R22">
        <f>AVERAGEIFS(Table4[Best Individual mean accuracy],Table4[Seed],J22,Table4[F value],"&lt;4.74")</f>
        <v>94.066666666666606</v>
      </c>
      <c r="S22">
        <f t="shared" si="0"/>
        <v>-1.0400000000000007</v>
      </c>
      <c r="T22">
        <f t="shared" si="1"/>
        <v>-1.0399999999999978</v>
      </c>
    </row>
    <row r="23" spans="1:20" x14ac:dyDescent="0.55000000000000004">
      <c r="A23">
        <v>10</v>
      </c>
      <c r="B23" s="1" t="s">
        <v>700</v>
      </c>
      <c r="C23" s="4">
        <v>0.97368421052631504</v>
      </c>
      <c r="D23" s="5">
        <v>96.4</v>
      </c>
      <c r="E23" s="3">
        <v>96</v>
      </c>
      <c r="F23" s="4">
        <v>1.13333333333333</v>
      </c>
      <c r="G23" s="5">
        <f>Table4[[#This Row],[Best Individual mean accuracy]]-Table4[[#This Row],[Benchmark mean accuracy]]</f>
        <v>-0.40000000000000568</v>
      </c>
      <c r="H23" t="str">
        <f>IF(AND(Table4[[#This Row],[F value]]&lt;4.74,Table4[[#This Row],[Best Individual mean accuracy]]&gt;Table4[[#This Row],[Benchmark mean accuracy]]),"Yes","No")</f>
        <v>No</v>
      </c>
      <c r="J23">
        <v>891</v>
      </c>
      <c r="K23" s="6">
        <f>COUNTIFS(Table4[Has same error rate and is better],"=Yes",Table4[Seed],J23)/COUNTIFS(Table4[Seed],J23,Table4[F value],"&lt;4.74")</f>
        <v>0.47826086956521741</v>
      </c>
      <c r="L23">
        <f>COUNTIF(Table4[Seed],J23)</f>
        <v>24</v>
      </c>
      <c r="M23">
        <f>(COUNTIFS(Table4[F value],"&lt;4.74",Table4[Seed],J23))/COUNTIF(Table4[Seed],J23)</f>
        <v>0.95833333333333337</v>
      </c>
      <c r="N23">
        <f>COUNTIFS(Table4[Has same error rate and is better],"=Yes",Table4[Seed],J23)</f>
        <v>11</v>
      </c>
      <c r="O23">
        <f>IFERROR(AVERAGEIFS(Table4[Improvement/Deterioration],Table4[Improvement/Deterioration],"&gt;0",Table4[F value],"&lt;4.74",Table4[Seed],J23),0)</f>
        <v>0.47272727272729881</v>
      </c>
      <c r="P23">
        <f>IFERROR(AVERAGEIFS(Table4[Improvement/Deterioration],Table4[Improvement/Deterioration],"&lt;=0",Table4[F value],"&lt;=4.74",Table4[Seed],J23),0)</f>
        <v>-0.90000000000001401</v>
      </c>
      <c r="Q23">
        <f>AVERAGEIFS(Table4[Benchmark mean accuracy],Table4[Seed],J23,Table4[F value],"&lt;4.74")</f>
        <v>95.188405797101439</v>
      </c>
      <c r="R23">
        <f>AVERAGEIFS(Table4[Best Individual mean accuracy],Table4[Seed],J23,Table4[F value],"&lt;4.74")</f>
        <v>94.94492753623183</v>
      </c>
      <c r="S23">
        <f t="shared" si="0"/>
        <v>-0.23333333333332834</v>
      </c>
      <c r="T23">
        <f t="shared" si="1"/>
        <v>-0.23333333333337455</v>
      </c>
    </row>
    <row r="24" spans="1:20" x14ac:dyDescent="0.55000000000000004">
      <c r="A24">
        <v>10</v>
      </c>
      <c r="B24" s="1" t="s">
        <v>714</v>
      </c>
      <c r="C24" s="4">
        <v>0.97368421052631504</v>
      </c>
      <c r="D24" s="5">
        <v>96.4</v>
      </c>
      <c r="E24" s="3">
        <v>96</v>
      </c>
      <c r="F24" s="4">
        <v>0.77777777777777701</v>
      </c>
      <c r="G24" s="5">
        <f>Table4[[#This Row],[Best Individual mean accuracy]]-Table4[[#This Row],[Benchmark mean accuracy]]</f>
        <v>-0.40000000000000568</v>
      </c>
      <c r="H24" t="str">
        <f>IF(AND(Table4[[#This Row],[F value]]&lt;4.74,Table4[[#This Row],[Best Individual mean accuracy]]&gt;Table4[[#This Row],[Benchmark mean accuracy]]),"Yes","No")</f>
        <v>No</v>
      </c>
      <c r="J24">
        <v>928</v>
      </c>
      <c r="K24" s="6">
        <f>COUNTIFS(Table4[Has same error rate and is better],"=Yes",Table4[Seed],J24)/COUNTIFS(Table4[Seed],J24,Table4[F value],"&lt;4.74")</f>
        <v>1</v>
      </c>
      <c r="L24">
        <f>COUNTIF(Table4[Seed],J24)</f>
        <v>1</v>
      </c>
      <c r="M24">
        <f>(COUNTIFS(Table4[F value],"&lt;4.74",Table4[Seed],J24))/COUNTIF(Table4[Seed],J24)</f>
        <v>1</v>
      </c>
      <c r="N24">
        <f>COUNTIFS(Table4[Has same error rate and is better],"=Yes",Table4[Seed],J24)</f>
        <v>1</v>
      </c>
      <c r="O24">
        <f>IFERROR(AVERAGEIFS(Table4[Improvement/Deterioration],Table4[Improvement/Deterioration],"&gt;0",Table4[F value],"&lt;4.74",Table4[Seed],J24),0)</f>
        <v>0.66666666666669983</v>
      </c>
      <c r="P24">
        <f>IFERROR(AVERAGEIFS(Table4[Improvement/Deterioration],Table4[Improvement/Deterioration],"&lt;=0",Table4[F value],"&lt;=4.74",Table4[Seed],J24),0)</f>
        <v>0</v>
      </c>
      <c r="Q24">
        <f>AVERAGEIFS(Table4[Benchmark mean accuracy],Table4[Seed],J24,Table4[F value],"&lt;4.74")</f>
        <v>95.066666666666606</v>
      </c>
      <c r="R24">
        <f>AVERAGEIFS(Table4[Best Individual mean accuracy],Table4[Seed],J24,Table4[F value],"&lt;4.74")</f>
        <v>95.733333333333306</v>
      </c>
      <c r="S24">
        <f t="shared" si="0"/>
        <v>0.66666666666669983</v>
      </c>
      <c r="T24">
        <f t="shared" si="1"/>
        <v>0.66666666666669983</v>
      </c>
    </row>
    <row r="25" spans="1:20" x14ac:dyDescent="0.55000000000000004">
      <c r="A25">
        <v>10</v>
      </c>
      <c r="B25" s="1" t="s">
        <v>685</v>
      </c>
      <c r="C25" s="4">
        <v>0.97368421052631504</v>
      </c>
      <c r="D25" s="5">
        <v>96.4</v>
      </c>
      <c r="E25" s="3">
        <v>95.866666666666603</v>
      </c>
      <c r="F25" s="4">
        <v>0.75</v>
      </c>
      <c r="G25" s="5">
        <f>Table4[[#This Row],[Best Individual mean accuracy]]-Table4[[#This Row],[Benchmark mean accuracy]]</f>
        <v>-0.53333333333340249</v>
      </c>
      <c r="H25" t="str">
        <f>IF(AND(Table4[[#This Row],[F value]]&lt;4.74,Table4[[#This Row],[Best Individual mean accuracy]]&gt;Table4[[#This Row],[Benchmark mean accuracy]]),"Yes","No")</f>
        <v>No</v>
      </c>
      <c r="J25" t="s">
        <v>1579</v>
      </c>
      <c r="K25" s="2">
        <f>AVERAGE(K15:K24)</f>
        <v>0.42848696558559174</v>
      </c>
      <c r="L25" s="3">
        <f>AVERAGE(L15:L24)</f>
        <v>71.400000000000006</v>
      </c>
      <c r="M25" s="2">
        <f>AVERAGE(M15:M24)</f>
        <v>0.90821853913552208</v>
      </c>
      <c r="N25" s="3">
        <f>AVERAGE(N15:N24)</f>
        <v>27.8</v>
      </c>
      <c r="O25" s="3">
        <f>AVERAGE(O15:O24)</f>
        <v>0.41206162258794893</v>
      </c>
      <c r="P25" s="3">
        <f t="shared" ref="P25:T25" si="2">AVERAGE(P15:P24)</f>
        <v>-1.0815270531400971</v>
      </c>
      <c r="Q25" s="3">
        <f t="shared" si="2"/>
        <v>95.486920767180024</v>
      </c>
      <c r="R25" s="3">
        <f t="shared" si="2"/>
        <v>95.104540554617273</v>
      </c>
      <c r="S25" s="3">
        <f t="shared" si="2"/>
        <v>-0.21497812401042107</v>
      </c>
      <c r="T25" s="3">
        <f t="shared" si="2"/>
        <v>-0.21591429617160401</v>
      </c>
    </row>
    <row r="26" spans="1:20" x14ac:dyDescent="0.55000000000000004">
      <c r="A26">
        <v>10</v>
      </c>
      <c r="B26" s="1" t="s">
        <v>711</v>
      </c>
      <c r="C26" s="4">
        <v>0.97368421052631504</v>
      </c>
      <c r="D26" s="5">
        <v>96.4</v>
      </c>
      <c r="E26" s="3">
        <v>95.866666666666603</v>
      </c>
      <c r="F26" s="4">
        <v>1.6666666666666601</v>
      </c>
      <c r="G26" s="5">
        <f>Table4[[#This Row],[Best Individual mean accuracy]]-Table4[[#This Row],[Benchmark mean accuracy]]</f>
        <v>-0.53333333333340249</v>
      </c>
      <c r="H26" t="str">
        <f>IF(AND(Table4[[#This Row],[F value]]&lt;4.74,Table4[[#This Row],[Best Individual mean accuracy]]&gt;Table4[[#This Row],[Benchmark mean accuracy]]),"Yes","No")</f>
        <v>No</v>
      </c>
      <c r="J26" t="s">
        <v>1584</v>
      </c>
      <c r="K26" s="2">
        <f>STDEVA(K15:K24)</f>
        <v>0.39406860371253682</v>
      </c>
      <c r="L26" s="3">
        <f t="shared" ref="L26:T26" si="3">STDEVA(L15:L24)</f>
        <v>136.62048000045803</v>
      </c>
      <c r="M26" s="2">
        <f t="shared" si="3"/>
        <v>0.18113352522394052</v>
      </c>
      <c r="N26" s="3">
        <f t="shared" si="3"/>
        <v>50.216863037562725</v>
      </c>
      <c r="O26" s="3">
        <f t="shared" si="3"/>
        <v>0.29629079575330952</v>
      </c>
      <c r="P26" s="3">
        <f t="shared" si="3"/>
        <v>1.6816990003846777</v>
      </c>
      <c r="Q26" s="3">
        <f t="shared" si="3"/>
        <v>1.2822155758877827</v>
      </c>
      <c r="R26" s="3">
        <f t="shared" si="3"/>
        <v>0.99634681419637094</v>
      </c>
      <c r="S26" s="3">
        <f t="shared" si="3"/>
        <v>0.69073386722656926</v>
      </c>
      <c r="T26" s="3">
        <f t="shared" si="3"/>
        <v>0.69083352564561007</v>
      </c>
    </row>
    <row r="27" spans="1:20" x14ac:dyDescent="0.55000000000000004">
      <c r="A27">
        <v>10</v>
      </c>
      <c r="B27" s="1" t="s">
        <v>730</v>
      </c>
      <c r="C27" s="4">
        <v>0.97368421052631504</v>
      </c>
      <c r="D27" s="5">
        <v>96.4</v>
      </c>
      <c r="E27" s="3">
        <v>95.866666666666603</v>
      </c>
      <c r="F27" s="4">
        <v>5.4999999999999698</v>
      </c>
      <c r="G27" s="5">
        <f>Table4[[#This Row],[Best Individual mean accuracy]]-Table4[[#This Row],[Benchmark mean accuracy]]</f>
        <v>-0.53333333333340249</v>
      </c>
      <c r="H27" t="str">
        <f>IF(AND(Table4[[#This Row],[F value]]&lt;4.74,Table4[[#This Row],[Best Individual mean accuracy]]&gt;Table4[[#This Row],[Benchmark mean accuracy]]),"Yes","No")</f>
        <v>No</v>
      </c>
    </row>
    <row r="28" spans="1:20" x14ac:dyDescent="0.55000000000000004">
      <c r="A28">
        <v>10</v>
      </c>
      <c r="B28" s="1" t="s">
        <v>675</v>
      </c>
      <c r="C28" s="4">
        <v>0.97368421052631504</v>
      </c>
      <c r="D28" s="5">
        <v>96.4</v>
      </c>
      <c r="E28" s="3">
        <v>95.6</v>
      </c>
      <c r="F28" s="4">
        <v>1.4285714285714199</v>
      </c>
      <c r="G28" s="5">
        <f>Table4[[#This Row],[Best Individual mean accuracy]]-Table4[[#This Row],[Benchmark mean accuracy]]</f>
        <v>-0.80000000000001137</v>
      </c>
      <c r="H28" t="str">
        <f>IF(AND(Table4[[#This Row],[F value]]&lt;4.74,Table4[[#This Row],[Best Individual mean accuracy]]&gt;Table4[[#This Row],[Benchmark mean accuracy]]),"Yes","No")</f>
        <v>No</v>
      </c>
      <c r="P28">
        <f>(R20-Q20)*M20</f>
        <v>-0.28630952380955099</v>
      </c>
      <c r="R28" s="3"/>
    </row>
    <row r="29" spans="1:20" x14ac:dyDescent="0.55000000000000004">
      <c r="A29">
        <v>10</v>
      </c>
      <c r="B29" s="1" t="s">
        <v>715</v>
      </c>
      <c r="C29" s="4">
        <v>0.97368421052631504</v>
      </c>
      <c r="D29" s="5">
        <v>96.4</v>
      </c>
      <c r="E29" s="3">
        <v>95.6</v>
      </c>
      <c r="F29" s="4">
        <v>1.7999999999999901</v>
      </c>
      <c r="G29" s="5">
        <f>Table4[[#This Row],[Best Individual mean accuracy]]-Table4[[#This Row],[Benchmark mean accuracy]]</f>
        <v>-0.80000000000001137</v>
      </c>
      <c r="H29" t="str">
        <f>IF(AND(Table4[[#This Row],[F value]]&lt;4.74,Table4[[#This Row],[Best Individual mean accuracy]]&gt;Table4[[#This Row],[Benchmark mean accuracy]]),"Yes","No")</f>
        <v>No</v>
      </c>
    </row>
    <row r="30" spans="1:20" x14ac:dyDescent="0.55000000000000004">
      <c r="A30">
        <v>10</v>
      </c>
      <c r="B30" s="1" t="s">
        <v>740</v>
      </c>
      <c r="C30" s="4">
        <v>0.97368421052631504</v>
      </c>
      <c r="D30" s="5">
        <v>96.4</v>
      </c>
      <c r="E30" s="3">
        <v>95.599999999999895</v>
      </c>
      <c r="F30" s="4">
        <v>2.99999999999998</v>
      </c>
      <c r="G30" s="5">
        <f>Table4[[#This Row],[Best Individual mean accuracy]]-Table4[[#This Row],[Benchmark mean accuracy]]</f>
        <v>-0.80000000000011084</v>
      </c>
      <c r="H30" t="str">
        <f>IF(AND(Table4[[#This Row],[F value]]&lt;4.74,Table4[[#This Row],[Best Individual mean accuracy]]&gt;Table4[[#This Row],[Benchmark mean accuracy]]),"Yes","No")</f>
        <v>No</v>
      </c>
    </row>
    <row r="31" spans="1:20" x14ac:dyDescent="0.55000000000000004">
      <c r="A31">
        <v>10</v>
      </c>
      <c r="B31" s="1" t="s">
        <v>689</v>
      </c>
      <c r="C31" s="4">
        <v>0.97368421052631504</v>
      </c>
      <c r="D31" s="5">
        <v>96.4</v>
      </c>
      <c r="E31" s="3">
        <v>95.466666666666598</v>
      </c>
      <c r="F31" s="4">
        <v>1.72727272727272</v>
      </c>
      <c r="G31" s="5">
        <f>Table4[[#This Row],[Best Individual mean accuracy]]-Table4[[#This Row],[Benchmark mean accuracy]]</f>
        <v>-0.93333333333340818</v>
      </c>
      <c r="H31" t="str">
        <f>IF(AND(Table4[[#This Row],[F value]]&lt;4.74,Table4[[#This Row],[Best Individual mean accuracy]]&gt;Table4[[#This Row],[Benchmark mean accuracy]]),"Yes","No")</f>
        <v>No</v>
      </c>
    </row>
    <row r="32" spans="1:20" x14ac:dyDescent="0.55000000000000004">
      <c r="A32">
        <v>10</v>
      </c>
      <c r="B32" s="1" t="s">
        <v>687</v>
      </c>
      <c r="C32" s="4">
        <v>0.97368421052631504</v>
      </c>
      <c r="D32" s="5">
        <v>96.4</v>
      </c>
      <c r="E32" s="3">
        <v>95.3333333333333</v>
      </c>
      <c r="F32" s="4">
        <v>0.92307692307692202</v>
      </c>
      <c r="G32" s="5">
        <f>Table4[[#This Row],[Best Individual mean accuracy]]-Table4[[#This Row],[Benchmark mean accuracy]]</f>
        <v>-1.0666666666667055</v>
      </c>
      <c r="H32" t="str">
        <f>IF(AND(Table4[[#This Row],[F value]]&lt;4.74,Table4[[#This Row],[Best Individual mean accuracy]]&gt;Table4[[#This Row],[Benchmark mean accuracy]]),"Yes","No")</f>
        <v>No</v>
      </c>
    </row>
    <row r="33" spans="1:8" x14ac:dyDescent="0.55000000000000004">
      <c r="A33">
        <v>10</v>
      </c>
      <c r="B33" s="1" t="s">
        <v>691</v>
      </c>
      <c r="C33" s="4">
        <v>0.97368421052631504</v>
      </c>
      <c r="D33" s="5">
        <v>96.4</v>
      </c>
      <c r="E33" s="3">
        <v>95.199999999999903</v>
      </c>
      <c r="F33" s="4">
        <v>1.1052631578947301</v>
      </c>
      <c r="G33" s="5">
        <f>Table4[[#This Row],[Best Individual mean accuracy]]-Table4[[#This Row],[Benchmark mean accuracy]]</f>
        <v>-1.2000000000001023</v>
      </c>
      <c r="H33" t="str">
        <f>IF(AND(Table4[[#This Row],[F value]]&lt;4.74,Table4[[#This Row],[Best Individual mean accuracy]]&gt;Table4[[#This Row],[Benchmark mean accuracy]]),"Yes","No")</f>
        <v>No</v>
      </c>
    </row>
    <row r="34" spans="1:8" x14ac:dyDescent="0.55000000000000004">
      <c r="A34">
        <v>10</v>
      </c>
      <c r="B34" s="1" t="s">
        <v>718</v>
      </c>
      <c r="C34" s="4">
        <v>0.97368421052631504</v>
      </c>
      <c r="D34" s="5">
        <v>96.4</v>
      </c>
      <c r="E34" s="3">
        <v>95.199999999999903</v>
      </c>
      <c r="F34" s="4">
        <v>0.87096774193548299</v>
      </c>
      <c r="G34" s="5">
        <f>Table4[[#This Row],[Best Individual mean accuracy]]-Table4[[#This Row],[Benchmark mean accuracy]]</f>
        <v>-1.2000000000001023</v>
      </c>
      <c r="H34" t="str">
        <f>IF(AND(Table4[[#This Row],[F value]]&lt;4.74,Table4[[#This Row],[Best Individual mean accuracy]]&gt;Table4[[#This Row],[Benchmark mean accuracy]]),"Yes","No")</f>
        <v>No</v>
      </c>
    </row>
    <row r="35" spans="1:8" x14ac:dyDescent="0.55000000000000004">
      <c r="A35">
        <v>10</v>
      </c>
      <c r="B35" s="1" t="s">
        <v>722</v>
      </c>
      <c r="C35" s="4">
        <v>0.97368421052631504</v>
      </c>
      <c r="D35" s="5">
        <v>96.4</v>
      </c>
      <c r="E35" s="3">
        <v>95.199999999999903</v>
      </c>
      <c r="F35" s="4">
        <v>3.1818181818181799</v>
      </c>
      <c r="G35" s="5">
        <f>Table4[[#This Row],[Best Individual mean accuracy]]-Table4[[#This Row],[Benchmark mean accuracy]]</f>
        <v>-1.2000000000001023</v>
      </c>
      <c r="H35" t="str">
        <f>IF(AND(Table4[[#This Row],[F value]]&lt;4.74,Table4[[#This Row],[Best Individual mean accuracy]]&gt;Table4[[#This Row],[Benchmark mean accuracy]]),"Yes","No")</f>
        <v>No</v>
      </c>
    </row>
    <row r="36" spans="1:8" x14ac:dyDescent="0.55000000000000004">
      <c r="A36">
        <v>10</v>
      </c>
      <c r="B36" s="1" t="s">
        <v>698</v>
      </c>
      <c r="C36" s="4">
        <v>0.97368421052631504</v>
      </c>
      <c r="D36" s="5">
        <v>96.4</v>
      </c>
      <c r="E36" s="3">
        <v>95.066666666666606</v>
      </c>
      <c r="F36" s="4">
        <v>1.44444444444444</v>
      </c>
      <c r="G36" s="5">
        <f>Table4[[#This Row],[Best Individual mean accuracy]]-Table4[[#This Row],[Benchmark mean accuracy]]</f>
        <v>-1.3333333333333997</v>
      </c>
      <c r="H36" t="str">
        <f>IF(AND(Table4[[#This Row],[F value]]&lt;4.74,Table4[[#This Row],[Best Individual mean accuracy]]&gt;Table4[[#This Row],[Benchmark mean accuracy]]),"Yes","No")</f>
        <v>No</v>
      </c>
    </row>
    <row r="37" spans="1:8" x14ac:dyDescent="0.55000000000000004">
      <c r="A37">
        <v>10</v>
      </c>
      <c r="B37" s="1" t="s">
        <v>670</v>
      </c>
      <c r="C37" s="4">
        <v>0.97368421052631504</v>
      </c>
      <c r="D37" s="5">
        <v>96.4</v>
      </c>
      <c r="E37" s="3">
        <v>94.8</v>
      </c>
      <c r="F37" s="4">
        <v>2.19999999999999</v>
      </c>
      <c r="G37" s="5">
        <f>Table4[[#This Row],[Best Individual mean accuracy]]-Table4[[#This Row],[Benchmark mean accuracy]]</f>
        <v>-1.6000000000000085</v>
      </c>
      <c r="H37" t="str">
        <f>IF(AND(Table4[[#This Row],[F value]]&lt;4.74,Table4[[#This Row],[Best Individual mean accuracy]]&gt;Table4[[#This Row],[Benchmark mean accuracy]]),"Yes","No")</f>
        <v>No</v>
      </c>
    </row>
    <row r="38" spans="1:8" x14ac:dyDescent="0.55000000000000004">
      <c r="A38">
        <v>10</v>
      </c>
      <c r="B38" s="1" t="s">
        <v>736</v>
      </c>
      <c r="C38" s="4">
        <v>0.97368421052631504</v>
      </c>
      <c r="D38" s="5">
        <v>96.4</v>
      </c>
      <c r="E38" s="3">
        <v>94.8</v>
      </c>
      <c r="F38" s="4">
        <v>1.8571428571428501</v>
      </c>
      <c r="G38" s="5">
        <f>Table4[[#This Row],[Best Individual mean accuracy]]-Table4[[#This Row],[Benchmark mean accuracy]]</f>
        <v>-1.6000000000000085</v>
      </c>
      <c r="H38" t="str">
        <f>IF(AND(Table4[[#This Row],[F value]]&lt;4.74,Table4[[#This Row],[Best Individual mean accuracy]]&gt;Table4[[#This Row],[Benchmark mean accuracy]]),"Yes","No")</f>
        <v>No</v>
      </c>
    </row>
    <row r="39" spans="1:8" x14ac:dyDescent="0.55000000000000004">
      <c r="A39">
        <v>10</v>
      </c>
      <c r="B39" s="1" t="s">
        <v>669</v>
      </c>
      <c r="C39" s="4">
        <v>0.97368421052631504</v>
      </c>
      <c r="D39" s="5">
        <v>96.4</v>
      </c>
      <c r="E39" s="3">
        <v>94.6666666666666</v>
      </c>
      <c r="F39" s="4">
        <v>4.9999999999999698</v>
      </c>
      <c r="G39" s="5">
        <f>Table4[[#This Row],[Best Individual mean accuracy]]-Table4[[#This Row],[Benchmark mean accuracy]]</f>
        <v>-1.7333333333334053</v>
      </c>
      <c r="H39" t="str">
        <f>IF(AND(Table4[[#This Row],[F value]]&lt;4.74,Table4[[#This Row],[Best Individual mean accuracy]]&gt;Table4[[#This Row],[Benchmark mean accuracy]]),"Yes","No")</f>
        <v>No</v>
      </c>
    </row>
    <row r="40" spans="1:8" x14ac:dyDescent="0.55000000000000004">
      <c r="A40">
        <v>10</v>
      </c>
      <c r="B40" s="1" t="s">
        <v>735</v>
      </c>
      <c r="C40" s="4">
        <v>0.97368421052631504</v>
      </c>
      <c r="D40" s="5">
        <v>96.4</v>
      </c>
      <c r="E40" s="3">
        <v>94.533333333333303</v>
      </c>
      <c r="F40" s="4">
        <v>1.4545454545454499</v>
      </c>
      <c r="G40" s="5">
        <f>Table4[[#This Row],[Best Individual mean accuracy]]-Table4[[#This Row],[Benchmark mean accuracy]]</f>
        <v>-1.8666666666667027</v>
      </c>
      <c r="H40" t="str">
        <f>IF(AND(Table4[[#This Row],[F value]]&lt;4.74,Table4[[#This Row],[Best Individual mean accuracy]]&gt;Table4[[#This Row],[Benchmark mean accuracy]]),"Yes","No")</f>
        <v>No</v>
      </c>
    </row>
    <row r="41" spans="1:8" x14ac:dyDescent="0.55000000000000004">
      <c r="A41">
        <v>10</v>
      </c>
      <c r="B41" s="1" t="s">
        <v>693</v>
      </c>
      <c r="C41" s="4">
        <v>0.97368421052631504</v>
      </c>
      <c r="D41" s="5">
        <v>96.4</v>
      </c>
      <c r="E41" s="3">
        <v>93.199999999999903</v>
      </c>
      <c r="F41" s="4">
        <v>1.86206896551724</v>
      </c>
      <c r="G41" s="5">
        <f>Table4[[#This Row],[Best Individual mean accuracy]]-Table4[[#This Row],[Benchmark mean accuracy]]</f>
        <v>-3.2000000000001023</v>
      </c>
      <c r="H41" t="str">
        <f>IF(AND(Table4[[#This Row],[F value]]&lt;4.74,Table4[[#This Row],[Best Individual mean accuracy]]&gt;Table4[[#This Row],[Benchmark mean accuracy]]),"Yes","No")</f>
        <v>No</v>
      </c>
    </row>
    <row r="42" spans="1:8" x14ac:dyDescent="0.55000000000000004">
      <c r="A42">
        <v>10</v>
      </c>
      <c r="B42" s="1" t="s">
        <v>683</v>
      </c>
      <c r="C42" s="4">
        <v>0.97368421052631504</v>
      </c>
      <c r="D42" s="5">
        <v>96.266666666666694</v>
      </c>
      <c r="E42" s="3">
        <v>96.133333333333297</v>
      </c>
      <c r="F42" s="4">
        <v>0.71428571428571497</v>
      </c>
      <c r="G42" s="5">
        <f>Table4[[#This Row],[Best Individual mean accuracy]]-Table4[[#This Row],[Benchmark mean accuracy]]</f>
        <v>-0.13333333333339681</v>
      </c>
      <c r="H42" t="str">
        <f>IF(AND(Table4[[#This Row],[F value]]&lt;4.74,Table4[[#This Row],[Best Individual mean accuracy]]&gt;Table4[[#This Row],[Benchmark mean accuracy]]),"Yes","No")</f>
        <v>No</v>
      </c>
    </row>
    <row r="43" spans="1:8" x14ac:dyDescent="0.55000000000000004">
      <c r="A43">
        <v>10</v>
      </c>
      <c r="B43" s="1" t="s">
        <v>671</v>
      </c>
      <c r="C43" s="4">
        <v>0.97368421052631504</v>
      </c>
      <c r="D43" s="5">
        <v>96.266666666666694</v>
      </c>
      <c r="E43" s="3">
        <v>95.866666666666603</v>
      </c>
      <c r="F43" s="4">
        <v>0.73333333333333195</v>
      </c>
      <c r="G43" s="5">
        <f>Table4[[#This Row],[Best Individual mean accuracy]]-Table4[[#This Row],[Benchmark mean accuracy]]</f>
        <v>-0.40000000000009095</v>
      </c>
      <c r="H43" t="str">
        <f>IF(AND(Table4[[#This Row],[F value]]&lt;4.74,Table4[[#This Row],[Best Individual mean accuracy]]&gt;Table4[[#This Row],[Benchmark mean accuracy]]),"Yes","No")</f>
        <v>No</v>
      </c>
    </row>
    <row r="44" spans="1:8" x14ac:dyDescent="0.55000000000000004">
      <c r="A44">
        <v>10</v>
      </c>
      <c r="B44" s="1" t="s">
        <v>717</v>
      </c>
      <c r="C44" s="4">
        <v>0.97368421052631504</v>
      </c>
      <c r="D44" s="5">
        <v>96.266666666666694</v>
      </c>
      <c r="E44" s="3">
        <v>95.733333333333306</v>
      </c>
      <c r="F44" s="4">
        <v>0.999999999999999</v>
      </c>
      <c r="G44" s="5">
        <f>Table4[[#This Row],[Best Individual mean accuracy]]-Table4[[#This Row],[Benchmark mean accuracy]]</f>
        <v>-0.53333333333338828</v>
      </c>
      <c r="H44" t="str">
        <f>IF(AND(Table4[[#This Row],[F value]]&lt;4.74,Table4[[#This Row],[Best Individual mean accuracy]]&gt;Table4[[#This Row],[Benchmark mean accuracy]]),"Yes","No")</f>
        <v>No</v>
      </c>
    </row>
    <row r="45" spans="1:8" x14ac:dyDescent="0.55000000000000004">
      <c r="A45">
        <v>10</v>
      </c>
      <c r="B45" s="1" t="s">
        <v>721</v>
      </c>
      <c r="C45" s="4">
        <v>0.97368421052631504</v>
      </c>
      <c r="D45" s="5">
        <v>96.266666666666694</v>
      </c>
      <c r="E45" s="3">
        <v>95.466666666666598</v>
      </c>
      <c r="F45" s="4">
        <v>2.9999999999999898</v>
      </c>
      <c r="G45" s="5">
        <f>Table4[[#This Row],[Best Individual mean accuracy]]-Table4[[#This Row],[Benchmark mean accuracy]]</f>
        <v>-0.80000000000009663</v>
      </c>
      <c r="H45" t="str">
        <f>IF(AND(Table4[[#This Row],[F value]]&lt;4.74,Table4[[#This Row],[Best Individual mean accuracy]]&gt;Table4[[#This Row],[Benchmark mean accuracy]]),"Yes","No")</f>
        <v>No</v>
      </c>
    </row>
    <row r="46" spans="1:8" x14ac:dyDescent="0.55000000000000004">
      <c r="A46">
        <v>10</v>
      </c>
      <c r="B46" s="1" t="s">
        <v>686</v>
      </c>
      <c r="C46" s="4">
        <v>0.97368421052631504</v>
      </c>
      <c r="D46" s="5">
        <v>96.266666666666694</v>
      </c>
      <c r="E46" s="3">
        <v>95.3333333333333</v>
      </c>
      <c r="F46" s="4">
        <v>2.1111111111111098</v>
      </c>
      <c r="G46" s="5">
        <f>Table4[[#This Row],[Best Individual mean accuracy]]-Table4[[#This Row],[Benchmark mean accuracy]]</f>
        <v>-0.93333333333339397</v>
      </c>
      <c r="H46" t="str">
        <f>IF(AND(Table4[[#This Row],[F value]]&lt;4.74,Table4[[#This Row],[Best Individual mean accuracy]]&gt;Table4[[#This Row],[Benchmark mean accuracy]]),"Yes","No")</f>
        <v>No</v>
      </c>
    </row>
    <row r="47" spans="1:8" x14ac:dyDescent="0.55000000000000004">
      <c r="A47">
        <v>10</v>
      </c>
      <c r="B47" s="1" t="s">
        <v>694</v>
      </c>
      <c r="C47" s="4">
        <v>0.97368421052631504</v>
      </c>
      <c r="D47" s="5">
        <v>96.266666666666694</v>
      </c>
      <c r="E47" s="3">
        <v>94.6666666666666</v>
      </c>
      <c r="F47" s="4">
        <v>1.7777777777777799</v>
      </c>
      <c r="G47" s="5">
        <f>Table4[[#This Row],[Best Individual mean accuracy]]-Table4[[#This Row],[Benchmark mean accuracy]]</f>
        <v>-1.6000000000000938</v>
      </c>
      <c r="H47" t="str">
        <f>IF(AND(Table4[[#This Row],[F value]]&lt;4.74,Table4[[#This Row],[Best Individual mean accuracy]]&gt;Table4[[#This Row],[Benchmark mean accuracy]]),"Yes","No")</f>
        <v>No</v>
      </c>
    </row>
    <row r="48" spans="1:8" x14ac:dyDescent="0.55000000000000004">
      <c r="A48">
        <v>10</v>
      </c>
      <c r="B48" s="1" t="s">
        <v>712</v>
      </c>
      <c r="C48" s="4">
        <v>0.97368421052631504</v>
      </c>
      <c r="D48" s="5">
        <v>96.266666666666595</v>
      </c>
      <c r="E48" s="3">
        <v>96.133333333333297</v>
      </c>
      <c r="F48" s="4">
        <v>0.6</v>
      </c>
      <c r="G48" s="5">
        <f>Table4[[#This Row],[Best Individual mean accuracy]]-Table4[[#This Row],[Benchmark mean accuracy]]</f>
        <v>-0.13333333333329733</v>
      </c>
      <c r="H48" t="str">
        <f>IF(AND(Table4[[#This Row],[F value]]&lt;4.74,Table4[[#This Row],[Best Individual mean accuracy]]&gt;Table4[[#This Row],[Benchmark mean accuracy]]),"Yes","No")</f>
        <v>No</v>
      </c>
    </row>
    <row r="49" spans="1:8" x14ac:dyDescent="0.55000000000000004">
      <c r="A49">
        <v>10</v>
      </c>
      <c r="B49" s="1" t="s">
        <v>729</v>
      </c>
      <c r="C49" s="4">
        <v>0.97368421052631504</v>
      </c>
      <c r="D49" s="5">
        <v>96.266666666666595</v>
      </c>
      <c r="E49" s="3">
        <v>96.133333333333297</v>
      </c>
      <c r="F49" s="4">
        <v>1</v>
      </c>
      <c r="G49" s="5">
        <f>Table4[[#This Row],[Best Individual mean accuracy]]-Table4[[#This Row],[Benchmark mean accuracy]]</f>
        <v>-0.13333333333329733</v>
      </c>
      <c r="H49" t="str">
        <f>IF(AND(Table4[[#This Row],[F value]]&lt;4.74,Table4[[#This Row],[Best Individual mean accuracy]]&gt;Table4[[#This Row],[Benchmark mean accuracy]]),"Yes","No")</f>
        <v>No</v>
      </c>
    </row>
    <row r="50" spans="1:8" x14ac:dyDescent="0.55000000000000004">
      <c r="A50">
        <v>10</v>
      </c>
      <c r="B50" s="1" t="s">
        <v>738</v>
      </c>
      <c r="C50" s="4">
        <v>0.97368421052631504</v>
      </c>
      <c r="D50" s="5">
        <v>96.266666666666595</v>
      </c>
      <c r="E50" s="3">
        <v>96</v>
      </c>
      <c r="F50" s="4">
        <v>1</v>
      </c>
      <c r="G50" s="5">
        <f>Table4[[#This Row],[Best Individual mean accuracy]]-Table4[[#This Row],[Benchmark mean accuracy]]</f>
        <v>-0.26666666666659467</v>
      </c>
      <c r="H50" t="str">
        <f>IF(AND(Table4[[#This Row],[F value]]&lt;4.74,Table4[[#This Row],[Best Individual mean accuracy]]&gt;Table4[[#This Row],[Benchmark mean accuracy]]),"Yes","No")</f>
        <v>No</v>
      </c>
    </row>
    <row r="51" spans="1:8" x14ac:dyDescent="0.55000000000000004">
      <c r="A51">
        <v>10</v>
      </c>
      <c r="B51" s="1" t="s">
        <v>709</v>
      </c>
      <c r="C51" s="4">
        <v>0.97368421052631504</v>
      </c>
      <c r="D51" s="5">
        <v>96.266666666666595</v>
      </c>
      <c r="E51" s="3">
        <v>95.866666666666603</v>
      </c>
      <c r="F51" s="4">
        <v>0.64705882352941202</v>
      </c>
      <c r="G51" s="5">
        <f>Table4[[#This Row],[Best Individual mean accuracy]]-Table4[[#This Row],[Benchmark mean accuracy]]</f>
        <v>-0.39999999999999147</v>
      </c>
      <c r="H51" t="str">
        <f>IF(AND(Table4[[#This Row],[F value]]&lt;4.74,Table4[[#This Row],[Best Individual mean accuracy]]&gt;Table4[[#This Row],[Benchmark mean accuracy]]),"Yes","No")</f>
        <v>No</v>
      </c>
    </row>
    <row r="52" spans="1:8" x14ac:dyDescent="0.55000000000000004">
      <c r="A52">
        <v>10</v>
      </c>
      <c r="B52" s="1" t="s">
        <v>731</v>
      </c>
      <c r="C52" s="4">
        <v>0.97368421052631504</v>
      </c>
      <c r="D52" s="5">
        <v>96.266666666666595</v>
      </c>
      <c r="E52" s="3">
        <v>95.866666666666603</v>
      </c>
      <c r="F52" s="4">
        <v>1</v>
      </c>
      <c r="G52" s="5">
        <f>Table4[[#This Row],[Best Individual mean accuracy]]-Table4[[#This Row],[Benchmark mean accuracy]]</f>
        <v>-0.39999999999999147</v>
      </c>
      <c r="H52" t="str">
        <f>IF(AND(Table4[[#This Row],[F value]]&lt;4.74,Table4[[#This Row],[Best Individual mean accuracy]]&gt;Table4[[#This Row],[Benchmark mean accuracy]]),"Yes","No")</f>
        <v>No</v>
      </c>
    </row>
    <row r="53" spans="1:8" x14ac:dyDescent="0.55000000000000004">
      <c r="A53">
        <v>10</v>
      </c>
      <c r="B53" s="1" t="s">
        <v>713</v>
      </c>
      <c r="C53" s="4">
        <v>0.97368421052631504</v>
      </c>
      <c r="D53" s="5">
        <v>96.266666666666595</v>
      </c>
      <c r="E53" s="3">
        <v>95.466666666666598</v>
      </c>
      <c r="F53" s="4">
        <v>1.3999999999999899</v>
      </c>
      <c r="G53" s="5">
        <f>Table4[[#This Row],[Best Individual mean accuracy]]-Table4[[#This Row],[Benchmark mean accuracy]]</f>
        <v>-0.79999999999999716</v>
      </c>
      <c r="H53" t="str">
        <f>IF(AND(Table4[[#This Row],[F value]]&lt;4.74,Table4[[#This Row],[Best Individual mean accuracy]]&gt;Table4[[#This Row],[Benchmark mean accuracy]]),"Yes","No")</f>
        <v>No</v>
      </c>
    </row>
    <row r="54" spans="1:8" x14ac:dyDescent="0.55000000000000004">
      <c r="A54">
        <v>10</v>
      </c>
      <c r="B54" s="1" t="s">
        <v>673</v>
      </c>
      <c r="C54" s="4">
        <v>0.97368421052631504</v>
      </c>
      <c r="D54" s="5">
        <v>96.266666666666595</v>
      </c>
      <c r="E54" s="3">
        <v>94.8</v>
      </c>
      <c r="F54" s="4">
        <v>1.3278688524590101</v>
      </c>
      <c r="G54" s="5">
        <f>Table4[[#This Row],[Best Individual mean accuracy]]-Table4[[#This Row],[Benchmark mean accuracy]]</f>
        <v>-1.4666666666665975</v>
      </c>
      <c r="H54" t="str">
        <f>IF(AND(Table4[[#This Row],[F value]]&lt;4.74,Table4[[#This Row],[Best Individual mean accuracy]]&gt;Table4[[#This Row],[Benchmark mean accuracy]]),"Yes","No")</f>
        <v>No</v>
      </c>
    </row>
    <row r="55" spans="1:8" x14ac:dyDescent="0.55000000000000004">
      <c r="A55">
        <v>10</v>
      </c>
      <c r="B55" s="1" t="s">
        <v>681</v>
      </c>
      <c r="C55" s="4">
        <v>0.97368421052631504</v>
      </c>
      <c r="D55" s="5">
        <v>96.133333333333297</v>
      </c>
      <c r="E55" s="3">
        <v>96.533333333333303</v>
      </c>
      <c r="F55" s="4">
        <v>0.77777777777777701</v>
      </c>
      <c r="G55" s="5">
        <f>Table4[[#This Row],[Best Individual mean accuracy]]-Table4[[#This Row],[Benchmark mean accuracy]]</f>
        <v>0.40000000000000568</v>
      </c>
      <c r="H55" t="str">
        <f>IF(AND(Table4[[#This Row],[F value]]&lt;4.74,Table4[[#This Row],[Best Individual mean accuracy]]&gt;Table4[[#This Row],[Benchmark mean accuracy]]),"Yes","No")</f>
        <v>Yes</v>
      </c>
    </row>
    <row r="56" spans="1:8" x14ac:dyDescent="0.55000000000000004">
      <c r="A56">
        <v>10</v>
      </c>
      <c r="B56" s="1" t="s">
        <v>666</v>
      </c>
      <c r="C56" s="4">
        <v>0.97368421052631504</v>
      </c>
      <c r="D56" s="5">
        <v>96.133333333333297</v>
      </c>
      <c r="E56" s="3">
        <v>96.4</v>
      </c>
      <c r="F56" s="4">
        <v>0.750000000000001</v>
      </c>
      <c r="G56" s="5">
        <f>Table4[[#This Row],[Best Individual mean accuracy]]-Table4[[#This Row],[Benchmark mean accuracy]]</f>
        <v>0.26666666666670835</v>
      </c>
      <c r="H56" t="str">
        <f>IF(AND(Table4[[#This Row],[F value]]&lt;4.74,Table4[[#This Row],[Best Individual mean accuracy]]&gt;Table4[[#This Row],[Benchmark mean accuracy]]),"Yes","No")</f>
        <v>Yes</v>
      </c>
    </row>
    <row r="57" spans="1:8" x14ac:dyDescent="0.55000000000000004">
      <c r="A57">
        <v>10</v>
      </c>
      <c r="B57" s="1" t="s">
        <v>692</v>
      </c>
      <c r="C57" s="4">
        <v>0.97368421052631504</v>
      </c>
      <c r="D57" s="5">
        <v>96.133333333333297</v>
      </c>
      <c r="E57" s="3">
        <v>95.6</v>
      </c>
      <c r="F57" s="4">
        <v>1.37499999999999</v>
      </c>
      <c r="G57" s="5">
        <f>Table4[[#This Row],[Best Individual mean accuracy]]-Table4[[#This Row],[Benchmark mean accuracy]]</f>
        <v>-0.53333333333330302</v>
      </c>
      <c r="H57" t="str">
        <f>IF(AND(Table4[[#This Row],[F value]]&lt;4.74,Table4[[#This Row],[Best Individual mean accuracy]]&gt;Table4[[#This Row],[Benchmark mean accuracy]]),"Yes","No")</f>
        <v>No</v>
      </c>
    </row>
    <row r="58" spans="1:8" x14ac:dyDescent="0.55000000000000004">
      <c r="A58">
        <v>10</v>
      </c>
      <c r="B58" s="1" t="s">
        <v>688</v>
      </c>
      <c r="C58" s="4">
        <v>0.97368421052631504</v>
      </c>
      <c r="D58" s="5">
        <v>96.133333333333297</v>
      </c>
      <c r="E58" s="3">
        <v>95.466666666666598</v>
      </c>
      <c r="F58" s="4">
        <v>0.999999999999999</v>
      </c>
      <c r="G58" s="5">
        <f>Table4[[#This Row],[Best Individual mean accuracy]]-Table4[[#This Row],[Benchmark mean accuracy]]</f>
        <v>-0.66666666666669983</v>
      </c>
      <c r="H58" t="str">
        <f>IF(AND(Table4[[#This Row],[F value]]&lt;4.74,Table4[[#This Row],[Best Individual mean accuracy]]&gt;Table4[[#This Row],[Benchmark mean accuracy]]),"Yes","No")</f>
        <v>No</v>
      </c>
    </row>
    <row r="59" spans="1:8" x14ac:dyDescent="0.55000000000000004">
      <c r="A59">
        <v>10</v>
      </c>
      <c r="B59" s="1" t="s">
        <v>702</v>
      </c>
      <c r="C59" s="4">
        <v>0.97368421052631504</v>
      </c>
      <c r="D59" s="5">
        <v>96.133333333333297</v>
      </c>
      <c r="E59" s="3">
        <v>95.466666666666598</v>
      </c>
      <c r="F59" s="4">
        <v>0.999999999999998</v>
      </c>
      <c r="G59" s="5">
        <f>Table4[[#This Row],[Best Individual mean accuracy]]-Table4[[#This Row],[Benchmark mean accuracy]]</f>
        <v>-0.66666666666669983</v>
      </c>
      <c r="H59" t="str">
        <f>IF(AND(Table4[[#This Row],[F value]]&lt;4.74,Table4[[#This Row],[Best Individual mean accuracy]]&gt;Table4[[#This Row],[Benchmark mean accuracy]]),"Yes","No")</f>
        <v>No</v>
      </c>
    </row>
    <row r="60" spans="1:8" x14ac:dyDescent="0.55000000000000004">
      <c r="A60">
        <v>10</v>
      </c>
      <c r="B60" s="1" t="s">
        <v>725</v>
      </c>
      <c r="C60" s="4">
        <v>0.97368421052631504</v>
      </c>
      <c r="D60" s="5">
        <v>96.133333333333297</v>
      </c>
      <c r="E60" s="3">
        <v>95.3333333333333</v>
      </c>
      <c r="F60" s="4">
        <v>1.74999999999999</v>
      </c>
      <c r="G60" s="5">
        <f>Table4[[#This Row],[Best Individual mean accuracy]]-Table4[[#This Row],[Benchmark mean accuracy]]</f>
        <v>-0.79999999999999716</v>
      </c>
      <c r="H60" t="str">
        <f>IF(AND(Table4[[#This Row],[F value]]&lt;4.74,Table4[[#This Row],[Best Individual mean accuracy]]&gt;Table4[[#This Row],[Benchmark mean accuracy]]),"Yes","No")</f>
        <v>No</v>
      </c>
    </row>
    <row r="61" spans="1:8" x14ac:dyDescent="0.55000000000000004">
      <c r="A61">
        <v>10</v>
      </c>
      <c r="B61" s="1" t="s">
        <v>697</v>
      </c>
      <c r="C61" s="4">
        <v>0.97368421052631504</v>
      </c>
      <c r="D61" s="5">
        <v>96.133333333333297</v>
      </c>
      <c r="E61" s="3">
        <v>95.199999999999903</v>
      </c>
      <c r="F61" s="4">
        <v>0.89473684210526105</v>
      </c>
      <c r="G61" s="5">
        <f>Table4[[#This Row],[Best Individual mean accuracy]]-Table4[[#This Row],[Benchmark mean accuracy]]</f>
        <v>-0.93333333333339397</v>
      </c>
      <c r="H61" t="str">
        <f>IF(AND(Table4[[#This Row],[F value]]&lt;4.74,Table4[[#This Row],[Best Individual mean accuracy]]&gt;Table4[[#This Row],[Benchmark mean accuracy]]),"Yes","No")</f>
        <v>No</v>
      </c>
    </row>
    <row r="62" spans="1:8" x14ac:dyDescent="0.55000000000000004">
      <c r="A62">
        <v>10</v>
      </c>
      <c r="B62" s="1" t="s">
        <v>737</v>
      </c>
      <c r="C62" s="4">
        <v>0.97368421052631504</v>
      </c>
      <c r="D62" s="5">
        <v>96.133333333333297</v>
      </c>
      <c r="E62" s="3">
        <v>94.933333333333294</v>
      </c>
      <c r="F62" s="4">
        <v>1.6666666666666601</v>
      </c>
      <c r="G62" s="5">
        <f>Table4[[#This Row],[Best Individual mean accuracy]]-Table4[[#This Row],[Benchmark mean accuracy]]</f>
        <v>-1.2000000000000028</v>
      </c>
      <c r="H62" t="str">
        <f>IF(AND(Table4[[#This Row],[F value]]&lt;4.74,Table4[[#This Row],[Best Individual mean accuracy]]&gt;Table4[[#This Row],[Benchmark mean accuracy]]),"Yes","No")</f>
        <v>No</v>
      </c>
    </row>
    <row r="63" spans="1:8" x14ac:dyDescent="0.55000000000000004">
      <c r="A63">
        <v>10</v>
      </c>
      <c r="B63" s="1" t="s">
        <v>723</v>
      </c>
      <c r="C63" s="4">
        <v>0.97368421052631504</v>
      </c>
      <c r="D63" s="5">
        <v>96.133333333333297</v>
      </c>
      <c r="E63" s="3">
        <v>93.733333333333306</v>
      </c>
      <c r="F63" s="4">
        <v>1.87499999999999</v>
      </c>
      <c r="G63" s="5">
        <f>Table4[[#This Row],[Best Individual mean accuracy]]-Table4[[#This Row],[Benchmark mean accuracy]]</f>
        <v>-2.3999999999999915</v>
      </c>
      <c r="H63" t="str">
        <f>IF(AND(Table4[[#This Row],[F value]]&lt;4.74,Table4[[#This Row],[Best Individual mean accuracy]]&gt;Table4[[#This Row],[Benchmark mean accuracy]]),"Yes","No")</f>
        <v>No</v>
      </c>
    </row>
    <row r="64" spans="1:8" x14ac:dyDescent="0.55000000000000004">
      <c r="A64">
        <v>10</v>
      </c>
      <c r="B64" s="1" t="s">
        <v>674</v>
      </c>
      <c r="C64" s="4">
        <v>0.97368421052631504</v>
      </c>
      <c r="D64" s="5">
        <v>96</v>
      </c>
      <c r="E64" s="3">
        <v>96.6666666666666</v>
      </c>
      <c r="F64" s="4">
        <v>1.2222222222222201</v>
      </c>
      <c r="G64" s="5">
        <f>Table4[[#This Row],[Best Individual mean accuracy]]-Table4[[#This Row],[Benchmark mean accuracy]]</f>
        <v>0.66666666666660035</v>
      </c>
      <c r="H64" t="str">
        <f>IF(AND(Table4[[#This Row],[F value]]&lt;4.74,Table4[[#This Row],[Best Individual mean accuracy]]&gt;Table4[[#This Row],[Benchmark mean accuracy]]),"Yes","No")</f>
        <v>Yes</v>
      </c>
    </row>
    <row r="65" spans="1:8" x14ac:dyDescent="0.55000000000000004">
      <c r="A65">
        <v>10</v>
      </c>
      <c r="B65" s="1" t="s">
        <v>720</v>
      </c>
      <c r="C65" s="4">
        <v>0.97368421052631504</v>
      </c>
      <c r="D65" s="5">
        <v>96</v>
      </c>
      <c r="E65" s="3">
        <v>96.266666666666694</v>
      </c>
      <c r="F65" s="4">
        <v>1</v>
      </c>
      <c r="G65" s="5">
        <f>Table4[[#This Row],[Best Individual mean accuracy]]-Table4[[#This Row],[Benchmark mean accuracy]]</f>
        <v>0.26666666666669414</v>
      </c>
      <c r="H65" t="str">
        <f>IF(AND(Table4[[#This Row],[F value]]&lt;4.74,Table4[[#This Row],[Best Individual mean accuracy]]&gt;Table4[[#This Row],[Benchmark mean accuracy]]),"Yes","No")</f>
        <v>Yes</v>
      </c>
    </row>
    <row r="66" spans="1:8" x14ac:dyDescent="0.55000000000000004">
      <c r="A66">
        <v>10</v>
      </c>
      <c r="B66" s="1" t="s">
        <v>667</v>
      </c>
      <c r="C66" s="4">
        <v>0.97368421052631504</v>
      </c>
      <c r="D66" s="5">
        <v>96</v>
      </c>
      <c r="E66" s="3">
        <v>96.133333333333297</v>
      </c>
      <c r="F66" s="4">
        <v>0.86666666666666703</v>
      </c>
      <c r="G66" s="5">
        <f>Table4[[#This Row],[Best Individual mean accuracy]]-Table4[[#This Row],[Benchmark mean accuracy]]</f>
        <v>0.13333333333329733</v>
      </c>
      <c r="H66" t="str">
        <f>IF(AND(Table4[[#This Row],[F value]]&lt;4.74,Table4[[#This Row],[Best Individual mean accuracy]]&gt;Table4[[#This Row],[Benchmark mean accuracy]]),"Yes","No")</f>
        <v>Yes</v>
      </c>
    </row>
    <row r="67" spans="1:8" x14ac:dyDescent="0.55000000000000004">
      <c r="A67">
        <v>10</v>
      </c>
      <c r="B67" s="1" t="s">
        <v>663</v>
      </c>
      <c r="C67" s="4">
        <v>0.97368421052631504</v>
      </c>
      <c r="D67" s="5">
        <v>96</v>
      </c>
      <c r="E67" s="3">
        <v>95.866666666666603</v>
      </c>
      <c r="F67" s="4">
        <v>0.77777777777777801</v>
      </c>
      <c r="G67" s="5">
        <f>Table4[[#This Row],[Best Individual mean accuracy]]-Table4[[#This Row],[Benchmark mean accuracy]]</f>
        <v>-0.13333333333339681</v>
      </c>
      <c r="H67" t="str">
        <f>IF(AND(Table4[[#This Row],[F value]]&lt;4.74,Table4[[#This Row],[Best Individual mean accuracy]]&gt;Table4[[#This Row],[Benchmark mean accuracy]]),"Yes","No")</f>
        <v>No</v>
      </c>
    </row>
    <row r="68" spans="1:8" x14ac:dyDescent="0.55000000000000004">
      <c r="A68">
        <v>10</v>
      </c>
      <c r="B68" s="1" t="s">
        <v>682</v>
      </c>
      <c r="C68" s="4">
        <v>0.97368421052631504</v>
      </c>
      <c r="D68" s="5">
        <v>96</v>
      </c>
      <c r="E68" s="3">
        <v>95.3333333333333</v>
      </c>
      <c r="F68" s="4">
        <v>1.28571428571428</v>
      </c>
      <c r="G68" s="5">
        <f>Table4[[#This Row],[Best Individual mean accuracy]]-Table4[[#This Row],[Benchmark mean accuracy]]</f>
        <v>-0.66666666666669983</v>
      </c>
      <c r="H68" t="str">
        <f>IF(AND(Table4[[#This Row],[F value]]&lt;4.74,Table4[[#This Row],[Best Individual mean accuracy]]&gt;Table4[[#This Row],[Benchmark mean accuracy]]),"Yes","No")</f>
        <v>No</v>
      </c>
    </row>
    <row r="69" spans="1:8" x14ac:dyDescent="0.55000000000000004">
      <c r="A69">
        <v>10</v>
      </c>
      <c r="B69" s="1" t="s">
        <v>741</v>
      </c>
      <c r="C69" s="4">
        <v>0.97368421052631504</v>
      </c>
      <c r="D69" s="5">
        <v>96</v>
      </c>
      <c r="E69" s="3">
        <v>95.3333333333333</v>
      </c>
      <c r="F69" s="4">
        <v>0.71428571428571297</v>
      </c>
      <c r="G69" s="5">
        <f>Table4[[#This Row],[Best Individual mean accuracy]]-Table4[[#This Row],[Benchmark mean accuracy]]</f>
        <v>-0.66666666666669983</v>
      </c>
      <c r="H69" t="str">
        <f>IF(AND(Table4[[#This Row],[F value]]&lt;4.74,Table4[[#This Row],[Best Individual mean accuracy]]&gt;Table4[[#This Row],[Benchmark mean accuracy]]),"Yes","No")</f>
        <v>No</v>
      </c>
    </row>
    <row r="70" spans="1:8" x14ac:dyDescent="0.55000000000000004">
      <c r="A70">
        <v>10</v>
      </c>
      <c r="B70" s="1" t="s">
        <v>695</v>
      </c>
      <c r="C70" s="4">
        <v>0.97368421052631504</v>
      </c>
      <c r="D70" s="5">
        <v>96</v>
      </c>
      <c r="E70" s="3">
        <v>95.066666666666606</v>
      </c>
      <c r="F70" s="4">
        <v>1.5454545454545401</v>
      </c>
      <c r="G70" s="5">
        <f>Table4[[#This Row],[Best Individual mean accuracy]]-Table4[[#This Row],[Benchmark mean accuracy]]</f>
        <v>-0.93333333333339397</v>
      </c>
      <c r="H70" t="str">
        <f>IF(AND(Table4[[#This Row],[F value]]&lt;4.74,Table4[[#This Row],[Best Individual mean accuracy]]&gt;Table4[[#This Row],[Benchmark mean accuracy]]),"Yes","No")</f>
        <v>No</v>
      </c>
    </row>
    <row r="71" spans="1:8" x14ac:dyDescent="0.55000000000000004">
      <c r="A71">
        <v>10</v>
      </c>
      <c r="B71" s="1" t="s">
        <v>719</v>
      </c>
      <c r="C71" s="4">
        <v>0.97368421052631504</v>
      </c>
      <c r="D71" s="5">
        <v>96</v>
      </c>
      <c r="E71" s="3">
        <v>94.6666666666666</v>
      </c>
      <c r="F71" s="4">
        <v>4.4999999999999796</v>
      </c>
      <c r="G71" s="5">
        <f>Table4[[#This Row],[Best Individual mean accuracy]]-Table4[[#This Row],[Benchmark mean accuracy]]</f>
        <v>-1.3333333333333997</v>
      </c>
      <c r="H71" t="str">
        <f>IF(AND(Table4[[#This Row],[F value]]&lt;4.74,Table4[[#This Row],[Best Individual mean accuracy]]&gt;Table4[[#This Row],[Benchmark mean accuracy]]),"Yes","No")</f>
        <v>No</v>
      </c>
    </row>
    <row r="72" spans="1:8" x14ac:dyDescent="0.55000000000000004">
      <c r="A72">
        <v>10</v>
      </c>
      <c r="B72" s="1" t="s">
        <v>732</v>
      </c>
      <c r="C72" s="4">
        <v>0.97368421052631504</v>
      </c>
      <c r="D72" s="5">
        <v>96</v>
      </c>
      <c r="E72" s="3">
        <v>94.6666666666666</v>
      </c>
      <c r="F72" s="4">
        <v>1</v>
      </c>
      <c r="G72" s="5">
        <f>Table4[[#This Row],[Best Individual mean accuracy]]-Table4[[#This Row],[Benchmark mean accuracy]]</f>
        <v>-1.3333333333333997</v>
      </c>
      <c r="H72" t="str">
        <f>IF(AND(Table4[[#This Row],[F value]]&lt;4.74,Table4[[#This Row],[Best Individual mean accuracy]]&gt;Table4[[#This Row],[Benchmark mean accuracy]]),"Yes","No")</f>
        <v>No</v>
      </c>
    </row>
    <row r="73" spans="1:8" x14ac:dyDescent="0.55000000000000004">
      <c r="A73">
        <v>10</v>
      </c>
      <c r="B73" s="1" t="s">
        <v>733</v>
      </c>
      <c r="C73" s="4">
        <v>0.97368421052631504</v>
      </c>
      <c r="D73" s="5">
        <v>96</v>
      </c>
      <c r="E73" s="3">
        <v>94.6666666666666</v>
      </c>
      <c r="F73" s="4">
        <v>3.3333333333333299</v>
      </c>
      <c r="G73" s="5">
        <f>Table4[[#This Row],[Best Individual mean accuracy]]-Table4[[#This Row],[Benchmark mean accuracy]]</f>
        <v>-1.3333333333333997</v>
      </c>
      <c r="H73" t="str">
        <f>IF(AND(Table4[[#This Row],[F value]]&lt;4.74,Table4[[#This Row],[Best Individual mean accuracy]]&gt;Table4[[#This Row],[Benchmark mean accuracy]]),"Yes","No")</f>
        <v>No</v>
      </c>
    </row>
    <row r="74" spans="1:8" x14ac:dyDescent="0.55000000000000004">
      <c r="A74">
        <v>10</v>
      </c>
      <c r="B74" s="1" t="s">
        <v>728</v>
      </c>
      <c r="C74" s="4">
        <v>0.97368421052631504</v>
      </c>
      <c r="D74" s="5">
        <v>95.866666666666603</v>
      </c>
      <c r="E74" s="3">
        <v>96.266666666666595</v>
      </c>
      <c r="F74" s="4">
        <v>1</v>
      </c>
      <c r="G74" s="5">
        <f>Table4[[#This Row],[Best Individual mean accuracy]]-Table4[[#This Row],[Benchmark mean accuracy]]</f>
        <v>0.39999999999999147</v>
      </c>
      <c r="H74" t="str">
        <f>IF(AND(Table4[[#This Row],[F value]]&lt;4.74,Table4[[#This Row],[Best Individual mean accuracy]]&gt;Table4[[#This Row],[Benchmark mean accuracy]]),"Yes","No")</f>
        <v>Yes</v>
      </c>
    </row>
    <row r="75" spans="1:8" x14ac:dyDescent="0.55000000000000004">
      <c r="A75">
        <v>10</v>
      </c>
      <c r="B75" s="1" t="s">
        <v>704</v>
      </c>
      <c r="C75" s="4">
        <v>0.97368421052631504</v>
      </c>
      <c r="D75" s="5">
        <v>95.866666666666603</v>
      </c>
      <c r="E75" s="3">
        <v>96</v>
      </c>
      <c r="F75" s="4">
        <v>1</v>
      </c>
      <c r="G75" s="5">
        <f>Table4[[#This Row],[Best Individual mean accuracy]]-Table4[[#This Row],[Benchmark mean accuracy]]</f>
        <v>0.13333333333339681</v>
      </c>
      <c r="H75" t="str">
        <f>IF(AND(Table4[[#This Row],[F value]]&lt;4.74,Table4[[#This Row],[Best Individual mean accuracy]]&gt;Table4[[#This Row],[Benchmark mean accuracy]]),"Yes","No")</f>
        <v>Yes</v>
      </c>
    </row>
    <row r="76" spans="1:8" x14ac:dyDescent="0.55000000000000004">
      <c r="A76">
        <v>10</v>
      </c>
      <c r="B76" s="1" t="s">
        <v>724</v>
      </c>
      <c r="C76" s="4">
        <v>0.97368421052631504</v>
      </c>
      <c r="D76" s="5">
        <v>95.866666666666603</v>
      </c>
      <c r="E76" s="3">
        <v>95.2</v>
      </c>
      <c r="F76" s="4">
        <v>1.3076923076922999</v>
      </c>
      <c r="G76" s="5">
        <f>Table4[[#This Row],[Best Individual mean accuracy]]-Table4[[#This Row],[Benchmark mean accuracy]]</f>
        <v>-0.66666666666660035</v>
      </c>
      <c r="H76" t="str">
        <f>IF(AND(Table4[[#This Row],[F value]]&lt;4.74,Table4[[#This Row],[Best Individual mean accuracy]]&gt;Table4[[#This Row],[Benchmark mean accuracy]]),"Yes","No")</f>
        <v>No</v>
      </c>
    </row>
    <row r="77" spans="1:8" x14ac:dyDescent="0.55000000000000004">
      <c r="A77">
        <v>10</v>
      </c>
      <c r="B77" s="1" t="s">
        <v>679</v>
      </c>
      <c r="C77" s="4">
        <v>0.97368421052631504</v>
      </c>
      <c r="D77" s="5">
        <v>95.866666666666603</v>
      </c>
      <c r="E77" s="3">
        <v>95.199999999999903</v>
      </c>
      <c r="F77" s="4">
        <v>2.71428571428571</v>
      </c>
      <c r="G77" s="5">
        <f>Table4[[#This Row],[Best Individual mean accuracy]]-Table4[[#This Row],[Benchmark mean accuracy]]</f>
        <v>-0.66666666666669983</v>
      </c>
      <c r="H77" t="str">
        <f>IF(AND(Table4[[#This Row],[F value]]&lt;4.74,Table4[[#This Row],[Best Individual mean accuracy]]&gt;Table4[[#This Row],[Benchmark mean accuracy]]),"Yes","No")</f>
        <v>No</v>
      </c>
    </row>
    <row r="78" spans="1:8" x14ac:dyDescent="0.55000000000000004">
      <c r="A78">
        <v>10</v>
      </c>
      <c r="B78" s="1" t="s">
        <v>668</v>
      </c>
      <c r="C78" s="4">
        <v>0.97368421052631504</v>
      </c>
      <c r="D78" s="5">
        <v>95.866666666666603</v>
      </c>
      <c r="E78" s="3">
        <v>94.6666666666666</v>
      </c>
      <c r="F78" s="4">
        <v>0.80327868852458895</v>
      </c>
      <c r="G78" s="5">
        <f>Table4[[#This Row],[Best Individual mean accuracy]]-Table4[[#This Row],[Benchmark mean accuracy]]</f>
        <v>-1.2000000000000028</v>
      </c>
      <c r="H78" t="str">
        <f>IF(AND(Table4[[#This Row],[F value]]&lt;4.74,Table4[[#This Row],[Best Individual mean accuracy]]&gt;Table4[[#This Row],[Benchmark mean accuracy]]),"Yes","No")</f>
        <v>No</v>
      </c>
    </row>
    <row r="79" spans="1:8" x14ac:dyDescent="0.55000000000000004">
      <c r="A79">
        <v>10</v>
      </c>
      <c r="B79" s="1" t="s">
        <v>680</v>
      </c>
      <c r="C79" s="4">
        <v>0.97368421052631504</v>
      </c>
      <c r="D79" s="5">
        <v>95.733333333333306</v>
      </c>
      <c r="E79" s="3">
        <v>95.733333333333306</v>
      </c>
      <c r="F79" s="4">
        <v>1.99999999999999</v>
      </c>
      <c r="G79" s="5">
        <f>Table4[[#This Row],[Best Individual mean accuracy]]-Table4[[#This Row],[Benchmark mean accuracy]]</f>
        <v>0</v>
      </c>
      <c r="H79" t="str">
        <f>IF(AND(Table4[[#This Row],[F value]]&lt;4.74,Table4[[#This Row],[Best Individual mean accuracy]]&gt;Table4[[#This Row],[Benchmark mean accuracy]]),"Yes","No")</f>
        <v>No</v>
      </c>
    </row>
    <row r="80" spans="1:8" x14ac:dyDescent="0.55000000000000004">
      <c r="A80">
        <v>10</v>
      </c>
      <c r="B80" s="1" t="s">
        <v>696</v>
      </c>
      <c r="C80" s="4">
        <v>0.97368421052631504</v>
      </c>
      <c r="D80" s="5">
        <v>95.466666666666598</v>
      </c>
      <c r="E80" s="3">
        <v>95.466666666666598</v>
      </c>
      <c r="F80" s="4">
        <v>1</v>
      </c>
      <c r="G80" s="5">
        <f>Table4[[#This Row],[Best Individual mean accuracy]]-Table4[[#This Row],[Benchmark mean accuracy]]</f>
        <v>0</v>
      </c>
      <c r="H80" t="str">
        <f>IF(AND(Table4[[#This Row],[F value]]&lt;4.74,Table4[[#This Row],[Best Individual mean accuracy]]&gt;Table4[[#This Row],[Benchmark mean accuracy]]),"Yes","No")</f>
        <v>No</v>
      </c>
    </row>
    <row r="81" spans="1:8" x14ac:dyDescent="0.55000000000000004">
      <c r="A81">
        <v>175</v>
      </c>
      <c r="B81" s="1" t="s">
        <v>755</v>
      </c>
      <c r="C81" s="4">
        <v>0.97368421052631504</v>
      </c>
      <c r="D81" s="5">
        <v>97.6</v>
      </c>
      <c r="E81" s="3">
        <v>96.266666666666595</v>
      </c>
      <c r="F81" s="4">
        <v>0.999999999999999</v>
      </c>
      <c r="G81" s="5">
        <f>Table4[[#This Row],[Best Individual mean accuracy]]-Table4[[#This Row],[Benchmark mean accuracy]]</f>
        <v>-1.3333333333333997</v>
      </c>
      <c r="H81" t="str">
        <f>IF(AND(Table4[[#This Row],[F value]]&lt;4.74,Table4[[#This Row],[Best Individual mean accuracy]]&gt;Table4[[#This Row],[Benchmark mean accuracy]]),"Yes","No")</f>
        <v>No</v>
      </c>
    </row>
    <row r="82" spans="1:8" x14ac:dyDescent="0.55000000000000004">
      <c r="A82">
        <v>175</v>
      </c>
      <c r="B82" s="1" t="s">
        <v>747</v>
      </c>
      <c r="C82" s="4">
        <v>0.97368421052631504</v>
      </c>
      <c r="D82" s="5">
        <v>97.6</v>
      </c>
      <c r="E82" s="3">
        <v>95.599999999999895</v>
      </c>
      <c r="F82" s="4">
        <v>4.7142857142857197</v>
      </c>
      <c r="G82" s="5">
        <f>Table4[[#This Row],[Best Individual mean accuracy]]-Table4[[#This Row],[Benchmark mean accuracy]]</f>
        <v>-2.0000000000000995</v>
      </c>
      <c r="H82" t="str">
        <f>IF(AND(Table4[[#This Row],[F value]]&lt;4.74,Table4[[#This Row],[Best Individual mean accuracy]]&gt;Table4[[#This Row],[Benchmark mean accuracy]]),"Yes","No")</f>
        <v>No</v>
      </c>
    </row>
    <row r="83" spans="1:8" x14ac:dyDescent="0.55000000000000004">
      <c r="A83">
        <v>175</v>
      </c>
      <c r="B83" s="1" t="s">
        <v>744</v>
      </c>
      <c r="C83" s="4">
        <v>0.97368421052631504</v>
      </c>
      <c r="D83" s="5">
        <v>97.6</v>
      </c>
      <c r="E83" s="3">
        <v>95.3333333333333</v>
      </c>
      <c r="F83" s="4">
        <v>1.45714285714285</v>
      </c>
      <c r="G83" s="5">
        <f>Table4[[#This Row],[Best Individual mean accuracy]]-Table4[[#This Row],[Benchmark mean accuracy]]</f>
        <v>-2.2666666666666941</v>
      </c>
      <c r="H83" t="str">
        <f>IF(AND(Table4[[#This Row],[F value]]&lt;4.74,Table4[[#This Row],[Best Individual mean accuracy]]&gt;Table4[[#This Row],[Benchmark mean accuracy]]),"Yes","No")</f>
        <v>No</v>
      </c>
    </row>
    <row r="84" spans="1:8" x14ac:dyDescent="0.55000000000000004">
      <c r="A84">
        <v>175</v>
      </c>
      <c r="B84" s="1" t="s">
        <v>752</v>
      </c>
      <c r="C84" s="4">
        <v>0.97368421052631504</v>
      </c>
      <c r="D84" s="5">
        <v>97.599999999999895</v>
      </c>
      <c r="E84" s="3">
        <v>97.066666666666606</v>
      </c>
      <c r="F84" s="4">
        <v>2</v>
      </c>
      <c r="G84" s="5">
        <f>Table4[[#This Row],[Best Individual mean accuracy]]-Table4[[#This Row],[Benchmark mean accuracy]]</f>
        <v>-0.53333333333328881</v>
      </c>
      <c r="H84" t="str">
        <f>IF(AND(Table4[[#This Row],[F value]]&lt;4.74,Table4[[#This Row],[Best Individual mean accuracy]]&gt;Table4[[#This Row],[Benchmark mean accuracy]]),"Yes","No")</f>
        <v>No</v>
      </c>
    </row>
    <row r="85" spans="1:8" x14ac:dyDescent="0.55000000000000004">
      <c r="A85">
        <v>175</v>
      </c>
      <c r="B85" s="1" t="s">
        <v>743</v>
      </c>
      <c r="C85" s="4">
        <v>0.97368421052631504</v>
      </c>
      <c r="D85" s="5">
        <v>97.466666666666598</v>
      </c>
      <c r="E85" s="3">
        <v>96.933333333333294</v>
      </c>
      <c r="F85" s="4">
        <v>0.66666666666666596</v>
      </c>
      <c r="G85" s="5">
        <f>Table4[[#This Row],[Best Individual mean accuracy]]-Table4[[#This Row],[Benchmark mean accuracy]]</f>
        <v>-0.53333333333330302</v>
      </c>
      <c r="H85" t="str">
        <f>IF(AND(Table4[[#This Row],[F value]]&lt;4.74,Table4[[#This Row],[Best Individual mean accuracy]]&gt;Table4[[#This Row],[Benchmark mean accuracy]]),"Yes","No")</f>
        <v>No</v>
      </c>
    </row>
    <row r="86" spans="1:8" x14ac:dyDescent="0.55000000000000004">
      <c r="A86">
        <v>175</v>
      </c>
      <c r="B86" s="1" t="s">
        <v>754</v>
      </c>
      <c r="C86" s="4">
        <v>0.97368421052631504</v>
      </c>
      <c r="D86" s="5">
        <v>97.466666666666598</v>
      </c>
      <c r="E86" s="3">
        <v>96.8</v>
      </c>
      <c r="F86" s="4">
        <v>1.44444444444444</v>
      </c>
      <c r="G86" s="5">
        <f>Table4[[#This Row],[Best Individual mean accuracy]]-Table4[[#This Row],[Benchmark mean accuracy]]</f>
        <v>-0.66666666666660035</v>
      </c>
      <c r="H86" t="str">
        <f>IF(AND(Table4[[#This Row],[F value]]&lt;4.74,Table4[[#This Row],[Best Individual mean accuracy]]&gt;Table4[[#This Row],[Benchmark mean accuracy]]),"Yes","No")</f>
        <v>No</v>
      </c>
    </row>
    <row r="87" spans="1:8" x14ac:dyDescent="0.55000000000000004">
      <c r="A87">
        <v>175</v>
      </c>
      <c r="B87" s="1" t="s">
        <v>757</v>
      </c>
      <c r="C87" s="4">
        <v>0.97368421052631504</v>
      </c>
      <c r="D87" s="5">
        <v>97.466666666666598</v>
      </c>
      <c r="E87" s="3">
        <v>96.8</v>
      </c>
      <c r="F87" s="4">
        <v>0.73333333333333195</v>
      </c>
      <c r="G87" s="5">
        <f>Table4[[#This Row],[Best Individual mean accuracy]]-Table4[[#This Row],[Benchmark mean accuracy]]</f>
        <v>-0.66666666666660035</v>
      </c>
      <c r="H87" t="str">
        <f>IF(AND(Table4[[#This Row],[F value]]&lt;4.74,Table4[[#This Row],[Best Individual mean accuracy]]&gt;Table4[[#This Row],[Benchmark mean accuracy]]),"Yes","No")</f>
        <v>No</v>
      </c>
    </row>
    <row r="88" spans="1:8" x14ac:dyDescent="0.55000000000000004">
      <c r="A88">
        <v>175</v>
      </c>
      <c r="B88" s="1" t="s">
        <v>758</v>
      </c>
      <c r="C88" s="4">
        <v>0.97368421052631504</v>
      </c>
      <c r="D88" s="5">
        <v>97.466666666666598</v>
      </c>
      <c r="E88" s="3">
        <v>96.8</v>
      </c>
      <c r="F88" s="4">
        <v>7.0000000000000497</v>
      </c>
      <c r="G88" s="5">
        <f>Table4[[#This Row],[Best Individual mean accuracy]]-Table4[[#This Row],[Benchmark mean accuracy]]</f>
        <v>-0.66666666666660035</v>
      </c>
      <c r="H88" t="str">
        <f>IF(AND(Table4[[#This Row],[F value]]&lt;4.74,Table4[[#This Row],[Best Individual mean accuracy]]&gt;Table4[[#This Row],[Benchmark mean accuracy]]),"Yes","No")</f>
        <v>No</v>
      </c>
    </row>
    <row r="89" spans="1:8" x14ac:dyDescent="0.55000000000000004">
      <c r="A89">
        <v>175</v>
      </c>
      <c r="B89" s="1" t="s">
        <v>745</v>
      </c>
      <c r="C89" s="4">
        <v>0.97368421052631504</v>
      </c>
      <c r="D89" s="5">
        <v>97.466666666666598</v>
      </c>
      <c r="E89" s="3">
        <v>96.266666666666694</v>
      </c>
      <c r="F89" s="4">
        <v>1.3529411764705801</v>
      </c>
      <c r="G89" s="5">
        <f>Table4[[#This Row],[Best Individual mean accuracy]]-Table4[[#This Row],[Benchmark mean accuracy]]</f>
        <v>-1.1999999999999034</v>
      </c>
      <c r="H89" t="str">
        <f>IF(AND(Table4[[#This Row],[F value]]&lt;4.74,Table4[[#This Row],[Best Individual mean accuracy]]&gt;Table4[[#This Row],[Benchmark mean accuracy]]),"Yes","No")</f>
        <v>No</v>
      </c>
    </row>
    <row r="90" spans="1:8" x14ac:dyDescent="0.55000000000000004">
      <c r="A90">
        <v>175</v>
      </c>
      <c r="B90" s="1" t="s">
        <v>749</v>
      </c>
      <c r="C90" s="4">
        <v>0.97368421052631504</v>
      </c>
      <c r="D90" s="5">
        <v>97.466666666666598</v>
      </c>
      <c r="E90" s="3">
        <v>93.466666666666598</v>
      </c>
      <c r="F90" s="4">
        <v>1.4666666666666599</v>
      </c>
      <c r="G90" s="5">
        <f>Table4[[#This Row],[Best Individual mean accuracy]]-Table4[[#This Row],[Benchmark mean accuracy]]</f>
        <v>-4</v>
      </c>
      <c r="H90" t="str">
        <f>IF(AND(Table4[[#This Row],[F value]]&lt;4.74,Table4[[#This Row],[Best Individual mean accuracy]]&gt;Table4[[#This Row],[Benchmark mean accuracy]]),"Yes","No")</f>
        <v>No</v>
      </c>
    </row>
    <row r="91" spans="1:8" x14ac:dyDescent="0.55000000000000004">
      <c r="A91">
        <v>175</v>
      </c>
      <c r="B91" s="1" t="s">
        <v>742</v>
      </c>
      <c r="C91" s="4">
        <v>0.97368421052631504</v>
      </c>
      <c r="D91" s="5">
        <v>97.199999999999903</v>
      </c>
      <c r="E91" s="3">
        <v>96.8</v>
      </c>
      <c r="F91" s="4">
        <v>1.1818181818181801</v>
      </c>
      <c r="G91" s="5">
        <f>Table4[[#This Row],[Best Individual mean accuracy]]-Table4[[#This Row],[Benchmark mean accuracy]]</f>
        <v>-0.39999999999990621</v>
      </c>
      <c r="H91" t="str">
        <f>IF(AND(Table4[[#This Row],[F value]]&lt;4.74,Table4[[#This Row],[Best Individual mean accuracy]]&gt;Table4[[#This Row],[Benchmark mean accuracy]]),"Yes","No")</f>
        <v>No</v>
      </c>
    </row>
    <row r="92" spans="1:8" x14ac:dyDescent="0.55000000000000004">
      <c r="A92">
        <v>175</v>
      </c>
      <c r="B92" s="1" t="s">
        <v>746</v>
      </c>
      <c r="C92" s="4">
        <v>0.97368421052631504</v>
      </c>
      <c r="D92" s="5">
        <v>97.199999999999903</v>
      </c>
      <c r="E92" s="3">
        <v>96.4</v>
      </c>
      <c r="F92" s="4">
        <v>0.69230769230769196</v>
      </c>
      <c r="G92" s="5">
        <f>Table4[[#This Row],[Best Individual mean accuracy]]-Table4[[#This Row],[Benchmark mean accuracy]]</f>
        <v>-0.79999999999989768</v>
      </c>
      <c r="H92" t="str">
        <f>IF(AND(Table4[[#This Row],[F value]]&lt;4.74,Table4[[#This Row],[Best Individual mean accuracy]]&gt;Table4[[#This Row],[Benchmark mean accuracy]]),"Yes","No")</f>
        <v>No</v>
      </c>
    </row>
    <row r="93" spans="1:8" x14ac:dyDescent="0.55000000000000004">
      <c r="A93">
        <v>175</v>
      </c>
      <c r="B93" s="1" t="s">
        <v>748</v>
      </c>
      <c r="C93" s="4">
        <v>0.97368421052631504</v>
      </c>
      <c r="D93" s="5">
        <v>97.199999999999903</v>
      </c>
      <c r="E93" s="3">
        <v>96.266666666666595</v>
      </c>
      <c r="F93" s="4">
        <v>0.88235294117647001</v>
      </c>
      <c r="G93" s="5">
        <f>Table4[[#This Row],[Best Individual mean accuracy]]-Table4[[#This Row],[Benchmark mean accuracy]]</f>
        <v>-0.9333333333333087</v>
      </c>
      <c r="H93" t="str">
        <f>IF(AND(Table4[[#This Row],[F value]]&lt;4.74,Table4[[#This Row],[Best Individual mean accuracy]]&gt;Table4[[#This Row],[Benchmark mean accuracy]]),"Yes","No")</f>
        <v>No</v>
      </c>
    </row>
    <row r="94" spans="1:8" x14ac:dyDescent="0.55000000000000004">
      <c r="A94">
        <v>175</v>
      </c>
      <c r="B94" s="1" t="s">
        <v>753</v>
      </c>
      <c r="C94" s="4">
        <v>0.97368421052631504</v>
      </c>
      <c r="D94" s="5">
        <v>97.066666666666606</v>
      </c>
      <c r="E94" s="3">
        <v>95.3333333333333</v>
      </c>
      <c r="F94" s="4">
        <v>2.9999999999999898</v>
      </c>
      <c r="G94" s="5">
        <f>Table4[[#This Row],[Best Individual mean accuracy]]-Table4[[#This Row],[Benchmark mean accuracy]]</f>
        <v>-1.7333333333333059</v>
      </c>
      <c r="H94" t="str">
        <f>IF(AND(Table4[[#This Row],[F value]]&lt;4.74,Table4[[#This Row],[Best Individual mean accuracy]]&gt;Table4[[#This Row],[Benchmark mean accuracy]]),"Yes","No")</f>
        <v>No</v>
      </c>
    </row>
    <row r="95" spans="1:8" x14ac:dyDescent="0.55000000000000004">
      <c r="A95">
        <v>175</v>
      </c>
      <c r="B95" s="1" t="s">
        <v>751</v>
      </c>
      <c r="C95" s="4">
        <v>0.97368421052631504</v>
      </c>
      <c r="D95" s="5">
        <v>96.933333333333294</v>
      </c>
      <c r="E95" s="3">
        <v>96.933333333333294</v>
      </c>
      <c r="F95" s="4">
        <v>0.55555555555555503</v>
      </c>
      <c r="G95" s="5">
        <f>Table4[[#This Row],[Best Individual mean accuracy]]-Table4[[#This Row],[Benchmark mean accuracy]]</f>
        <v>0</v>
      </c>
      <c r="H95" t="str">
        <f>IF(AND(Table4[[#This Row],[F value]]&lt;4.74,Table4[[#This Row],[Best Individual mean accuracy]]&gt;Table4[[#This Row],[Benchmark mean accuracy]]),"Yes","No")</f>
        <v>No</v>
      </c>
    </row>
    <row r="96" spans="1:8" x14ac:dyDescent="0.55000000000000004">
      <c r="A96">
        <v>175</v>
      </c>
      <c r="B96" s="1" t="s">
        <v>750</v>
      </c>
      <c r="C96" s="4">
        <v>0.97368421052631504</v>
      </c>
      <c r="D96" s="5">
        <v>96.933333333333294</v>
      </c>
      <c r="E96" s="3">
        <v>95.866666666666603</v>
      </c>
      <c r="F96" s="4">
        <v>1.0999999999999901</v>
      </c>
      <c r="G96" s="5">
        <f>Table4[[#This Row],[Best Individual mean accuracy]]-Table4[[#This Row],[Benchmark mean accuracy]]</f>
        <v>-1.0666666666666913</v>
      </c>
      <c r="H96" t="str">
        <f>IF(AND(Table4[[#This Row],[F value]]&lt;4.74,Table4[[#This Row],[Best Individual mean accuracy]]&gt;Table4[[#This Row],[Benchmark mean accuracy]]),"Yes","No")</f>
        <v>No</v>
      </c>
    </row>
    <row r="97" spans="1:8" x14ac:dyDescent="0.55000000000000004">
      <c r="A97">
        <v>175</v>
      </c>
      <c r="B97" s="1" t="s">
        <v>756</v>
      </c>
      <c r="C97" s="4">
        <v>0.97368421052631504</v>
      </c>
      <c r="D97" s="5">
        <v>96.8</v>
      </c>
      <c r="E97" s="3">
        <v>96.6666666666666</v>
      </c>
      <c r="F97" s="4">
        <v>0.999999999999996</v>
      </c>
      <c r="G97" s="5">
        <f>Table4[[#This Row],[Best Individual mean accuracy]]-Table4[[#This Row],[Benchmark mean accuracy]]</f>
        <v>-0.13333333333339681</v>
      </c>
      <c r="H97" t="str">
        <f>IF(AND(Table4[[#This Row],[F value]]&lt;4.74,Table4[[#This Row],[Best Individual mean accuracy]]&gt;Table4[[#This Row],[Benchmark mean accuracy]]),"Yes","No")</f>
        <v>No</v>
      </c>
    </row>
    <row r="98" spans="1:8" x14ac:dyDescent="0.55000000000000004">
      <c r="A98">
        <v>247</v>
      </c>
      <c r="B98" s="1" t="s">
        <v>759</v>
      </c>
      <c r="C98" s="4">
        <v>0.97368421052631504</v>
      </c>
      <c r="D98" s="5">
        <v>92.8</v>
      </c>
      <c r="E98" s="3">
        <v>92.8</v>
      </c>
      <c r="F98" s="4">
        <v>1.1764705882352899</v>
      </c>
      <c r="G98" s="5">
        <f>Table4[[#This Row],[Best Individual mean accuracy]]-Table4[[#This Row],[Benchmark mean accuracy]]</f>
        <v>0</v>
      </c>
      <c r="H98" t="str">
        <f>IF(AND(Table4[[#This Row],[F value]]&lt;4.74,Table4[[#This Row],[Best Individual mean accuracy]]&gt;Table4[[#This Row],[Benchmark mean accuracy]]),"Yes","No")</f>
        <v>No</v>
      </c>
    </row>
    <row r="99" spans="1:8" x14ac:dyDescent="0.55000000000000004">
      <c r="A99">
        <v>300</v>
      </c>
      <c r="B99" s="1" t="s">
        <v>777</v>
      </c>
      <c r="C99" s="4">
        <v>0.97368421052631504</v>
      </c>
      <c r="D99" s="5">
        <v>95.066666666666606</v>
      </c>
      <c r="E99" s="3">
        <v>94.6666666666666</v>
      </c>
      <c r="F99" s="4">
        <v>0.92156862745097901</v>
      </c>
      <c r="G99" s="5">
        <f>Table4[[#This Row],[Best Individual mean accuracy]]-Table4[[#This Row],[Benchmark mean accuracy]]</f>
        <v>-0.40000000000000568</v>
      </c>
      <c r="H99" t="str">
        <f>IF(AND(Table4[[#This Row],[F value]]&lt;4.74,Table4[[#This Row],[Best Individual mean accuracy]]&gt;Table4[[#This Row],[Benchmark mean accuracy]]),"Yes","No")</f>
        <v>No</v>
      </c>
    </row>
    <row r="100" spans="1:8" x14ac:dyDescent="0.55000000000000004">
      <c r="A100">
        <v>300</v>
      </c>
      <c r="B100" s="1" t="s">
        <v>853</v>
      </c>
      <c r="C100" s="4">
        <v>0.97368421052631504</v>
      </c>
      <c r="D100" s="5">
        <v>94.933333333333294</v>
      </c>
      <c r="E100" s="3">
        <v>94.8</v>
      </c>
      <c r="F100" s="4">
        <v>1</v>
      </c>
      <c r="G100" s="5">
        <f>Table4[[#This Row],[Best Individual mean accuracy]]-Table4[[#This Row],[Benchmark mean accuracy]]</f>
        <v>-0.13333333333329733</v>
      </c>
      <c r="H100" t="str">
        <f>IF(AND(Table4[[#This Row],[F value]]&lt;4.74,Table4[[#This Row],[Best Individual mean accuracy]]&gt;Table4[[#This Row],[Benchmark mean accuracy]]),"Yes","No")</f>
        <v>No</v>
      </c>
    </row>
    <row r="101" spans="1:8" x14ac:dyDescent="0.55000000000000004">
      <c r="A101">
        <v>300</v>
      </c>
      <c r="B101" s="1" t="s">
        <v>761</v>
      </c>
      <c r="C101" s="4">
        <v>0.97368421052631504</v>
      </c>
      <c r="D101" s="5">
        <v>94.933333333333294</v>
      </c>
      <c r="E101" s="3">
        <v>94.533333333333303</v>
      </c>
      <c r="F101" s="4">
        <v>1</v>
      </c>
      <c r="G101" s="5">
        <f>Table4[[#This Row],[Best Individual mean accuracy]]-Table4[[#This Row],[Benchmark mean accuracy]]</f>
        <v>-0.39999999999999147</v>
      </c>
      <c r="H101" t="str">
        <f>IF(AND(Table4[[#This Row],[F value]]&lt;4.74,Table4[[#This Row],[Best Individual mean accuracy]]&gt;Table4[[#This Row],[Benchmark mean accuracy]]),"Yes","No")</f>
        <v>No</v>
      </c>
    </row>
    <row r="102" spans="1:8" x14ac:dyDescent="0.55000000000000004">
      <c r="A102">
        <v>300</v>
      </c>
      <c r="B102" s="1" t="s">
        <v>846</v>
      </c>
      <c r="C102" s="4">
        <v>0.97368421052631504</v>
      </c>
      <c r="D102" s="5">
        <v>94.933333333333294</v>
      </c>
      <c r="E102" s="3">
        <v>94.533333333333303</v>
      </c>
      <c r="F102" s="4">
        <v>0.71428571428571397</v>
      </c>
      <c r="G102" s="5">
        <f>Table4[[#This Row],[Best Individual mean accuracy]]-Table4[[#This Row],[Benchmark mean accuracy]]</f>
        <v>-0.39999999999999147</v>
      </c>
      <c r="H102" t="str">
        <f>IF(AND(Table4[[#This Row],[F value]]&lt;4.74,Table4[[#This Row],[Best Individual mean accuracy]]&gt;Table4[[#This Row],[Benchmark mean accuracy]]),"Yes","No")</f>
        <v>No</v>
      </c>
    </row>
    <row r="103" spans="1:8" x14ac:dyDescent="0.55000000000000004">
      <c r="A103">
        <v>300</v>
      </c>
      <c r="B103" s="1" t="s">
        <v>852</v>
      </c>
      <c r="C103" s="4">
        <v>0.97368421052631504</v>
      </c>
      <c r="D103" s="5">
        <v>94.8</v>
      </c>
      <c r="E103" s="3">
        <v>95.599999999999895</v>
      </c>
      <c r="F103" s="4">
        <v>1</v>
      </c>
      <c r="G103" s="5">
        <f>Table4[[#This Row],[Best Individual mean accuracy]]-Table4[[#This Row],[Benchmark mean accuracy]]</f>
        <v>0.79999999999989768</v>
      </c>
      <c r="H103" t="str">
        <f>IF(AND(Table4[[#This Row],[F value]]&lt;4.74,Table4[[#This Row],[Best Individual mean accuracy]]&gt;Table4[[#This Row],[Benchmark mean accuracy]]),"Yes","No")</f>
        <v>Yes</v>
      </c>
    </row>
    <row r="104" spans="1:8" x14ac:dyDescent="0.55000000000000004">
      <c r="A104">
        <v>300</v>
      </c>
      <c r="B104" s="1" t="s">
        <v>801</v>
      </c>
      <c r="C104" s="4">
        <v>0.97368421052631504</v>
      </c>
      <c r="D104" s="5">
        <v>94.8</v>
      </c>
      <c r="E104" s="3">
        <v>95.466666666666598</v>
      </c>
      <c r="F104" s="4">
        <v>1</v>
      </c>
      <c r="G104" s="5">
        <f>Table4[[#This Row],[Best Individual mean accuracy]]-Table4[[#This Row],[Benchmark mean accuracy]]</f>
        <v>0.66666666666660035</v>
      </c>
      <c r="H104" t="str">
        <f>IF(AND(Table4[[#This Row],[F value]]&lt;4.74,Table4[[#This Row],[Best Individual mean accuracy]]&gt;Table4[[#This Row],[Benchmark mean accuracy]]),"Yes","No")</f>
        <v>Yes</v>
      </c>
    </row>
    <row r="105" spans="1:8" x14ac:dyDescent="0.55000000000000004">
      <c r="A105">
        <v>300</v>
      </c>
      <c r="B105" s="1" t="s">
        <v>813</v>
      </c>
      <c r="C105" s="4">
        <v>0.97368421052631504</v>
      </c>
      <c r="D105" s="5">
        <v>94.8</v>
      </c>
      <c r="E105" s="3">
        <v>95.3333333333333</v>
      </c>
      <c r="F105" s="4">
        <v>1</v>
      </c>
      <c r="G105" s="5">
        <f>Table4[[#This Row],[Best Individual mean accuracy]]-Table4[[#This Row],[Benchmark mean accuracy]]</f>
        <v>0.53333333333330302</v>
      </c>
      <c r="H105" t="str">
        <f>IF(AND(Table4[[#This Row],[F value]]&lt;4.74,Table4[[#This Row],[Best Individual mean accuracy]]&gt;Table4[[#This Row],[Benchmark mean accuracy]]),"Yes","No")</f>
        <v>Yes</v>
      </c>
    </row>
    <row r="106" spans="1:8" x14ac:dyDescent="0.55000000000000004">
      <c r="A106">
        <v>300</v>
      </c>
      <c r="B106" s="1" t="s">
        <v>812</v>
      </c>
      <c r="C106" s="4">
        <v>0.97368421052631504</v>
      </c>
      <c r="D106" s="5">
        <v>94.8</v>
      </c>
      <c r="E106" s="3">
        <v>95.3333333333333</v>
      </c>
      <c r="F106" s="4">
        <v>0.875</v>
      </c>
      <c r="G106" s="5">
        <f>Table4[[#This Row],[Best Individual mean accuracy]]-Table4[[#This Row],[Benchmark mean accuracy]]</f>
        <v>0.53333333333330302</v>
      </c>
      <c r="H106" t="str">
        <f>IF(AND(Table4[[#This Row],[F value]]&lt;4.74,Table4[[#This Row],[Best Individual mean accuracy]]&gt;Table4[[#This Row],[Benchmark mean accuracy]]),"Yes","No")</f>
        <v>Yes</v>
      </c>
    </row>
    <row r="107" spans="1:8" x14ac:dyDescent="0.55000000000000004">
      <c r="A107">
        <v>300</v>
      </c>
      <c r="B107" s="1" t="s">
        <v>791</v>
      </c>
      <c r="C107" s="4">
        <v>0.97368421052631504</v>
      </c>
      <c r="D107" s="5">
        <v>94.8</v>
      </c>
      <c r="E107" s="3">
        <v>95.199999999999903</v>
      </c>
      <c r="F107" s="4">
        <v>0.78947368421052599</v>
      </c>
      <c r="G107" s="5">
        <f>Table4[[#This Row],[Best Individual mean accuracy]]-Table4[[#This Row],[Benchmark mean accuracy]]</f>
        <v>0.39999999999990621</v>
      </c>
      <c r="H107" t="str">
        <f>IF(AND(Table4[[#This Row],[F value]]&lt;4.74,Table4[[#This Row],[Best Individual mean accuracy]]&gt;Table4[[#This Row],[Benchmark mean accuracy]]),"Yes","No")</f>
        <v>Yes</v>
      </c>
    </row>
    <row r="108" spans="1:8" x14ac:dyDescent="0.55000000000000004">
      <c r="A108">
        <v>300</v>
      </c>
      <c r="B108" s="1" t="s">
        <v>821</v>
      </c>
      <c r="C108" s="4">
        <v>0.97368421052631504</v>
      </c>
      <c r="D108" s="5">
        <v>94.8</v>
      </c>
      <c r="E108" s="3">
        <v>95.066666666666606</v>
      </c>
      <c r="F108" s="4">
        <v>1</v>
      </c>
      <c r="G108" s="5">
        <f>Table4[[#This Row],[Best Individual mean accuracy]]-Table4[[#This Row],[Benchmark mean accuracy]]</f>
        <v>0.26666666666660888</v>
      </c>
      <c r="H108" t="str">
        <f>IF(AND(Table4[[#This Row],[F value]]&lt;4.74,Table4[[#This Row],[Best Individual mean accuracy]]&gt;Table4[[#This Row],[Benchmark mean accuracy]]),"Yes","No")</f>
        <v>Yes</v>
      </c>
    </row>
    <row r="109" spans="1:8" x14ac:dyDescent="0.55000000000000004">
      <c r="A109">
        <v>300</v>
      </c>
      <c r="B109" s="1" t="s">
        <v>802</v>
      </c>
      <c r="C109" s="4">
        <v>0.97368421052631504</v>
      </c>
      <c r="D109" s="5">
        <v>94.8</v>
      </c>
      <c r="E109" s="3">
        <v>94.933333333333294</v>
      </c>
      <c r="F109" s="4">
        <v>1</v>
      </c>
      <c r="G109" s="5">
        <f>Table4[[#This Row],[Best Individual mean accuracy]]-Table4[[#This Row],[Benchmark mean accuracy]]</f>
        <v>0.13333333333329733</v>
      </c>
      <c r="H109" t="str">
        <f>IF(AND(Table4[[#This Row],[F value]]&lt;4.74,Table4[[#This Row],[Best Individual mean accuracy]]&gt;Table4[[#This Row],[Benchmark mean accuracy]]),"Yes","No")</f>
        <v>Yes</v>
      </c>
    </row>
    <row r="110" spans="1:8" x14ac:dyDescent="0.55000000000000004">
      <c r="A110">
        <v>300</v>
      </c>
      <c r="B110" s="1" t="s">
        <v>843</v>
      </c>
      <c r="C110" s="4">
        <v>0.97368421052631504</v>
      </c>
      <c r="D110" s="5">
        <v>94.8</v>
      </c>
      <c r="E110" s="3">
        <v>94.8</v>
      </c>
      <c r="F110" s="4">
        <v>0.81818181818181901</v>
      </c>
      <c r="G110" s="5">
        <f>Table4[[#This Row],[Best Individual mean accuracy]]-Table4[[#This Row],[Benchmark mean accuracy]]</f>
        <v>0</v>
      </c>
      <c r="H110" t="str">
        <f>IF(AND(Table4[[#This Row],[F value]]&lt;4.74,Table4[[#This Row],[Best Individual mean accuracy]]&gt;Table4[[#This Row],[Benchmark mean accuracy]]),"Yes","No")</f>
        <v>No</v>
      </c>
    </row>
    <row r="111" spans="1:8" x14ac:dyDescent="0.55000000000000004">
      <c r="A111">
        <v>300</v>
      </c>
      <c r="B111" s="1" t="s">
        <v>800</v>
      </c>
      <c r="C111" s="4">
        <v>0.97368421052631504</v>
      </c>
      <c r="D111" s="5">
        <v>94.6666666666666</v>
      </c>
      <c r="E111" s="3">
        <v>95.733333333333306</v>
      </c>
      <c r="F111" s="4">
        <v>1.1000000000000001</v>
      </c>
      <c r="G111" s="5">
        <f>Table4[[#This Row],[Best Individual mean accuracy]]-Table4[[#This Row],[Benchmark mean accuracy]]</f>
        <v>1.0666666666667055</v>
      </c>
      <c r="H111" t="str">
        <f>IF(AND(Table4[[#This Row],[F value]]&lt;4.74,Table4[[#This Row],[Best Individual mean accuracy]]&gt;Table4[[#This Row],[Benchmark mean accuracy]]),"Yes","No")</f>
        <v>Yes</v>
      </c>
    </row>
    <row r="112" spans="1:8" x14ac:dyDescent="0.55000000000000004">
      <c r="A112">
        <v>300</v>
      </c>
      <c r="B112" s="1" t="s">
        <v>823</v>
      </c>
      <c r="C112" s="4">
        <v>0.97368421052631504</v>
      </c>
      <c r="D112" s="5">
        <v>94.6666666666666</v>
      </c>
      <c r="E112" s="3">
        <v>95.6</v>
      </c>
      <c r="F112" s="4">
        <v>0.93548387096774099</v>
      </c>
      <c r="G112" s="5">
        <f>Table4[[#This Row],[Best Individual mean accuracy]]-Table4[[#This Row],[Benchmark mean accuracy]]</f>
        <v>0.93333333333339397</v>
      </c>
      <c r="H112" t="str">
        <f>IF(AND(Table4[[#This Row],[F value]]&lt;4.74,Table4[[#This Row],[Best Individual mean accuracy]]&gt;Table4[[#This Row],[Benchmark mean accuracy]]),"Yes","No")</f>
        <v>Yes</v>
      </c>
    </row>
    <row r="113" spans="1:8" x14ac:dyDescent="0.55000000000000004">
      <c r="A113">
        <v>300</v>
      </c>
      <c r="B113" s="1" t="s">
        <v>780</v>
      </c>
      <c r="C113" s="4">
        <v>0.97368421052631504</v>
      </c>
      <c r="D113" s="5">
        <v>94.6666666666666</v>
      </c>
      <c r="E113" s="3">
        <v>95.466666666666598</v>
      </c>
      <c r="F113" s="4">
        <v>1.6666666666666701</v>
      </c>
      <c r="G113" s="5">
        <f>Table4[[#This Row],[Best Individual mean accuracy]]-Table4[[#This Row],[Benchmark mean accuracy]]</f>
        <v>0.79999999999999716</v>
      </c>
      <c r="H113" t="str">
        <f>IF(AND(Table4[[#This Row],[F value]]&lt;4.74,Table4[[#This Row],[Best Individual mean accuracy]]&gt;Table4[[#This Row],[Benchmark mean accuracy]]),"Yes","No")</f>
        <v>Yes</v>
      </c>
    </row>
    <row r="114" spans="1:8" x14ac:dyDescent="0.55000000000000004">
      <c r="A114">
        <v>300</v>
      </c>
      <c r="B114" s="1" t="s">
        <v>804</v>
      </c>
      <c r="C114" s="4">
        <v>0.97368421052631504</v>
      </c>
      <c r="D114" s="5">
        <v>94.6666666666666</v>
      </c>
      <c r="E114" s="3">
        <v>95.466666666666598</v>
      </c>
      <c r="F114" s="4">
        <v>1</v>
      </c>
      <c r="G114" s="5">
        <f>Table4[[#This Row],[Best Individual mean accuracy]]-Table4[[#This Row],[Benchmark mean accuracy]]</f>
        <v>0.79999999999999716</v>
      </c>
      <c r="H114" t="str">
        <f>IF(AND(Table4[[#This Row],[F value]]&lt;4.74,Table4[[#This Row],[Best Individual mean accuracy]]&gt;Table4[[#This Row],[Benchmark mean accuracy]]),"Yes","No")</f>
        <v>Yes</v>
      </c>
    </row>
    <row r="115" spans="1:8" x14ac:dyDescent="0.55000000000000004">
      <c r="A115">
        <v>300</v>
      </c>
      <c r="B115" s="1" t="s">
        <v>808</v>
      </c>
      <c r="C115" s="4">
        <v>0.97368421052631504</v>
      </c>
      <c r="D115" s="5">
        <v>94.6666666666666</v>
      </c>
      <c r="E115" s="3">
        <v>95.3333333333333</v>
      </c>
      <c r="F115" s="4">
        <v>0.789473684210525</v>
      </c>
      <c r="G115" s="5">
        <f>Table4[[#This Row],[Best Individual mean accuracy]]-Table4[[#This Row],[Benchmark mean accuracy]]</f>
        <v>0.66666666666669983</v>
      </c>
      <c r="H115" t="str">
        <f>IF(AND(Table4[[#This Row],[F value]]&lt;4.74,Table4[[#This Row],[Best Individual mean accuracy]]&gt;Table4[[#This Row],[Benchmark mean accuracy]]),"Yes","No")</f>
        <v>Yes</v>
      </c>
    </row>
    <row r="116" spans="1:8" x14ac:dyDescent="0.55000000000000004">
      <c r="A116">
        <v>300</v>
      </c>
      <c r="B116" s="1" t="s">
        <v>790</v>
      </c>
      <c r="C116" s="4">
        <v>0.97368421052631504</v>
      </c>
      <c r="D116" s="5">
        <v>94.6666666666666</v>
      </c>
      <c r="E116" s="3">
        <v>95.066666666666606</v>
      </c>
      <c r="F116" s="4">
        <v>0.76470588235294001</v>
      </c>
      <c r="G116" s="5">
        <f>Table4[[#This Row],[Best Individual mean accuracy]]-Table4[[#This Row],[Benchmark mean accuracy]]</f>
        <v>0.40000000000000568</v>
      </c>
      <c r="H116" t="str">
        <f>IF(AND(Table4[[#This Row],[F value]]&lt;4.74,Table4[[#This Row],[Best Individual mean accuracy]]&gt;Table4[[#This Row],[Benchmark mean accuracy]]),"Yes","No")</f>
        <v>Yes</v>
      </c>
    </row>
    <row r="117" spans="1:8" x14ac:dyDescent="0.55000000000000004">
      <c r="A117">
        <v>300</v>
      </c>
      <c r="B117" s="1" t="s">
        <v>784</v>
      </c>
      <c r="C117" s="4">
        <v>0.97368421052631504</v>
      </c>
      <c r="D117" s="5">
        <v>94.6666666666666</v>
      </c>
      <c r="E117" s="3">
        <v>94.933333333333294</v>
      </c>
      <c r="F117" s="4">
        <v>0.77777777777777701</v>
      </c>
      <c r="G117" s="5">
        <f>Table4[[#This Row],[Best Individual mean accuracy]]-Table4[[#This Row],[Benchmark mean accuracy]]</f>
        <v>0.26666666666669414</v>
      </c>
      <c r="H117" t="str">
        <f>IF(AND(Table4[[#This Row],[F value]]&lt;4.74,Table4[[#This Row],[Best Individual mean accuracy]]&gt;Table4[[#This Row],[Benchmark mean accuracy]]),"Yes","No")</f>
        <v>Yes</v>
      </c>
    </row>
    <row r="118" spans="1:8" x14ac:dyDescent="0.55000000000000004">
      <c r="A118">
        <v>300</v>
      </c>
      <c r="B118" s="1" t="s">
        <v>855</v>
      </c>
      <c r="C118" s="4">
        <v>0.97368421052631504</v>
      </c>
      <c r="D118" s="5">
        <v>94.6666666666666</v>
      </c>
      <c r="E118" s="3">
        <v>94.933333333333294</v>
      </c>
      <c r="F118" s="4">
        <v>1.2</v>
      </c>
      <c r="G118" s="5">
        <f>Table4[[#This Row],[Best Individual mean accuracy]]-Table4[[#This Row],[Benchmark mean accuracy]]</f>
        <v>0.26666666666669414</v>
      </c>
      <c r="H118" t="str">
        <f>IF(AND(Table4[[#This Row],[F value]]&lt;4.74,Table4[[#This Row],[Best Individual mean accuracy]]&gt;Table4[[#This Row],[Benchmark mean accuracy]]),"Yes","No")</f>
        <v>Yes</v>
      </c>
    </row>
    <row r="119" spans="1:8" x14ac:dyDescent="0.55000000000000004">
      <c r="A119">
        <v>300</v>
      </c>
      <c r="B119" s="1" t="s">
        <v>783</v>
      </c>
      <c r="C119" s="4">
        <v>0.97368421052631504</v>
      </c>
      <c r="D119" s="5">
        <v>94.6666666666666</v>
      </c>
      <c r="E119" s="3">
        <v>94.4</v>
      </c>
      <c r="F119" s="4">
        <v>8.0000000000000906</v>
      </c>
      <c r="G119" s="5">
        <f>Table4[[#This Row],[Best Individual mean accuracy]]-Table4[[#This Row],[Benchmark mean accuracy]]</f>
        <v>-0.26666666666659467</v>
      </c>
      <c r="H119" t="str">
        <f>IF(AND(Table4[[#This Row],[F value]]&lt;4.74,Table4[[#This Row],[Best Individual mean accuracy]]&gt;Table4[[#This Row],[Benchmark mean accuracy]]),"Yes","No")</f>
        <v>No</v>
      </c>
    </row>
    <row r="120" spans="1:8" x14ac:dyDescent="0.55000000000000004">
      <c r="A120">
        <v>300</v>
      </c>
      <c r="B120" s="1" t="s">
        <v>859</v>
      </c>
      <c r="C120" s="4">
        <v>0.97368421052631504</v>
      </c>
      <c r="D120" s="5">
        <v>94.6666666666666</v>
      </c>
      <c r="E120" s="3">
        <v>94.266666666666595</v>
      </c>
      <c r="F120" s="4">
        <v>1</v>
      </c>
      <c r="G120" s="5">
        <f>Table4[[#This Row],[Best Individual mean accuracy]]-Table4[[#This Row],[Benchmark mean accuracy]]</f>
        <v>-0.40000000000000568</v>
      </c>
      <c r="H120" t="str">
        <f>IF(AND(Table4[[#This Row],[F value]]&lt;4.74,Table4[[#This Row],[Best Individual mean accuracy]]&gt;Table4[[#This Row],[Benchmark mean accuracy]]),"Yes","No")</f>
        <v>No</v>
      </c>
    </row>
    <row r="121" spans="1:8" x14ac:dyDescent="0.55000000000000004">
      <c r="A121">
        <v>300</v>
      </c>
      <c r="B121" s="1" t="s">
        <v>799</v>
      </c>
      <c r="C121" s="4">
        <v>0.97368421052631504</v>
      </c>
      <c r="D121" s="5">
        <v>94.533333333333303</v>
      </c>
      <c r="E121" s="3">
        <v>95.599999999999895</v>
      </c>
      <c r="F121" s="4">
        <v>1</v>
      </c>
      <c r="G121" s="5">
        <f>Table4[[#This Row],[Best Individual mean accuracy]]-Table4[[#This Row],[Benchmark mean accuracy]]</f>
        <v>1.0666666666665918</v>
      </c>
      <c r="H121" t="str">
        <f>IF(AND(Table4[[#This Row],[F value]]&lt;4.74,Table4[[#This Row],[Best Individual mean accuracy]]&gt;Table4[[#This Row],[Benchmark mean accuracy]]),"Yes","No")</f>
        <v>Yes</v>
      </c>
    </row>
    <row r="122" spans="1:8" x14ac:dyDescent="0.55000000000000004">
      <c r="A122">
        <v>300</v>
      </c>
      <c r="B122" s="1" t="s">
        <v>796</v>
      </c>
      <c r="C122" s="4">
        <v>0.97368421052631504</v>
      </c>
      <c r="D122" s="5">
        <v>94.533333333333303</v>
      </c>
      <c r="E122" s="3">
        <v>95.3333333333333</v>
      </c>
      <c r="F122" s="4">
        <v>1</v>
      </c>
      <c r="G122" s="5">
        <f>Table4[[#This Row],[Best Individual mean accuracy]]-Table4[[#This Row],[Benchmark mean accuracy]]</f>
        <v>0.79999999999999716</v>
      </c>
      <c r="H122" t="str">
        <f>IF(AND(Table4[[#This Row],[F value]]&lt;4.74,Table4[[#This Row],[Best Individual mean accuracy]]&gt;Table4[[#This Row],[Benchmark mean accuracy]]),"Yes","No")</f>
        <v>Yes</v>
      </c>
    </row>
    <row r="123" spans="1:8" x14ac:dyDescent="0.55000000000000004">
      <c r="A123">
        <v>300</v>
      </c>
      <c r="B123" s="1" t="s">
        <v>850</v>
      </c>
      <c r="C123" s="4">
        <v>0.97368421052631504</v>
      </c>
      <c r="D123" s="5">
        <v>94.533333333333303</v>
      </c>
      <c r="E123" s="3">
        <v>95.199999999999903</v>
      </c>
      <c r="F123" s="4">
        <v>2.3333333333333299</v>
      </c>
      <c r="G123" s="5">
        <f>Table4[[#This Row],[Best Individual mean accuracy]]-Table4[[#This Row],[Benchmark mean accuracy]]</f>
        <v>0.66666666666660035</v>
      </c>
      <c r="H123" t="str">
        <f>IF(AND(Table4[[#This Row],[F value]]&lt;4.74,Table4[[#This Row],[Best Individual mean accuracy]]&gt;Table4[[#This Row],[Benchmark mean accuracy]]),"Yes","No")</f>
        <v>Yes</v>
      </c>
    </row>
    <row r="124" spans="1:8" x14ac:dyDescent="0.55000000000000004">
      <c r="A124">
        <v>300</v>
      </c>
      <c r="B124" s="1" t="s">
        <v>822</v>
      </c>
      <c r="C124" s="4">
        <v>0.97368421052631504</v>
      </c>
      <c r="D124" s="5">
        <v>94.533333333333303</v>
      </c>
      <c r="E124" s="3">
        <v>95.066666666666606</v>
      </c>
      <c r="F124" s="4">
        <v>1</v>
      </c>
      <c r="G124" s="5">
        <f>Table4[[#This Row],[Best Individual mean accuracy]]-Table4[[#This Row],[Benchmark mean accuracy]]</f>
        <v>0.53333333333330302</v>
      </c>
      <c r="H124" t="str">
        <f>IF(AND(Table4[[#This Row],[F value]]&lt;4.74,Table4[[#This Row],[Best Individual mean accuracy]]&gt;Table4[[#This Row],[Benchmark mean accuracy]]),"Yes","No")</f>
        <v>Yes</v>
      </c>
    </row>
    <row r="125" spans="1:8" x14ac:dyDescent="0.55000000000000004">
      <c r="A125">
        <v>300</v>
      </c>
      <c r="B125" s="1" t="s">
        <v>810</v>
      </c>
      <c r="C125" s="4">
        <v>0.97368421052631504</v>
      </c>
      <c r="D125" s="5">
        <v>94.533333333333303</v>
      </c>
      <c r="E125" s="3">
        <v>95.066666666666606</v>
      </c>
      <c r="F125" s="4">
        <v>1</v>
      </c>
      <c r="G125" s="5">
        <f>Table4[[#This Row],[Best Individual mean accuracy]]-Table4[[#This Row],[Benchmark mean accuracy]]</f>
        <v>0.53333333333330302</v>
      </c>
      <c r="H125" t="str">
        <f>IF(AND(Table4[[#This Row],[F value]]&lt;4.74,Table4[[#This Row],[Best Individual mean accuracy]]&gt;Table4[[#This Row],[Benchmark mean accuracy]]),"Yes","No")</f>
        <v>Yes</v>
      </c>
    </row>
    <row r="126" spans="1:8" x14ac:dyDescent="0.55000000000000004">
      <c r="A126">
        <v>300</v>
      </c>
      <c r="B126" s="1" t="s">
        <v>837</v>
      </c>
      <c r="C126" s="4">
        <v>0.97368421052631504</v>
      </c>
      <c r="D126" s="5">
        <v>94.533333333333303</v>
      </c>
      <c r="E126" s="3">
        <v>94.933333333333294</v>
      </c>
      <c r="F126" s="4">
        <v>1</v>
      </c>
      <c r="G126" s="5">
        <f>Table4[[#This Row],[Best Individual mean accuracy]]-Table4[[#This Row],[Benchmark mean accuracy]]</f>
        <v>0.39999999999999147</v>
      </c>
      <c r="H126" t="str">
        <f>IF(AND(Table4[[#This Row],[F value]]&lt;4.74,Table4[[#This Row],[Best Individual mean accuracy]]&gt;Table4[[#This Row],[Benchmark mean accuracy]]),"Yes","No")</f>
        <v>Yes</v>
      </c>
    </row>
    <row r="127" spans="1:8" x14ac:dyDescent="0.55000000000000004">
      <c r="A127">
        <v>300</v>
      </c>
      <c r="B127" s="1" t="s">
        <v>778</v>
      </c>
      <c r="C127" s="4">
        <v>0.97368421052631504</v>
      </c>
      <c r="D127" s="5">
        <v>94.533333333333303</v>
      </c>
      <c r="E127" s="3">
        <v>94.8</v>
      </c>
      <c r="F127" s="4">
        <v>0.64705882352941202</v>
      </c>
      <c r="G127" s="5">
        <f>Table4[[#This Row],[Best Individual mean accuracy]]-Table4[[#This Row],[Benchmark mean accuracy]]</f>
        <v>0.26666666666669414</v>
      </c>
      <c r="H127" t="str">
        <f>IF(AND(Table4[[#This Row],[F value]]&lt;4.74,Table4[[#This Row],[Best Individual mean accuracy]]&gt;Table4[[#This Row],[Benchmark mean accuracy]]),"Yes","No")</f>
        <v>Yes</v>
      </c>
    </row>
    <row r="128" spans="1:8" x14ac:dyDescent="0.55000000000000004">
      <c r="A128">
        <v>300</v>
      </c>
      <c r="B128" s="1" t="s">
        <v>792</v>
      </c>
      <c r="C128" s="4">
        <v>0.97368421052631504</v>
      </c>
      <c r="D128" s="5">
        <v>94.533333333333303</v>
      </c>
      <c r="E128" s="3">
        <v>94.8</v>
      </c>
      <c r="F128" s="4">
        <v>1</v>
      </c>
      <c r="G128" s="5">
        <f>Table4[[#This Row],[Best Individual mean accuracy]]-Table4[[#This Row],[Benchmark mean accuracy]]</f>
        <v>0.26666666666669414</v>
      </c>
      <c r="H128" t="str">
        <f>IF(AND(Table4[[#This Row],[F value]]&lt;4.74,Table4[[#This Row],[Best Individual mean accuracy]]&gt;Table4[[#This Row],[Benchmark mean accuracy]]),"Yes","No")</f>
        <v>Yes</v>
      </c>
    </row>
    <row r="129" spans="1:8" x14ac:dyDescent="0.55000000000000004">
      <c r="A129">
        <v>300</v>
      </c>
      <c r="B129" s="1" t="s">
        <v>806</v>
      </c>
      <c r="C129" s="4">
        <v>0.97368421052631504</v>
      </c>
      <c r="D129" s="5">
        <v>94.533333333333303</v>
      </c>
      <c r="E129" s="3">
        <v>94.8</v>
      </c>
      <c r="F129" s="4">
        <v>0.81818181818181701</v>
      </c>
      <c r="G129" s="5">
        <f>Table4[[#This Row],[Best Individual mean accuracy]]-Table4[[#This Row],[Benchmark mean accuracy]]</f>
        <v>0.26666666666669414</v>
      </c>
      <c r="H129" t="str">
        <f>IF(AND(Table4[[#This Row],[F value]]&lt;4.74,Table4[[#This Row],[Best Individual mean accuracy]]&gt;Table4[[#This Row],[Benchmark mean accuracy]]),"Yes","No")</f>
        <v>Yes</v>
      </c>
    </row>
    <row r="130" spans="1:8" x14ac:dyDescent="0.55000000000000004">
      <c r="A130">
        <v>300</v>
      </c>
      <c r="B130" s="1" t="s">
        <v>831</v>
      </c>
      <c r="C130" s="4">
        <v>0.97368421052631504</v>
      </c>
      <c r="D130" s="5">
        <v>94.533333333333303</v>
      </c>
      <c r="E130" s="3">
        <v>94.6666666666666</v>
      </c>
      <c r="F130" s="4">
        <v>0.77777777777777601</v>
      </c>
      <c r="G130" s="5">
        <f>Table4[[#This Row],[Best Individual mean accuracy]]-Table4[[#This Row],[Benchmark mean accuracy]]</f>
        <v>0.13333333333329733</v>
      </c>
      <c r="H130" t="str">
        <f>IF(AND(Table4[[#This Row],[F value]]&lt;4.74,Table4[[#This Row],[Best Individual mean accuracy]]&gt;Table4[[#This Row],[Benchmark mean accuracy]]),"Yes","No")</f>
        <v>Yes</v>
      </c>
    </row>
    <row r="131" spans="1:8" x14ac:dyDescent="0.55000000000000004">
      <c r="A131">
        <v>300</v>
      </c>
      <c r="B131" s="1" t="s">
        <v>815</v>
      </c>
      <c r="C131" s="4">
        <v>0.97368421052631504</v>
      </c>
      <c r="D131" s="5">
        <v>94.533333333333303</v>
      </c>
      <c r="E131" s="3">
        <v>94.266666666666595</v>
      </c>
      <c r="F131" s="4">
        <v>0.65714285714285703</v>
      </c>
      <c r="G131" s="5">
        <f>Table4[[#This Row],[Best Individual mean accuracy]]-Table4[[#This Row],[Benchmark mean accuracy]]</f>
        <v>-0.26666666666670835</v>
      </c>
      <c r="H131" t="str">
        <f>IF(AND(Table4[[#This Row],[F value]]&lt;4.74,Table4[[#This Row],[Best Individual mean accuracy]]&gt;Table4[[#This Row],[Benchmark mean accuracy]]),"Yes","No")</f>
        <v>No</v>
      </c>
    </row>
    <row r="132" spans="1:8" x14ac:dyDescent="0.55000000000000004">
      <c r="A132">
        <v>300</v>
      </c>
      <c r="B132" s="1" t="s">
        <v>772</v>
      </c>
      <c r="C132" s="4">
        <v>0.97368421052631504</v>
      </c>
      <c r="D132" s="5">
        <v>94.4</v>
      </c>
      <c r="E132" s="3">
        <v>96</v>
      </c>
      <c r="F132" s="4">
        <v>1.8333333333333399</v>
      </c>
      <c r="G132" s="5">
        <f>Table4[[#This Row],[Best Individual mean accuracy]]-Table4[[#This Row],[Benchmark mean accuracy]]</f>
        <v>1.5999999999999943</v>
      </c>
      <c r="H132" t="str">
        <f>IF(AND(Table4[[#This Row],[F value]]&lt;4.74,Table4[[#This Row],[Best Individual mean accuracy]]&gt;Table4[[#This Row],[Benchmark mean accuracy]]),"Yes","No")</f>
        <v>Yes</v>
      </c>
    </row>
    <row r="133" spans="1:8" x14ac:dyDescent="0.55000000000000004">
      <c r="A133">
        <v>300</v>
      </c>
      <c r="B133" s="1" t="s">
        <v>827</v>
      </c>
      <c r="C133" s="4">
        <v>0.97368421052631504</v>
      </c>
      <c r="D133" s="5">
        <v>94.4</v>
      </c>
      <c r="E133" s="3">
        <v>95.733333333333306</v>
      </c>
      <c r="F133" s="4">
        <v>1</v>
      </c>
      <c r="G133" s="5">
        <f>Table4[[#This Row],[Best Individual mean accuracy]]-Table4[[#This Row],[Benchmark mean accuracy]]</f>
        <v>1.3333333333333002</v>
      </c>
      <c r="H133" t="str">
        <f>IF(AND(Table4[[#This Row],[F value]]&lt;4.74,Table4[[#This Row],[Best Individual mean accuracy]]&gt;Table4[[#This Row],[Benchmark mean accuracy]]),"Yes","No")</f>
        <v>Yes</v>
      </c>
    </row>
    <row r="134" spans="1:8" x14ac:dyDescent="0.55000000000000004">
      <c r="A134">
        <v>300</v>
      </c>
      <c r="B134" s="1" t="s">
        <v>763</v>
      </c>
      <c r="C134" s="4">
        <v>0.97368421052631504</v>
      </c>
      <c r="D134" s="5">
        <v>94.4</v>
      </c>
      <c r="E134" s="3">
        <v>95.6</v>
      </c>
      <c r="F134" s="4">
        <v>2.7142857142857402</v>
      </c>
      <c r="G134" s="5">
        <f>Table4[[#This Row],[Best Individual mean accuracy]]-Table4[[#This Row],[Benchmark mean accuracy]]</f>
        <v>1.1999999999999886</v>
      </c>
      <c r="H134" t="str">
        <f>IF(AND(Table4[[#This Row],[F value]]&lt;4.74,Table4[[#This Row],[Best Individual mean accuracy]]&gt;Table4[[#This Row],[Benchmark mean accuracy]]),"Yes","No")</f>
        <v>Yes</v>
      </c>
    </row>
    <row r="135" spans="1:8" x14ac:dyDescent="0.55000000000000004">
      <c r="A135">
        <v>300</v>
      </c>
      <c r="B135" s="1" t="s">
        <v>787</v>
      </c>
      <c r="C135" s="4">
        <v>0.97368421052631504</v>
      </c>
      <c r="D135" s="5">
        <v>94.4</v>
      </c>
      <c r="E135" s="3">
        <v>95.466666666666598</v>
      </c>
      <c r="F135" s="4">
        <v>0.81818181818181801</v>
      </c>
      <c r="G135" s="5">
        <f>Table4[[#This Row],[Best Individual mean accuracy]]-Table4[[#This Row],[Benchmark mean accuracy]]</f>
        <v>1.0666666666665918</v>
      </c>
      <c r="H135" t="str">
        <f>IF(AND(Table4[[#This Row],[F value]]&lt;4.74,Table4[[#This Row],[Best Individual mean accuracy]]&gt;Table4[[#This Row],[Benchmark mean accuracy]]),"Yes","No")</f>
        <v>Yes</v>
      </c>
    </row>
    <row r="136" spans="1:8" x14ac:dyDescent="0.55000000000000004">
      <c r="A136">
        <v>300</v>
      </c>
      <c r="B136" s="1" t="s">
        <v>860</v>
      </c>
      <c r="C136" s="4">
        <v>0.97368421052631504</v>
      </c>
      <c r="D136" s="5">
        <v>94.4</v>
      </c>
      <c r="E136" s="3">
        <v>95.466666666666598</v>
      </c>
      <c r="F136" s="4">
        <v>0.76923076923076905</v>
      </c>
      <c r="G136" s="5">
        <f>Table4[[#This Row],[Best Individual mean accuracy]]-Table4[[#This Row],[Benchmark mean accuracy]]</f>
        <v>1.0666666666665918</v>
      </c>
      <c r="H136" t="str">
        <f>IF(AND(Table4[[#This Row],[F value]]&lt;4.74,Table4[[#This Row],[Best Individual mean accuracy]]&gt;Table4[[#This Row],[Benchmark mean accuracy]]),"Yes","No")</f>
        <v>Yes</v>
      </c>
    </row>
    <row r="137" spans="1:8" x14ac:dyDescent="0.55000000000000004">
      <c r="A137">
        <v>300</v>
      </c>
      <c r="B137" s="1" t="s">
        <v>820</v>
      </c>
      <c r="C137" s="4">
        <v>0.97368421052631504</v>
      </c>
      <c r="D137" s="5">
        <v>94.4</v>
      </c>
      <c r="E137" s="3">
        <v>95.466666666666598</v>
      </c>
      <c r="F137" s="4">
        <v>0.81818181818181701</v>
      </c>
      <c r="G137" s="5">
        <f>Table4[[#This Row],[Best Individual mean accuracy]]-Table4[[#This Row],[Benchmark mean accuracy]]</f>
        <v>1.0666666666665918</v>
      </c>
      <c r="H137" t="str">
        <f>IF(AND(Table4[[#This Row],[F value]]&lt;4.74,Table4[[#This Row],[Best Individual mean accuracy]]&gt;Table4[[#This Row],[Benchmark mean accuracy]]),"Yes","No")</f>
        <v>Yes</v>
      </c>
    </row>
    <row r="138" spans="1:8" x14ac:dyDescent="0.55000000000000004">
      <c r="A138">
        <v>300</v>
      </c>
      <c r="B138" s="1" t="s">
        <v>826</v>
      </c>
      <c r="C138" s="4">
        <v>0.97368421052631504</v>
      </c>
      <c r="D138" s="5">
        <v>94.4</v>
      </c>
      <c r="E138" s="3">
        <v>95.3333333333333</v>
      </c>
      <c r="F138" s="4">
        <v>1</v>
      </c>
      <c r="G138" s="5">
        <f>Table4[[#This Row],[Best Individual mean accuracy]]-Table4[[#This Row],[Benchmark mean accuracy]]</f>
        <v>0.93333333333329449</v>
      </c>
      <c r="H138" t="str">
        <f>IF(AND(Table4[[#This Row],[F value]]&lt;4.74,Table4[[#This Row],[Best Individual mean accuracy]]&gt;Table4[[#This Row],[Benchmark mean accuracy]]),"Yes","No")</f>
        <v>Yes</v>
      </c>
    </row>
    <row r="139" spans="1:8" x14ac:dyDescent="0.55000000000000004">
      <c r="A139">
        <v>300</v>
      </c>
      <c r="B139" s="1" t="s">
        <v>803</v>
      </c>
      <c r="C139" s="4">
        <v>0.97368421052631504</v>
      </c>
      <c r="D139" s="5">
        <v>94.4</v>
      </c>
      <c r="E139" s="3">
        <v>95.3333333333333</v>
      </c>
      <c r="F139" s="4">
        <v>0.89473684210526305</v>
      </c>
      <c r="G139" s="5">
        <f>Table4[[#This Row],[Best Individual mean accuracy]]-Table4[[#This Row],[Benchmark mean accuracy]]</f>
        <v>0.93333333333329449</v>
      </c>
      <c r="H139" t="str">
        <f>IF(AND(Table4[[#This Row],[F value]]&lt;4.74,Table4[[#This Row],[Best Individual mean accuracy]]&gt;Table4[[#This Row],[Benchmark mean accuracy]]),"Yes","No")</f>
        <v>Yes</v>
      </c>
    </row>
    <row r="140" spans="1:8" x14ac:dyDescent="0.55000000000000004">
      <c r="A140">
        <v>300</v>
      </c>
      <c r="B140" s="1" t="s">
        <v>781</v>
      </c>
      <c r="C140" s="4">
        <v>0.97368421052631504</v>
      </c>
      <c r="D140" s="5">
        <v>94.4</v>
      </c>
      <c r="E140" s="3">
        <v>95.2</v>
      </c>
      <c r="F140" s="4">
        <v>0.85714285714285698</v>
      </c>
      <c r="G140" s="5">
        <f>Table4[[#This Row],[Best Individual mean accuracy]]-Table4[[#This Row],[Benchmark mean accuracy]]</f>
        <v>0.79999999999999716</v>
      </c>
      <c r="H140" t="str">
        <f>IF(AND(Table4[[#This Row],[F value]]&lt;4.74,Table4[[#This Row],[Best Individual mean accuracy]]&gt;Table4[[#This Row],[Benchmark mean accuracy]]),"Yes","No")</f>
        <v>Yes</v>
      </c>
    </row>
    <row r="141" spans="1:8" x14ac:dyDescent="0.55000000000000004">
      <c r="A141">
        <v>300</v>
      </c>
      <c r="B141" s="1" t="s">
        <v>762</v>
      </c>
      <c r="C141" s="4">
        <v>0.97368421052631504</v>
      </c>
      <c r="D141" s="5">
        <v>94.4</v>
      </c>
      <c r="E141" s="3">
        <v>95.199999999999903</v>
      </c>
      <c r="F141" s="4">
        <v>0.72727272727272696</v>
      </c>
      <c r="G141" s="5">
        <f>Table4[[#This Row],[Best Individual mean accuracy]]-Table4[[#This Row],[Benchmark mean accuracy]]</f>
        <v>0.79999999999989768</v>
      </c>
      <c r="H141" t="str">
        <f>IF(AND(Table4[[#This Row],[F value]]&lt;4.74,Table4[[#This Row],[Best Individual mean accuracy]]&gt;Table4[[#This Row],[Benchmark mean accuracy]]),"Yes","No")</f>
        <v>Yes</v>
      </c>
    </row>
    <row r="142" spans="1:8" x14ac:dyDescent="0.55000000000000004">
      <c r="A142">
        <v>300</v>
      </c>
      <c r="B142" s="1" t="s">
        <v>814</v>
      </c>
      <c r="C142" s="4">
        <v>0.97368421052631504</v>
      </c>
      <c r="D142" s="5">
        <v>94.4</v>
      </c>
      <c r="E142" s="3">
        <v>95.199999999999903</v>
      </c>
      <c r="F142" s="4">
        <v>0.75</v>
      </c>
      <c r="G142" s="5">
        <f>Table4[[#This Row],[Best Individual mean accuracy]]-Table4[[#This Row],[Benchmark mean accuracy]]</f>
        <v>0.79999999999989768</v>
      </c>
      <c r="H142" t="str">
        <f>IF(AND(Table4[[#This Row],[F value]]&lt;4.74,Table4[[#This Row],[Best Individual mean accuracy]]&gt;Table4[[#This Row],[Benchmark mean accuracy]]),"Yes","No")</f>
        <v>Yes</v>
      </c>
    </row>
    <row r="143" spans="1:8" x14ac:dyDescent="0.55000000000000004">
      <c r="A143">
        <v>300</v>
      </c>
      <c r="B143" s="1" t="s">
        <v>805</v>
      </c>
      <c r="C143" s="4">
        <v>0.97368421052631504</v>
      </c>
      <c r="D143" s="5">
        <v>94.4</v>
      </c>
      <c r="E143" s="3">
        <v>94.933333333333294</v>
      </c>
      <c r="F143" s="4">
        <v>1</v>
      </c>
      <c r="G143" s="5">
        <f>Table4[[#This Row],[Best Individual mean accuracy]]-Table4[[#This Row],[Benchmark mean accuracy]]</f>
        <v>0.53333333333328881</v>
      </c>
      <c r="H143" t="str">
        <f>IF(AND(Table4[[#This Row],[F value]]&lt;4.74,Table4[[#This Row],[Best Individual mean accuracy]]&gt;Table4[[#This Row],[Benchmark mean accuracy]]),"Yes","No")</f>
        <v>Yes</v>
      </c>
    </row>
    <row r="144" spans="1:8" x14ac:dyDescent="0.55000000000000004">
      <c r="A144">
        <v>300</v>
      </c>
      <c r="B144" s="1" t="s">
        <v>832</v>
      </c>
      <c r="C144" s="4">
        <v>0.97368421052631504</v>
      </c>
      <c r="D144" s="5">
        <v>94.4</v>
      </c>
      <c r="E144" s="3">
        <v>94.8</v>
      </c>
      <c r="F144" s="4">
        <v>1.28571428571428</v>
      </c>
      <c r="G144" s="5">
        <f>Table4[[#This Row],[Best Individual mean accuracy]]-Table4[[#This Row],[Benchmark mean accuracy]]</f>
        <v>0.39999999999999147</v>
      </c>
      <c r="H144" t="str">
        <f>IF(AND(Table4[[#This Row],[F value]]&lt;4.74,Table4[[#This Row],[Best Individual mean accuracy]]&gt;Table4[[#This Row],[Benchmark mean accuracy]]),"Yes","No")</f>
        <v>Yes</v>
      </c>
    </row>
    <row r="145" spans="1:8" x14ac:dyDescent="0.55000000000000004">
      <c r="A145">
        <v>300</v>
      </c>
      <c r="B145" s="1" t="s">
        <v>854</v>
      </c>
      <c r="C145" s="4">
        <v>0.97368421052631504</v>
      </c>
      <c r="D145" s="5">
        <v>94.4</v>
      </c>
      <c r="E145" s="3">
        <v>94.399999999999906</v>
      </c>
      <c r="F145" s="4">
        <v>1</v>
      </c>
      <c r="G145" s="5">
        <f>Table4[[#This Row],[Best Individual mean accuracy]]-Table4[[#This Row],[Benchmark mean accuracy]]</f>
        <v>0</v>
      </c>
      <c r="H145" t="str">
        <f>IF(AND(Table4[[#This Row],[F value]]&lt;4.74,Table4[[#This Row],[Best Individual mean accuracy]]&gt;Table4[[#This Row],[Benchmark mean accuracy]]),"Yes","No")</f>
        <v>No</v>
      </c>
    </row>
    <row r="146" spans="1:8" x14ac:dyDescent="0.55000000000000004">
      <c r="A146">
        <v>300</v>
      </c>
      <c r="B146" s="1" t="s">
        <v>849</v>
      </c>
      <c r="C146" s="4">
        <v>0.97368421052631504</v>
      </c>
      <c r="D146" s="5">
        <v>94.399999999999906</v>
      </c>
      <c r="E146" s="3">
        <v>94.933333333333294</v>
      </c>
      <c r="F146" s="4">
        <v>0.66666666666666496</v>
      </c>
      <c r="G146" s="5">
        <f>Table4[[#This Row],[Best Individual mean accuracy]]-Table4[[#This Row],[Benchmark mean accuracy]]</f>
        <v>0.53333333333338828</v>
      </c>
      <c r="H146" t="str">
        <f>IF(AND(Table4[[#This Row],[F value]]&lt;4.74,Table4[[#This Row],[Best Individual mean accuracy]]&gt;Table4[[#This Row],[Benchmark mean accuracy]]),"Yes","No")</f>
        <v>Yes</v>
      </c>
    </row>
    <row r="147" spans="1:8" x14ac:dyDescent="0.55000000000000004">
      <c r="A147">
        <v>300</v>
      </c>
      <c r="B147" s="1" t="s">
        <v>793</v>
      </c>
      <c r="C147" s="4">
        <v>0.97368421052631504</v>
      </c>
      <c r="D147" s="5">
        <v>94.266666666666595</v>
      </c>
      <c r="E147" s="3">
        <v>96.399999999999906</v>
      </c>
      <c r="F147" s="4">
        <v>1.2</v>
      </c>
      <c r="G147" s="5">
        <f>Table4[[#This Row],[Best Individual mean accuracy]]-Table4[[#This Row],[Benchmark mean accuracy]]</f>
        <v>2.1333333333333115</v>
      </c>
      <c r="H147" t="str">
        <f>IF(AND(Table4[[#This Row],[F value]]&lt;4.74,Table4[[#This Row],[Best Individual mean accuracy]]&gt;Table4[[#This Row],[Benchmark mean accuracy]]),"Yes","No")</f>
        <v>Yes</v>
      </c>
    </row>
    <row r="148" spans="1:8" x14ac:dyDescent="0.55000000000000004">
      <c r="A148">
        <v>300</v>
      </c>
      <c r="B148" s="1" t="s">
        <v>795</v>
      </c>
      <c r="C148" s="4">
        <v>0.97368421052631504</v>
      </c>
      <c r="D148" s="5">
        <v>94.266666666666595</v>
      </c>
      <c r="E148" s="3">
        <v>95.866666666666603</v>
      </c>
      <c r="F148" s="4">
        <v>1</v>
      </c>
      <c r="G148" s="5">
        <f>Table4[[#This Row],[Best Individual mean accuracy]]-Table4[[#This Row],[Benchmark mean accuracy]]</f>
        <v>1.6000000000000085</v>
      </c>
      <c r="H148" t="str">
        <f>IF(AND(Table4[[#This Row],[F value]]&lt;4.74,Table4[[#This Row],[Best Individual mean accuracy]]&gt;Table4[[#This Row],[Benchmark mean accuracy]]),"Yes","No")</f>
        <v>Yes</v>
      </c>
    </row>
    <row r="149" spans="1:8" x14ac:dyDescent="0.55000000000000004">
      <c r="A149">
        <v>300</v>
      </c>
      <c r="B149" s="1" t="s">
        <v>839</v>
      </c>
      <c r="C149" s="4">
        <v>0.97368421052631504</v>
      </c>
      <c r="D149" s="5">
        <v>94.266666666666595</v>
      </c>
      <c r="E149" s="3">
        <v>95.733333333333306</v>
      </c>
      <c r="F149" s="4">
        <v>1.9090909090909101</v>
      </c>
      <c r="G149" s="5">
        <f>Table4[[#This Row],[Best Individual mean accuracy]]-Table4[[#This Row],[Benchmark mean accuracy]]</f>
        <v>1.4666666666667112</v>
      </c>
      <c r="H149" t="str">
        <f>IF(AND(Table4[[#This Row],[F value]]&lt;4.74,Table4[[#This Row],[Best Individual mean accuracy]]&gt;Table4[[#This Row],[Benchmark mean accuracy]]),"Yes","No")</f>
        <v>Yes</v>
      </c>
    </row>
    <row r="150" spans="1:8" x14ac:dyDescent="0.55000000000000004">
      <c r="A150">
        <v>300</v>
      </c>
      <c r="B150" s="1" t="s">
        <v>798</v>
      </c>
      <c r="C150" s="4">
        <v>0.97368421052631504</v>
      </c>
      <c r="D150" s="5">
        <v>94.266666666666595</v>
      </c>
      <c r="E150" s="3">
        <v>95.733333333333306</v>
      </c>
      <c r="F150" s="4">
        <v>1</v>
      </c>
      <c r="G150" s="5">
        <f>Table4[[#This Row],[Best Individual mean accuracy]]-Table4[[#This Row],[Benchmark mean accuracy]]</f>
        <v>1.4666666666667112</v>
      </c>
      <c r="H150" t="str">
        <f>IF(AND(Table4[[#This Row],[F value]]&lt;4.74,Table4[[#This Row],[Best Individual mean accuracy]]&gt;Table4[[#This Row],[Benchmark mean accuracy]]),"Yes","No")</f>
        <v>Yes</v>
      </c>
    </row>
    <row r="151" spans="1:8" x14ac:dyDescent="0.55000000000000004">
      <c r="A151">
        <v>300</v>
      </c>
      <c r="B151" s="1" t="s">
        <v>807</v>
      </c>
      <c r="C151" s="4">
        <v>0.97368421052631504</v>
      </c>
      <c r="D151" s="5">
        <v>94.266666666666595</v>
      </c>
      <c r="E151" s="3">
        <v>95.733333333333306</v>
      </c>
      <c r="F151" s="4">
        <v>0.89743589743589702</v>
      </c>
      <c r="G151" s="5">
        <f>Table4[[#This Row],[Best Individual mean accuracy]]-Table4[[#This Row],[Benchmark mean accuracy]]</f>
        <v>1.4666666666667112</v>
      </c>
      <c r="H151" t="str">
        <f>IF(AND(Table4[[#This Row],[F value]]&lt;4.74,Table4[[#This Row],[Best Individual mean accuracy]]&gt;Table4[[#This Row],[Benchmark mean accuracy]]),"Yes","No")</f>
        <v>Yes</v>
      </c>
    </row>
    <row r="152" spans="1:8" x14ac:dyDescent="0.55000000000000004">
      <c r="A152">
        <v>300</v>
      </c>
      <c r="B152" s="1" t="s">
        <v>786</v>
      </c>
      <c r="C152" s="4">
        <v>0.97368421052631504</v>
      </c>
      <c r="D152" s="5">
        <v>94.266666666666595</v>
      </c>
      <c r="E152" s="3">
        <v>95.733333333333306</v>
      </c>
      <c r="F152" s="4">
        <v>1</v>
      </c>
      <c r="G152" s="5">
        <f>Table4[[#This Row],[Best Individual mean accuracy]]-Table4[[#This Row],[Benchmark mean accuracy]]</f>
        <v>1.4666666666667112</v>
      </c>
      <c r="H152" t="str">
        <f>IF(AND(Table4[[#This Row],[F value]]&lt;4.74,Table4[[#This Row],[Best Individual mean accuracy]]&gt;Table4[[#This Row],[Benchmark mean accuracy]]),"Yes","No")</f>
        <v>Yes</v>
      </c>
    </row>
    <row r="153" spans="1:8" x14ac:dyDescent="0.55000000000000004">
      <c r="A153">
        <v>300</v>
      </c>
      <c r="B153" s="1" t="s">
        <v>828</v>
      </c>
      <c r="C153" s="4">
        <v>0.97368421052631504</v>
      </c>
      <c r="D153" s="5">
        <v>94.266666666666595</v>
      </c>
      <c r="E153" s="3">
        <v>95.6</v>
      </c>
      <c r="F153" s="4">
        <v>1.0909090909090899</v>
      </c>
      <c r="G153" s="5">
        <f>Table4[[#This Row],[Best Individual mean accuracy]]-Table4[[#This Row],[Benchmark mean accuracy]]</f>
        <v>1.3333333333333997</v>
      </c>
      <c r="H153" t="str">
        <f>IF(AND(Table4[[#This Row],[F value]]&lt;4.74,Table4[[#This Row],[Best Individual mean accuracy]]&gt;Table4[[#This Row],[Benchmark mean accuracy]]),"Yes","No")</f>
        <v>Yes</v>
      </c>
    </row>
    <row r="154" spans="1:8" x14ac:dyDescent="0.55000000000000004">
      <c r="A154">
        <v>300</v>
      </c>
      <c r="B154" s="1" t="s">
        <v>858</v>
      </c>
      <c r="C154" s="4">
        <v>0.97368421052631504</v>
      </c>
      <c r="D154" s="5">
        <v>94.266666666666595</v>
      </c>
      <c r="E154" s="3">
        <v>95.599999999999895</v>
      </c>
      <c r="F154" s="4">
        <v>1.6</v>
      </c>
      <c r="G154" s="5">
        <f>Table4[[#This Row],[Best Individual mean accuracy]]-Table4[[#This Row],[Benchmark mean accuracy]]</f>
        <v>1.3333333333333002</v>
      </c>
      <c r="H154" t="str">
        <f>IF(AND(Table4[[#This Row],[F value]]&lt;4.74,Table4[[#This Row],[Best Individual mean accuracy]]&gt;Table4[[#This Row],[Benchmark mean accuracy]]),"Yes","No")</f>
        <v>Yes</v>
      </c>
    </row>
    <row r="155" spans="1:8" x14ac:dyDescent="0.55000000000000004">
      <c r="A155">
        <v>300</v>
      </c>
      <c r="B155" s="1" t="s">
        <v>770</v>
      </c>
      <c r="C155" s="4">
        <v>0.97368421052631504</v>
      </c>
      <c r="D155" s="5">
        <v>94.266666666666595</v>
      </c>
      <c r="E155" s="3">
        <v>95.599999999999895</v>
      </c>
      <c r="F155" s="4">
        <v>1.1000000000000001</v>
      </c>
      <c r="G155" s="5">
        <f>Table4[[#This Row],[Best Individual mean accuracy]]-Table4[[#This Row],[Benchmark mean accuracy]]</f>
        <v>1.3333333333333002</v>
      </c>
      <c r="H155" t="str">
        <f>IF(AND(Table4[[#This Row],[F value]]&lt;4.74,Table4[[#This Row],[Best Individual mean accuracy]]&gt;Table4[[#This Row],[Benchmark mean accuracy]]),"Yes","No")</f>
        <v>Yes</v>
      </c>
    </row>
    <row r="156" spans="1:8" x14ac:dyDescent="0.55000000000000004">
      <c r="A156">
        <v>300</v>
      </c>
      <c r="B156" s="1" t="s">
        <v>782</v>
      </c>
      <c r="C156" s="4">
        <v>0.97368421052631504</v>
      </c>
      <c r="D156" s="5">
        <v>94.266666666666595</v>
      </c>
      <c r="E156" s="3">
        <v>95.466666666666598</v>
      </c>
      <c r="F156" s="4">
        <v>0.783783783783782</v>
      </c>
      <c r="G156" s="5">
        <f>Table4[[#This Row],[Best Individual mean accuracy]]-Table4[[#This Row],[Benchmark mean accuracy]]</f>
        <v>1.2000000000000028</v>
      </c>
      <c r="H156" t="str">
        <f>IF(AND(Table4[[#This Row],[F value]]&lt;4.74,Table4[[#This Row],[Best Individual mean accuracy]]&gt;Table4[[#This Row],[Benchmark mean accuracy]]),"Yes","No")</f>
        <v>Yes</v>
      </c>
    </row>
    <row r="157" spans="1:8" x14ac:dyDescent="0.55000000000000004">
      <c r="A157">
        <v>300</v>
      </c>
      <c r="B157" s="1" t="s">
        <v>833</v>
      </c>
      <c r="C157" s="4">
        <v>0.97368421052631504</v>
      </c>
      <c r="D157" s="5">
        <v>94.266666666666595</v>
      </c>
      <c r="E157" s="3">
        <v>95.3333333333333</v>
      </c>
      <c r="F157" s="4">
        <v>1.6</v>
      </c>
      <c r="G157" s="5">
        <f>Table4[[#This Row],[Best Individual mean accuracy]]-Table4[[#This Row],[Benchmark mean accuracy]]</f>
        <v>1.0666666666667055</v>
      </c>
      <c r="H157" t="str">
        <f>IF(AND(Table4[[#This Row],[F value]]&lt;4.74,Table4[[#This Row],[Best Individual mean accuracy]]&gt;Table4[[#This Row],[Benchmark mean accuracy]]),"Yes","No")</f>
        <v>Yes</v>
      </c>
    </row>
    <row r="158" spans="1:8" x14ac:dyDescent="0.55000000000000004">
      <c r="A158">
        <v>300</v>
      </c>
      <c r="B158" s="1" t="s">
        <v>773</v>
      </c>
      <c r="C158" s="4">
        <v>0.97368421052631504</v>
      </c>
      <c r="D158" s="5">
        <v>94.266666666666595</v>
      </c>
      <c r="E158" s="3">
        <v>95.3333333333333</v>
      </c>
      <c r="F158" s="4">
        <v>0.92857142857142905</v>
      </c>
      <c r="G158" s="5">
        <f>Table4[[#This Row],[Best Individual mean accuracy]]-Table4[[#This Row],[Benchmark mean accuracy]]</f>
        <v>1.0666666666667055</v>
      </c>
      <c r="H158" t="str">
        <f>IF(AND(Table4[[#This Row],[F value]]&lt;4.74,Table4[[#This Row],[Best Individual mean accuracy]]&gt;Table4[[#This Row],[Benchmark mean accuracy]]),"Yes","No")</f>
        <v>Yes</v>
      </c>
    </row>
    <row r="159" spans="1:8" x14ac:dyDescent="0.55000000000000004">
      <c r="A159">
        <v>300</v>
      </c>
      <c r="B159" s="1" t="s">
        <v>789</v>
      </c>
      <c r="C159" s="4">
        <v>0.97368421052631504</v>
      </c>
      <c r="D159" s="5">
        <v>94.266666666666595</v>
      </c>
      <c r="E159" s="3">
        <v>95.199999999999903</v>
      </c>
      <c r="F159" s="4">
        <v>1</v>
      </c>
      <c r="G159" s="5">
        <f>Table4[[#This Row],[Best Individual mean accuracy]]-Table4[[#This Row],[Benchmark mean accuracy]]</f>
        <v>0.9333333333333087</v>
      </c>
      <c r="H159" t="str">
        <f>IF(AND(Table4[[#This Row],[F value]]&lt;4.74,Table4[[#This Row],[Best Individual mean accuracy]]&gt;Table4[[#This Row],[Benchmark mean accuracy]]),"Yes","No")</f>
        <v>Yes</v>
      </c>
    </row>
    <row r="160" spans="1:8" x14ac:dyDescent="0.55000000000000004">
      <c r="A160">
        <v>300</v>
      </c>
      <c r="B160" s="1" t="s">
        <v>774</v>
      </c>
      <c r="C160" s="4">
        <v>0.97368421052631504</v>
      </c>
      <c r="D160" s="5">
        <v>94.266666666666595</v>
      </c>
      <c r="E160" s="3">
        <v>95.199999999999903</v>
      </c>
      <c r="F160" s="4">
        <v>0.92000000000000104</v>
      </c>
      <c r="G160" s="5">
        <f>Table4[[#This Row],[Best Individual mean accuracy]]-Table4[[#This Row],[Benchmark mean accuracy]]</f>
        <v>0.9333333333333087</v>
      </c>
      <c r="H160" t="str">
        <f>IF(AND(Table4[[#This Row],[F value]]&lt;4.74,Table4[[#This Row],[Best Individual mean accuracy]]&gt;Table4[[#This Row],[Benchmark mean accuracy]]),"Yes","No")</f>
        <v>Yes</v>
      </c>
    </row>
    <row r="161" spans="1:8" x14ac:dyDescent="0.55000000000000004">
      <c r="A161">
        <v>300</v>
      </c>
      <c r="B161" s="1" t="s">
        <v>764</v>
      </c>
      <c r="C161" s="4">
        <v>0.97368421052631504</v>
      </c>
      <c r="D161" s="5">
        <v>94.266666666666595</v>
      </c>
      <c r="E161" s="3">
        <v>95.199999999999903</v>
      </c>
      <c r="F161" s="4">
        <v>0.999999999999998</v>
      </c>
      <c r="G161" s="5">
        <f>Table4[[#This Row],[Best Individual mean accuracy]]-Table4[[#This Row],[Benchmark mean accuracy]]</f>
        <v>0.9333333333333087</v>
      </c>
      <c r="H161" t="str">
        <f>IF(AND(Table4[[#This Row],[F value]]&lt;4.74,Table4[[#This Row],[Best Individual mean accuracy]]&gt;Table4[[#This Row],[Benchmark mean accuracy]]),"Yes","No")</f>
        <v>Yes</v>
      </c>
    </row>
    <row r="162" spans="1:8" x14ac:dyDescent="0.55000000000000004">
      <c r="A162">
        <v>300</v>
      </c>
      <c r="B162" s="1" t="s">
        <v>811</v>
      </c>
      <c r="C162" s="4">
        <v>0.97368421052631504</v>
      </c>
      <c r="D162" s="5">
        <v>94.266666666666595</v>
      </c>
      <c r="E162" s="3">
        <v>95.199999999999903</v>
      </c>
      <c r="F162" s="4">
        <v>1</v>
      </c>
      <c r="G162" s="5">
        <f>Table4[[#This Row],[Best Individual mean accuracy]]-Table4[[#This Row],[Benchmark mean accuracy]]</f>
        <v>0.9333333333333087</v>
      </c>
      <c r="H162" t="str">
        <f>IF(AND(Table4[[#This Row],[F value]]&lt;4.74,Table4[[#This Row],[Best Individual mean accuracy]]&gt;Table4[[#This Row],[Benchmark mean accuracy]]),"Yes","No")</f>
        <v>Yes</v>
      </c>
    </row>
    <row r="163" spans="1:8" x14ac:dyDescent="0.55000000000000004">
      <c r="A163">
        <v>300</v>
      </c>
      <c r="B163" s="1" t="s">
        <v>788</v>
      </c>
      <c r="C163" s="4">
        <v>0.97368421052631504</v>
      </c>
      <c r="D163" s="5">
        <v>94.266666666666595</v>
      </c>
      <c r="E163" s="3">
        <v>95.066666666666606</v>
      </c>
      <c r="F163" s="4">
        <v>0.7</v>
      </c>
      <c r="G163" s="5">
        <f>Table4[[#This Row],[Best Individual mean accuracy]]-Table4[[#This Row],[Benchmark mean accuracy]]</f>
        <v>0.80000000000001137</v>
      </c>
      <c r="H163" t="str">
        <f>IF(AND(Table4[[#This Row],[F value]]&lt;4.74,Table4[[#This Row],[Best Individual mean accuracy]]&gt;Table4[[#This Row],[Benchmark mean accuracy]]),"Yes","No")</f>
        <v>Yes</v>
      </c>
    </row>
    <row r="164" spans="1:8" x14ac:dyDescent="0.55000000000000004">
      <c r="A164">
        <v>300</v>
      </c>
      <c r="B164" s="1" t="s">
        <v>856</v>
      </c>
      <c r="C164" s="4">
        <v>0.97368421052631504</v>
      </c>
      <c r="D164" s="5">
        <v>94.266666666666595</v>
      </c>
      <c r="E164" s="3">
        <v>95.066666666666606</v>
      </c>
      <c r="F164" s="4">
        <v>1</v>
      </c>
      <c r="G164" s="5">
        <f>Table4[[#This Row],[Best Individual mean accuracy]]-Table4[[#This Row],[Benchmark mean accuracy]]</f>
        <v>0.80000000000001137</v>
      </c>
      <c r="H164" t="str">
        <f>IF(AND(Table4[[#This Row],[F value]]&lt;4.74,Table4[[#This Row],[Best Individual mean accuracy]]&gt;Table4[[#This Row],[Benchmark mean accuracy]]),"Yes","No")</f>
        <v>Yes</v>
      </c>
    </row>
    <row r="165" spans="1:8" x14ac:dyDescent="0.55000000000000004">
      <c r="A165">
        <v>300</v>
      </c>
      <c r="B165" s="1" t="s">
        <v>765</v>
      </c>
      <c r="C165" s="4">
        <v>0.97368421052631504</v>
      </c>
      <c r="D165" s="5">
        <v>94.266666666666595</v>
      </c>
      <c r="E165" s="3">
        <v>94.933333333333294</v>
      </c>
      <c r="F165" s="4">
        <v>0.84615384615384504</v>
      </c>
      <c r="G165" s="5">
        <f>Table4[[#This Row],[Best Individual mean accuracy]]-Table4[[#This Row],[Benchmark mean accuracy]]</f>
        <v>0.66666666666669983</v>
      </c>
      <c r="H165" t="str">
        <f>IF(AND(Table4[[#This Row],[F value]]&lt;4.74,Table4[[#This Row],[Best Individual mean accuracy]]&gt;Table4[[#This Row],[Benchmark mean accuracy]]),"Yes","No")</f>
        <v>Yes</v>
      </c>
    </row>
    <row r="166" spans="1:8" x14ac:dyDescent="0.55000000000000004">
      <c r="A166">
        <v>300</v>
      </c>
      <c r="B166" s="1" t="s">
        <v>835</v>
      </c>
      <c r="C166" s="4">
        <v>0.97368421052631504</v>
      </c>
      <c r="D166" s="5">
        <v>94.266666666666595</v>
      </c>
      <c r="E166" s="3">
        <v>94.933333333333294</v>
      </c>
      <c r="F166" s="4">
        <v>0.88235294117647001</v>
      </c>
      <c r="G166" s="5">
        <f>Table4[[#This Row],[Best Individual mean accuracy]]-Table4[[#This Row],[Benchmark mean accuracy]]</f>
        <v>0.66666666666669983</v>
      </c>
      <c r="H166" t="str">
        <f>IF(AND(Table4[[#This Row],[F value]]&lt;4.74,Table4[[#This Row],[Best Individual mean accuracy]]&gt;Table4[[#This Row],[Benchmark mean accuracy]]),"Yes","No")</f>
        <v>Yes</v>
      </c>
    </row>
    <row r="167" spans="1:8" x14ac:dyDescent="0.55000000000000004">
      <c r="A167">
        <v>300</v>
      </c>
      <c r="B167" s="1" t="s">
        <v>830</v>
      </c>
      <c r="C167" s="4">
        <v>0.97368421052631504</v>
      </c>
      <c r="D167" s="5">
        <v>94.266666666666595</v>
      </c>
      <c r="E167" s="3">
        <v>94.933333333333294</v>
      </c>
      <c r="F167" s="4">
        <v>1</v>
      </c>
      <c r="G167" s="5">
        <f>Table4[[#This Row],[Best Individual mean accuracy]]-Table4[[#This Row],[Benchmark mean accuracy]]</f>
        <v>0.66666666666669983</v>
      </c>
      <c r="H167" t="str">
        <f>IF(AND(Table4[[#This Row],[F value]]&lt;4.74,Table4[[#This Row],[Best Individual mean accuracy]]&gt;Table4[[#This Row],[Benchmark mean accuracy]]),"Yes","No")</f>
        <v>Yes</v>
      </c>
    </row>
    <row r="168" spans="1:8" x14ac:dyDescent="0.55000000000000004">
      <c r="A168">
        <v>300</v>
      </c>
      <c r="B168" s="1" t="s">
        <v>819</v>
      </c>
      <c r="C168" s="4">
        <v>0.97368421052631504</v>
      </c>
      <c r="D168" s="5">
        <v>94.266666666666595</v>
      </c>
      <c r="E168" s="3">
        <v>94.933333333333294</v>
      </c>
      <c r="F168" s="4">
        <v>0.84615384615384603</v>
      </c>
      <c r="G168" s="5">
        <f>Table4[[#This Row],[Best Individual mean accuracy]]-Table4[[#This Row],[Benchmark mean accuracy]]</f>
        <v>0.66666666666669983</v>
      </c>
      <c r="H168" t="str">
        <f>IF(AND(Table4[[#This Row],[F value]]&lt;4.74,Table4[[#This Row],[Best Individual mean accuracy]]&gt;Table4[[#This Row],[Benchmark mean accuracy]]),"Yes","No")</f>
        <v>Yes</v>
      </c>
    </row>
    <row r="169" spans="1:8" x14ac:dyDescent="0.55000000000000004">
      <c r="A169">
        <v>300</v>
      </c>
      <c r="B169" s="1" t="s">
        <v>767</v>
      </c>
      <c r="C169" s="4">
        <v>0.97368421052631504</v>
      </c>
      <c r="D169" s="5">
        <v>94.266666666666595</v>
      </c>
      <c r="E169" s="3">
        <v>94.6666666666666</v>
      </c>
      <c r="F169" s="4">
        <v>0.72413793103448099</v>
      </c>
      <c r="G169" s="5">
        <f>Table4[[#This Row],[Best Individual mean accuracy]]-Table4[[#This Row],[Benchmark mean accuracy]]</f>
        <v>0.40000000000000568</v>
      </c>
      <c r="H169" t="str">
        <f>IF(AND(Table4[[#This Row],[F value]]&lt;4.74,Table4[[#This Row],[Best Individual mean accuracy]]&gt;Table4[[#This Row],[Benchmark mean accuracy]]),"Yes","No")</f>
        <v>Yes</v>
      </c>
    </row>
    <row r="170" spans="1:8" x14ac:dyDescent="0.55000000000000004">
      <c r="A170">
        <v>300</v>
      </c>
      <c r="B170" s="1" t="s">
        <v>797</v>
      </c>
      <c r="C170" s="4">
        <v>0.97368421052631504</v>
      </c>
      <c r="D170" s="5">
        <v>94.266666666666595</v>
      </c>
      <c r="E170" s="3">
        <v>94.6666666666666</v>
      </c>
      <c r="F170" s="4">
        <v>1</v>
      </c>
      <c r="G170" s="5">
        <f>Table4[[#This Row],[Best Individual mean accuracy]]-Table4[[#This Row],[Benchmark mean accuracy]]</f>
        <v>0.40000000000000568</v>
      </c>
      <c r="H170" t="str">
        <f>IF(AND(Table4[[#This Row],[F value]]&lt;4.74,Table4[[#This Row],[Best Individual mean accuracy]]&gt;Table4[[#This Row],[Benchmark mean accuracy]]),"Yes","No")</f>
        <v>Yes</v>
      </c>
    </row>
    <row r="171" spans="1:8" x14ac:dyDescent="0.55000000000000004">
      <c r="A171">
        <v>300</v>
      </c>
      <c r="B171" s="1" t="s">
        <v>851</v>
      </c>
      <c r="C171" s="4">
        <v>0.97368421052631504</v>
      </c>
      <c r="D171" s="5">
        <v>94.266666666666595</v>
      </c>
      <c r="E171" s="3">
        <v>94.6666666666666</v>
      </c>
      <c r="F171" s="4">
        <v>0.70909090909090899</v>
      </c>
      <c r="G171" s="5">
        <f>Table4[[#This Row],[Best Individual mean accuracy]]-Table4[[#This Row],[Benchmark mean accuracy]]</f>
        <v>0.40000000000000568</v>
      </c>
      <c r="H171" t="str">
        <f>IF(AND(Table4[[#This Row],[F value]]&lt;4.74,Table4[[#This Row],[Best Individual mean accuracy]]&gt;Table4[[#This Row],[Benchmark mean accuracy]]),"Yes","No")</f>
        <v>Yes</v>
      </c>
    </row>
    <row r="172" spans="1:8" x14ac:dyDescent="0.55000000000000004">
      <c r="A172">
        <v>300</v>
      </c>
      <c r="B172" s="1" t="s">
        <v>834</v>
      </c>
      <c r="C172" s="4">
        <v>0.97368421052631504</v>
      </c>
      <c r="D172" s="5">
        <v>94.266666666666595</v>
      </c>
      <c r="E172" s="3">
        <v>94.6666666666666</v>
      </c>
      <c r="F172" s="4">
        <v>0.71428571428571397</v>
      </c>
      <c r="G172" s="5">
        <f>Table4[[#This Row],[Best Individual mean accuracy]]-Table4[[#This Row],[Benchmark mean accuracy]]</f>
        <v>0.40000000000000568</v>
      </c>
      <c r="H172" t="str">
        <f>IF(AND(Table4[[#This Row],[F value]]&lt;4.74,Table4[[#This Row],[Best Individual mean accuracy]]&gt;Table4[[#This Row],[Benchmark mean accuracy]]),"Yes","No")</f>
        <v>Yes</v>
      </c>
    </row>
    <row r="173" spans="1:8" x14ac:dyDescent="0.55000000000000004">
      <c r="A173">
        <v>300</v>
      </c>
      <c r="B173" s="1" t="s">
        <v>776</v>
      </c>
      <c r="C173" s="4">
        <v>0.97368421052631504</v>
      </c>
      <c r="D173" s="5">
        <v>94.266666666666595</v>
      </c>
      <c r="E173" s="3">
        <v>94.533333333333303</v>
      </c>
      <c r="F173" s="4">
        <v>0.7</v>
      </c>
      <c r="G173" s="5">
        <f>Table4[[#This Row],[Best Individual mean accuracy]]-Table4[[#This Row],[Benchmark mean accuracy]]</f>
        <v>0.26666666666670835</v>
      </c>
      <c r="H173" t="str">
        <f>IF(AND(Table4[[#This Row],[F value]]&lt;4.74,Table4[[#This Row],[Best Individual mean accuracy]]&gt;Table4[[#This Row],[Benchmark mean accuracy]]),"Yes","No")</f>
        <v>Yes</v>
      </c>
    </row>
    <row r="174" spans="1:8" x14ac:dyDescent="0.55000000000000004">
      <c r="A174">
        <v>300</v>
      </c>
      <c r="B174" s="1" t="s">
        <v>844</v>
      </c>
      <c r="C174" s="4">
        <v>0.97368421052631504</v>
      </c>
      <c r="D174" s="5">
        <v>94.266666666666595</v>
      </c>
      <c r="E174" s="3">
        <v>94.533333333333303</v>
      </c>
      <c r="F174" s="4">
        <v>1</v>
      </c>
      <c r="G174" s="5">
        <f>Table4[[#This Row],[Best Individual mean accuracy]]-Table4[[#This Row],[Benchmark mean accuracy]]</f>
        <v>0.26666666666670835</v>
      </c>
      <c r="H174" t="str">
        <f>IF(AND(Table4[[#This Row],[F value]]&lt;4.74,Table4[[#This Row],[Best Individual mean accuracy]]&gt;Table4[[#This Row],[Benchmark mean accuracy]]),"Yes","No")</f>
        <v>Yes</v>
      </c>
    </row>
    <row r="175" spans="1:8" x14ac:dyDescent="0.55000000000000004">
      <c r="A175">
        <v>300</v>
      </c>
      <c r="B175" s="1" t="s">
        <v>845</v>
      </c>
      <c r="C175" s="4">
        <v>0.97368421052631504</v>
      </c>
      <c r="D175" s="5">
        <v>94.266666666666595</v>
      </c>
      <c r="E175" s="3">
        <v>94.533333333333303</v>
      </c>
      <c r="F175" s="4">
        <v>1.1666666666666601</v>
      </c>
      <c r="G175" s="5">
        <f>Table4[[#This Row],[Best Individual mean accuracy]]-Table4[[#This Row],[Benchmark mean accuracy]]</f>
        <v>0.26666666666670835</v>
      </c>
      <c r="H175" t="str">
        <f>IF(AND(Table4[[#This Row],[F value]]&lt;4.74,Table4[[#This Row],[Best Individual mean accuracy]]&gt;Table4[[#This Row],[Benchmark mean accuracy]]),"Yes","No")</f>
        <v>Yes</v>
      </c>
    </row>
    <row r="176" spans="1:8" x14ac:dyDescent="0.55000000000000004">
      <c r="A176">
        <v>300</v>
      </c>
      <c r="B176" s="1" t="s">
        <v>824</v>
      </c>
      <c r="C176" s="4">
        <v>0.97368421052631504</v>
      </c>
      <c r="D176" s="5">
        <v>94.266666666666595</v>
      </c>
      <c r="E176" s="3">
        <v>94.533333333333303</v>
      </c>
      <c r="F176" s="4">
        <v>1</v>
      </c>
      <c r="G176" s="5">
        <f>Table4[[#This Row],[Best Individual mean accuracy]]-Table4[[#This Row],[Benchmark mean accuracy]]</f>
        <v>0.26666666666670835</v>
      </c>
      <c r="H176" t="str">
        <f>IF(AND(Table4[[#This Row],[F value]]&lt;4.74,Table4[[#This Row],[Best Individual mean accuracy]]&gt;Table4[[#This Row],[Benchmark mean accuracy]]),"Yes","No")</f>
        <v>Yes</v>
      </c>
    </row>
    <row r="177" spans="1:8" x14ac:dyDescent="0.55000000000000004">
      <c r="A177">
        <v>300</v>
      </c>
      <c r="B177" s="1" t="s">
        <v>841</v>
      </c>
      <c r="C177" s="4">
        <v>0.97368421052631504</v>
      </c>
      <c r="D177" s="5">
        <v>94.266666666666595</v>
      </c>
      <c r="E177" s="3">
        <v>94.266666666666595</v>
      </c>
      <c r="F177" s="4">
        <v>1</v>
      </c>
      <c r="G177" s="5">
        <f>Table4[[#This Row],[Best Individual mean accuracy]]-Table4[[#This Row],[Benchmark mean accuracy]]</f>
        <v>0</v>
      </c>
      <c r="H177" t="str">
        <f>IF(AND(Table4[[#This Row],[F value]]&lt;4.74,Table4[[#This Row],[Best Individual mean accuracy]]&gt;Table4[[#This Row],[Benchmark mean accuracy]]),"Yes","No")</f>
        <v>No</v>
      </c>
    </row>
    <row r="178" spans="1:8" x14ac:dyDescent="0.55000000000000004">
      <c r="A178">
        <v>300</v>
      </c>
      <c r="B178" s="1" t="s">
        <v>768</v>
      </c>
      <c r="C178" s="4">
        <v>0.97368421052631504</v>
      </c>
      <c r="D178" s="5">
        <v>94.133333333333297</v>
      </c>
      <c r="E178" s="3">
        <v>95.866666666666603</v>
      </c>
      <c r="F178" s="4">
        <v>1.42105263157895</v>
      </c>
      <c r="G178" s="5">
        <f>Table4[[#This Row],[Best Individual mean accuracy]]-Table4[[#This Row],[Benchmark mean accuracy]]</f>
        <v>1.7333333333333059</v>
      </c>
      <c r="H178" t="str">
        <f>IF(AND(Table4[[#This Row],[F value]]&lt;4.74,Table4[[#This Row],[Best Individual mean accuracy]]&gt;Table4[[#This Row],[Benchmark mean accuracy]]),"Yes","No")</f>
        <v>Yes</v>
      </c>
    </row>
    <row r="179" spans="1:8" x14ac:dyDescent="0.55000000000000004">
      <c r="A179">
        <v>300</v>
      </c>
      <c r="B179" s="1" t="s">
        <v>861</v>
      </c>
      <c r="C179" s="4">
        <v>0.97368421052631504</v>
      </c>
      <c r="D179" s="5">
        <v>94.133333333333297</v>
      </c>
      <c r="E179" s="3">
        <v>95.733333333333306</v>
      </c>
      <c r="F179" s="4">
        <v>1.0714285714285701</v>
      </c>
      <c r="G179" s="5">
        <f>Table4[[#This Row],[Best Individual mean accuracy]]-Table4[[#This Row],[Benchmark mean accuracy]]</f>
        <v>1.6000000000000085</v>
      </c>
      <c r="H179" t="str">
        <f>IF(AND(Table4[[#This Row],[F value]]&lt;4.74,Table4[[#This Row],[Best Individual mean accuracy]]&gt;Table4[[#This Row],[Benchmark mean accuracy]]),"Yes","No")</f>
        <v>Yes</v>
      </c>
    </row>
    <row r="180" spans="1:8" x14ac:dyDescent="0.55000000000000004">
      <c r="A180">
        <v>300</v>
      </c>
      <c r="B180" s="1" t="s">
        <v>838</v>
      </c>
      <c r="C180" s="4">
        <v>0.97368421052631504</v>
      </c>
      <c r="D180" s="5">
        <v>94.133333333333297</v>
      </c>
      <c r="E180" s="3">
        <v>95.6</v>
      </c>
      <c r="F180" s="4">
        <v>1.12903225806451</v>
      </c>
      <c r="G180" s="5">
        <f>Table4[[#This Row],[Best Individual mean accuracy]]-Table4[[#This Row],[Benchmark mean accuracy]]</f>
        <v>1.466666666666697</v>
      </c>
      <c r="H180" t="str">
        <f>IF(AND(Table4[[#This Row],[F value]]&lt;4.74,Table4[[#This Row],[Best Individual mean accuracy]]&gt;Table4[[#This Row],[Benchmark mean accuracy]]),"Yes","No")</f>
        <v>Yes</v>
      </c>
    </row>
    <row r="181" spans="1:8" x14ac:dyDescent="0.55000000000000004">
      <c r="A181">
        <v>300</v>
      </c>
      <c r="B181" s="1" t="s">
        <v>842</v>
      </c>
      <c r="C181" s="4">
        <v>0.97368421052631504</v>
      </c>
      <c r="D181" s="5">
        <v>94.133333333333297</v>
      </c>
      <c r="E181" s="3">
        <v>95.466666666666598</v>
      </c>
      <c r="F181" s="4">
        <v>1</v>
      </c>
      <c r="G181" s="5">
        <f>Table4[[#This Row],[Best Individual mean accuracy]]-Table4[[#This Row],[Benchmark mean accuracy]]</f>
        <v>1.3333333333333002</v>
      </c>
      <c r="H181" t="str">
        <f>IF(AND(Table4[[#This Row],[F value]]&lt;4.74,Table4[[#This Row],[Best Individual mean accuracy]]&gt;Table4[[#This Row],[Benchmark mean accuracy]]),"Yes","No")</f>
        <v>Yes</v>
      </c>
    </row>
    <row r="182" spans="1:8" x14ac:dyDescent="0.55000000000000004">
      <c r="A182">
        <v>300</v>
      </c>
      <c r="B182" s="1" t="s">
        <v>775</v>
      </c>
      <c r="C182" s="4">
        <v>0.97368421052631504</v>
      </c>
      <c r="D182" s="5">
        <v>94.133333333333297</v>
      </c>
      <c r="E182" s="3">
        <v>95.199999999999903</v>
      </c>
      <c r="F182" s="4">
        <v>0.76470588235294101</v>
      </c>
      <c r="G182" s="5">
        <f>Table4[[#This Row],[Best Individual mean accuracy]]-Table4[[#This Row],[Benchmark mean accuracy]]</f>
        <v>1.066666666666606</v>
      </c>
      <c r="H182" t="str">
        <f>IF(AND(Table4[[#This Row],[F value]]&lt;4.74,Table4[[#This Row],[Best Individual mean accuracy]]&gt;Table4[[#This Row],[Benchmark mean accuracy]]),"Yes","No")</f>
        <v>Yes</v>
      </c>
    </row>
    <row r="183" spans="1:8" x14ac:dyDescent="0.55000000000000004">
      <c r="A183">
        <v>300</v>
      </c>
      <c r="B183" s="1" t="s">
        <v>840</v>
      </c>
      <c r="C183" s="4">
        <v>0.97368421052631504</v>
      </c>
      <c r="D183" s="5">
        <v>94.133333333333297</v>
      </c>
      <c r="E183" s="3">
        <v>94.933333333333294</v>
      </c>
      <c r="F183" s="4">
        <v>1</v>
      </c>
      <c r="G183" s="5">
        <f>Table4[[#This Row],[Best Individual mean accuracy]]-Table4[[#This Row],[Benchmark mean accuracy]]</f>
        <v>0.79999999999999716</v>
      </c>
      <c r="H183" t="str">
        <f>IF(AND(Table4[[#This Row],[F value]]&lt;4.74,Table4[[#This Row],[Best Individual mean accuracy]]&gt;Table4[[#This Row],[Benchmark mean accuracy]]),"Yes","No")</f>
        <v>Yes</v>
      </c>
    </row>
    <row r="184" spans="1:8" x14ac:dyDescent="0.55000000000000004">
      <c r="A184">
        <v>300</v>
      </c>
      <c r="B184" s="1" t="s">
        <v>847</v>
      </c>
      <c r="C184" s="4">
        <v>0.97368421052631504</v>
      </c>
      <c r="D184" s="5">
        <v>94.133333333333297</v>
      </c>
      <c r="E184" s="3">
        <v>94.933333333333294</v>
      </c>
      <c r="F184" s="4">
        <v>1</v>
      </c>
      <c r="G184" s="5">
        <f>Table4[[#This Row],[Best Individual mean accuracy]]-Table4[[#This Row],[Benchmark mean accuracy]]</f>
        <v>0.79999999999999716</v>
      </c>
      <c r="H184" t="str">
        <f>IF(AND(Table4[[#This Row],[F value]]&lt;4.74,Table4[[#This Row],[Best Individual mean accuracy]]&gt;Table4[[#This Row],[Benchmark mean accuracy]]),"Yes","No")</f>
        <v>Yes</v>
      </c>
    </row>
    <row r="185" spans="1:8" x14ac:dyDescent="0.55000000000000004">
      <c r="A185">
        <v>300</v>
      </c>
      <c r="B185" s="1" t="s">
        <v>829</v>
      </c>
      <c r="C185" s="4">
        <v>0.97368421052631504</v>
      </c>
      <c r="D185" s="5">
        <v>94.133333333333297</v>
      </c>
      <c r="E185" s="3">
        <v>94.8</v>
      </c>
      <c r="F185" s="4">
        <v>0.73333333333333295</v>
      </c>
      <c r="G185" s="5">
        <f>Table4[[#This Row],[Best Individual mean accuracy]]-Table4[[#This Row],[Benchmark mean accuracy]]</f>
        <v>0.66666666666669983</v>
      </c>
      <c r="H185" t="str">
        <f>IF(AND(Table4[[#This Row],[F value]]&lt;4.74,Table4[[#This Row],[Best Individual mean accuracy]]&gt;Table4[[#This Row],[Benchmark mean accuracy]]),"Yes","No")</f>
        <v>Yes</v>
      </c>
    </row>
    <row r="186" spans="1:8" x14ac:dyDescent="0.55000000000000004">
      <c r="A186">
        <v>300</v>
      </c>
      <c r="B186" s="1" t="s">
        <v>766</v>
      </c>
      <c r="C186" s="4">
        <v>0.97368421052631504</v>
      </c>
      <c r="D186" s="5">
        <v>94.133333333333297</v>
      </c>
      <c r="E186" s="3">
        <v>94.799999999999898</v>
      </c>
      <c r="F186" s="4">
        <v>0.76470588235294201</v>
      </c>
      <c r="G186" s="5">
        <f>Table4[[#This Row],[Best Individual mean accuracy]]-Table4[[#This Row],[Benchmark mean accuracy]]</f>
        <v>0.66666666666660035</v>
      </c>
      <c r="H186" t="str">
        <f>IF(AND(Table4[[#This Row],[F value]]&lt;4.74,Table4[[#This Row],[Best Individual mean accuracy]]&gt;Table4[[#This Row],[Benchmark mean accuracy]]),"Yes","No")</f>
        <v>Yes</v>
      </c>
    </row>
    <row r="187" spans="1:8" x14ac:dyDescent="0.55000000000000004">
      <c r="A187">
        <v>300</v>
      </c>
      <c r="B187" s="1" t="s">
        <v>817</v>
      </c>
      <c r="C187" s="4">
        <v>0.97368421052631504</v>
      </c>
      <c r="D187" s="5">
        <v>94.133333333333297</v>
      </c>
      <c r="E187" s="3">
        <v>94.6666666666666</v>
      </c>
      <c r="F187" s="4">
        <v>0.66666666666666596</v>
      </c>
      <c r="G187" s="5">
        <f>Table4[[#This Row],[Best Individual mean accuracy]]-Table4[[#This Row],[Benchmark mean accuracy]]</f>
        <v>0.53333333333330302</v>
      </c>
      <c r="H187" t="str">
        <f>IF(AND(Table4[[#This Row],[F value]]&lt;4.74,Table4[[#This Row],[Best Individual mean accuracy]]&gt;Table4[[#This Row],[Benchmark mean accuracy]]),"Yes","No")</f>
        <v>Yes</v>
      </c>
    </row>
    <row r="188" spans="1:8" x14ac:dyDescent="0.55000000000000004">
      <c r="A188">
        <v>300</v>
      </c>
      <c r="B188" s="1" t="s">
        <v>809</v>
      </c>
      <c r="C188" s="4">
        <v>0.97368421052631504</v>
      </c>
      <c r="D188" s="5">
        <v>94.133333333333297</v>
      </c>
      <c r="E188" s="3">
        <v>94.6666666666666</v>
      </c>
      <c r="F188" s="4">
        <v>0.75</v>
      </c>
      <c r="G188" s="5">
        <f>Table4[[#This Row],[Best Individual mean accuracy]]-Table4[[#This Row],[Benchmark mean accuracy]]</f>
        <v>0.53333333333330302</v>
      </c>
      <c r="H188" t="str">
        <f>IF(AND(Table4[[#This Row],[F value]]&lt;4.74,Table4[[#This Row],[Best Individual mean accuracy]]&gt;Table4[[#This Row],[Benchmark mean accuracy]]),"Yes","No")</f>
        <v>Yes</v>
      </c>
    </row>
    <row r="189" spans="1:8" x14ac:dyDescent="0.55000000000000004">
      <c r="A189">
        <v>300</v>
      </c>
      <c r="B189" s="1" t="s">
        <v>836</v>
      </c>
      <c r="C189" s="4">
        <v>0.97368421052631504</v>
      </c>
      <c r="D189" s="5">
        <v>94.133333333333297</v>
      </c>
      <c r="E189" s="3">
        <v>93.6</v>
      </c>
      <c r="F189" s="4">
        <v>1</v>
      </c>
      <c r="G189" s="5">
        <f>Table4[[#This Row],[Best Individual mean accuracy]]-Table4[[#This Row],[Benchmark mean accuracy]]</f>
        <v>-0.53333333333330302</v>
      </c>
      <c r="H189" t="str">
        <f>IF(AND(Table4[[#This Row],[F value]]&lt;4.74,Table4[[#This Row],[Best Individual mean accuracy]]&gt;Table4[[#This Row],[Benchmark mean accuracy]]),"Yes","No")</f>
        <v>No</v>
      </c>
    </row>
    <row r="190" spans="1:8" x14ac:dyDescent="0.55000000000000004">
      <c r="A190">
        <v>300</v>
      </c>
      <c r="B190" s="1" t="s">
        <v>785</v>
      </c>
      <c r="C190" s="4">
        <v>0.97368421052631504</v>
      </c>
      <c r="D190" s="5">
        <v>93.999999999999901</v>
      </c>
      <c r="E190" s="3">
        <v>95.599999999999895</v>
      </c>
      <c r="F190" s="4">
        <v>0.77142857142857102</v>
      </c>
      <c r="G190" s="5">
        <f>Table4[[#This Row],[Best Individual mean accuracy]]-Table4[[#This Row],[Benchmark mean accuracy]]</f>
        <v>1.5999999999999943</v>
      </c>
      <c r="H190" t="str">
        <f>IF(AND(Table4[[#This Row],[F value]]&lt;4.74,Table4[[#This Row],[Best Individual mean accuracy]]&gt;Table4[[#This Row],[Benchmark mean accuracy]]),"Yes","No")</f>
        <v>Yes</v>
      </c>
    </row>
    <row r="191" spans="1:8" x14ac:dyDescent="0.55000000000000004">
      <c r="A191">
        <v>300</v>
      </c>
      <c r="B191" s="1" t="s">
        <v>779</v>
      </c>
      <c r="C191" s="4">
        <v>0.97368421052631504</v>
      </c>
      <c r="D191" s="5">
        <v>93.999999999999901</v>
      </c>
      <c r="E191" s="3">
        <v>95.466666666666598</v>
      </c>
      <c r="F191" s="4">
        <v>1.28571428571428</v>
      </c>
      <c r="G191" s="5">
        <f>Table4[[#This Row],[Best Individual mean accuracy]]-Table4[[#This Row],[Benchmark mean accuracy]]</f>
        <v>1.466666666666697</v>
      </c>
      <c r="H191" t="str">
        <f>IF(AND(Table4[[#This Row],[F value]]&lt;4.74,Table4[[#This Row],[Best Individual mean accuracy]]&gt;Table4[[#This Row],[Benchmark mean accuracy]]),"Yes","No")</f>
        <v>Yes</v>
      </c>
    </row>
    <row r="192" spans="1:8" x14ac:dyDescent="0.55000000000000004">
      <c r="A192">
        <v>300</v>
      </c>
      <c r="B192" s="1" t="s">
        <v>825</v>
      </c>
      <c r="C192" s="4">
        <v>0.97368421052631504</v>
      </c>
      <c r="D192" s="5">
        <v>93.999999999999901</v>
      </c>
      <c r="E192" s="3">
        <v>95.066666666666606</v>
      </c>
      <c r="F192" s="4">
        <v>0.68181818181818099</v>
      </c>
      <c r="G192" s="5">
        <f>Table4[[#This Row],[Best Individual mean accuracy]]-Table4[[#This Row],[Benchmark mean accuracy]]</f>
        <v>1.0666666666667055</v>
      </c>
      <c r="H192" t="str">
        <f>IF(AND(Table4[[#This Row],[F value]]&lt;4.74,Table4[[#This Row],[Best Individual mean accuracy]]&gt;Table4[[#This Row],[Benchmark mean accuracy]]),"Yes","No")</f>
        <v>Yes</v>
      </c>
    </row>
    <row r="193" spans="1:8" x14ac:dyDescent="0.55000000000000004">
      <c r="A193">
        <v>300</v>
      </c>
      <c r="B193" s="1" t="s">
        <v>771</v>
      </c>
      <c r="C193" s="4">
        <v>0.97368421052631504</v>
      </c>
      <c r="D193" s="5">
        <v>93.999999999999901</v>
      </c>
      <c r="E193" s="3">
        <v>94.933333333333294</v>
      </c>
      <c r="F193" s="4">
        <v>1.5714285714285701</v>
      </c>
      <c r="G193" s="5">
        <f>Table4[[#This Row],[Best Individual mean accuracy]]-Table4[[#This Row],[Benchmark mean accuracy]]</f>
        <v>0.93333333333339397</v>
      </c>
      <c r="H193" t="str">
        <f>IF(AND(Table4[[#This Row],[F value]]&lt;4.74,Table4[[#This Row],[Best Individual mean accuracy]]&gt;Table4[[#This Row],[Benchmark mean accuracy]]),"Yes","No")</f>
        <v>Yes</v>
      </c>
    </row>
    <row r="194" spans="1:8" x14ac:dyDescent="0.55000000000000004">
      <c r="A194">
        <v>300</v>
      </c>
      <c r="B194" s="1" t="s">
        <v>769</v>
      </c>
      <c r="C194" s="4">
        <v>0.97368421052631504</v>
      </c>
      <c r="D194" s="5">
        <v>93.999999999999901</v>
      </c>
      <c r="E194" s="3">
        <v>94.8</v>
      </c>
      <c r="F194" s="4">
        <v>1.27272727272727</v>
      </c>
      <c r="G194" s="5">
        <f>Table4[[#This Row],[Best Individual mean accuracy]]-Table4[[#This Row],[Benchmark mean accuracy]]</f>
        <v>0.80000000000009663</v>
      </c>
      <c r="H194" t="str">
        <f>IF(AND(Table4[[#This Row],[F value]]&lt;4.74,Table4[[#This Row],[Best Individual mean accuracy]]&gt;Table4[[#This Row],[Benchmark mean accuracy]]),"Yes","No")</f>
        <v>Yes</v>
      </c>
    </row>
    <row r="195" spans="1:8" x14ac:dyDescent="0.55000000000000004">
      <c r="A195">
        <v>300</v>
      </c>
      <c r="B195" s="1" t="s">
        <v>848</v>
      </c>
      <c r="C195" s="4">
        <v>0.97368421052631504</v>
      </c>
      <c r="D195" s="5">
        <v>93.999999999999901</v>
      </c>
      <c r="E195" s="3">
        <v>94.8</v>
      </c>
      <c r="F195" s="4">
        <v>0.72727272727272696</v>
      </c>
      <c r="G195" s="5">
        <f>Table4[[#This Row],[Best Individual mean accuracy]]-Table4[[#This Row],[Benchmark mean accuracy]]</f>
        <v>0.80000000000009663</v>
      </c>
      <c r="H195" t="str">
        <f>IF(AND(Table4[[#This Row],[F value]]&lt;4.74,Table4[[#This Row],[Best Individual mean accuracy]]&gt;Table4[[#This Row],[Benchmark mean accuracy]]),"Yes","No")</f>
        <v>Yes</v>
      </c>
    </row>
    <row r="196" spans="1:8" x14ac:dyDescent="0.55000000000000004">
      <c r="A196">
        <v>300</v>
      </c>
      <c r="B196" s="1" t="s">
        <v>816</v>
      </c>
      <c r="C196" s="4">
        <v>0.97368421052631504</v>
      </c>
      <c r="D196" s="5">
        <v>93.999999999999901</v>
      </c>
      <c r="E196" s="3">
        <v>94.6666666666666</v>
      </c>
      <c r="F196" s="4">
        <v>0.62962962962962898</v>
      </c>
      <c r="G196" s="5">
        <f>Table4[[#This Row],[Best Individual mean accuracy]]-Table4[[#This Row],[Benchmark mean accuracy]]</f>
        <v>0.66666666666669983</v>
      </c>
      <c r="H196" t="str">
        <f>IF(AND(Table4[[#This Row],[F value]]&lt;4.74,Table4[[#This Row],[Best Individual mean accuracy]]&gt;Table4[[#This Row],[Benchmark mean accuracy]]),"Yes","No")</f>
        <v>Yes</v>
      </c>
    </row>
    <row r="197" spans="1:8" x14ac:dyDescent="0.55000000000000004">
      <c r="A197">
        <v>300</v>
      </c>
      <c r="B197" s="1" t="s">
        <v>818</v>
      </c>
      <c r="C197" s="4">
        <v>0.97368421052631504</v>
      </c>
      <c r="D197" s="5">
        <v>93.999999999999901</v>
      </c>
      <c r="E197" s="3">
        <v>94.133333333333297</v>
      </c>
      <c r="F197" s="4">
        <v>0.65432098765432101</v>
      </c>
      <c r="G197" s="5">
        <f>Table4[[#This Row],[Best Individual mean accuracy]]-Table4[[#This Row],[Benchmark mean accuracy]]</f>
        <v>0.13333333333339681</v>
      </c>
      <c r="H197" t="str">
        <f>IF(AND(Table4[[#This Row],[F value]]&lt;4.74,Table4[[#This Row],[Best Individual mean accuracy]]&gt;Table4[[#This Row],[Benchmark mean accuracy]]),"Yes","No")</f>
        <v>Yes</v>
      </c>
    </row>
    <row r="198" spans="1:8" x14ac:dyDescent="0.55000000000000004">
      <c r="A198">
        <v>300</v>
      </c>
      <c r="B198" s="1" t="s">
        <v>794</v>
      </c>
      <c r="C198" s="4">
        <v>0.97368421052631504</v>
      </c>
      <c r="D198" s="5">
        <v>93.866666666666603</v>
      </c>
      <c r="E198" s="3">
        <v>94.8</v>
      </c>
      <c r="F198" s="4">
        <v>1</v>
      </c>
      <c r="G198" s="5">
        <f>Table4[[#This Row],[Best Individual mean accuracy]]-Table4[[#This Row],[Benchmark mean accuracy]]</f>
        <v>0.93333333333339397</v>
      </c>
      <c r="H198" t="str">
        <f>IF(AND(Table4[[#This Row],[F value]]&lt;4.74,Table4[[#This Row],[Best Individual mean accuracy]]&gt;Table4[[#This Row],[Benchmark mean accuracy]]),"Yes","No")</f>
        <v>Yes</v>
      </c>
    </row>
    <row r="199" spans="1:8" x14ac:dyDescent="0.55000000000000004">
      <c r="A199">
        <v>300</v>
      </c>
      <c r="B199" s="1" t="s">
        <v>857</v>
      </c>
      <c r="C199" s="4">
        <v>0.97368421052631504</v>
      </c>
      <c r="D199" s="5">
        <v>93.866666666666603</v>
      </c>
      <c r="E199" s="3">
        <v>94.6666666666666</v>
      </c>
      <c r="F199" s="4">
        <v>1</v>
      </c>
      <c r="G199" s="5">
        <f>Table4[[#This Row],[Best Individual mean accuracy]]-Table4[[#This Row],[Benchmark mean accuracy]]</f>
        <v>0.79999999999999716</v>
      </c>
      <c r="H199" t="str">
        <f>IF(AND(Table4[[#This Row],[F value]]&lt;4.74,Table4[[#This Row],[Best Individual mean accuracy]]&gt;Table4[[#This Row],[Benchmark mean accuracy]]),"Yes","No")</f>
        <v>Yes</v>
      </c>
    </row>
    <row r="200" spans="1:8" x14ac:dyDescent="0.55000000000000004">
      <c r="A200">
        <v>300</v>
      </c>
      <c r="B200" s="1" t="s">
        <v>760</v>
      </c>
      <c r="C200" s="4">
        <v>0.97368421052631504</v>
      </c>
      <c r="D200" s="5">
        <v>93.866666666666603</v>
      </c>
      <c r="E200" s="3">
        <v>94.533333333333303</v>
      </c>
      <c r="F200" s="4">
        <v>1</v>
      </c>
      <c r="G200" s="5">
        <f>Table4[[#This Row],[Best Individual mean accuracy]]-Table4[[#This Row],[Benchmark mean accuracy]]</f>
        <v>0.66666666666669983</v>
      </c>
      <c r="H200" t="str">
        <f>IF(AND(Table4[[#This Row],[F value]]&lt;4.74,Table4[[#This Row],[Best Individual mean accuracy]]&gt;Table4[[#This Row],[Benchmark mean accuracy]]),"Yes","No")</f>
        <v>Yes</v>
      </c>
    </row>
    <row r="201" spans="1:8" x14ac:dyDescent="0.55000000000000004">
      <c r="A201">
        <v>465</v>
      </c>
      <c r="B201" s="1" t="s">
        <v>881</v>
      </c>
      <c r="C201" s="4">
        <v>1</v>
      </c>
      <c r="D201" s="5">
        <v>95.866666666666603</v>
      </c>
      <c r="E201" s="3">
        <v>96.133333333333297</v>
      </c>
      <c r="F201" s="4">
        <v>1.69999999999999</v>
      </c>
      <c r="G201" s="5">
        <f>Table4[[#This Row],[Best Individual mean accuracy]]-Table4[[#This Row],[Benchmark mean accuracy]]</f>
        <v>0.26666666666669414</v>
      </c>
      <c r="H201" t="str">
        <f>IF(AND(Table4[[#This Row],[F value]]&lt;4.74,Table4[[#This Row],[Best Individual mean accuracy]]&gt;Table4[[#This Row],[Benchmark mean accuracy]]),"Yes","No")</f>
        <v>Yes</v>
      </c>
    </row>
    <row r="202" spans="1:8" x14ac:dyDescent="0.55000000000000004">
      <c r="A202">
        <v>465</v>
      </c>
      <c r="B202" s="1" t="s">
        <v>877</v>
      </c>
      <c r="C202" s="4">
        <v>1</v>
      </c>
      <c r="D202" s="5">
        <v>95.733333333333306</v>
      </c>
      <c r="E202" s="3">
        <v>96.933333333333294</v>
      </c>
      <c r="F202" s="4">
        <v>0.87878787878787901</v>
      </c>
      <c r="G202" s="5">
        <f>Table4[[#This Row],[Best Individual mean accuracy]]-Table4[[#This Row],[Benchmark mean accuracy]]</f>
        <v>1.1999999999999886</v>
      </c>
      <c r="H202" t="str">
        <f>IF(AND(Table4[[#This Row],[F value]]&lt;4.74,Table4[[#This Row],[Best Individual mean accuracy]]&gt;Table4[[#This Row],[Benchmark mean accuracy]]),"Yes","No")</f>
        <v>Yes</v>
      </c>
    </row>
    <row r="203" spans="1:8" x14ac:dyDescent="0.55000000000000004">
      <c r="A203">
        <v>465</v>
      </c>
      <c r="B203" s="1" t="s">
        <v>870</v>
      </c>
      <c r="C203" s="4">
        <v>1</v>
      </c>
      <c r="D203" s="5">
        <v>95.733333333333306</v>
      </c>
      <c r="E203" s="3">
        <v>96.266666666666595</v>
      </c>
      <c r="F203" s="4">
        <v>4.9999999999999902</v>
      </c>
      <c r="G203" s="5">
        <f>Table4[[#This Row],[Best Individual mean accuracy]]-Table4[[#This Row],[Benchmark mean accuracy]]</f>
        <v>0.53333333333328881</v>
      </c>
      <c r="H203" t="str">
        <f>IF(AND(Table4[[#This Row],[F value]]&lt;4.74,Table4[[#This Row],[Best Individual mean accuracy]]&gt;Table4[[#This Row],[Benchmark mean accuracy]]),"Yes","No")</f>
        <v>No</v>
      </c>
    </row>
    <row r="204" spans="1:8" x14ac:dyDescent="0.55000000000000004">
      <c r="A204">
        <v>465</v>
      </c>
      <c r="B204" s="1" t="s">
        <v>867</v>
      </c>
      <c r="C204" s="4">
        <v>1</v>
      </c>
      <c r="D204" s="5">
        <v>95.6</v>
      </c>
      <c r="E204" s="3">
        <v>96.4</v>
      </c>
      <c r="F204" s="4">
        <v>0.85714285714285499</v>
      </c>
      <c r="G204" s="5">
        <f>Table4[[#This Row],[Best Individual mean accuracy]]-Table4[[#This Row],[Benchmark mean accuracy]]</f>
        <v>0.80000000000001137</v>
      </c>
      <c r="H204" t="str">
        <f>IF(AND(Table4[[#This Row],[F value]]&lt;4.74,Table4[[#This Row],[Best Individual mean accuracy]]&gt;Table4[[#This Row],[Benchmark mean accuracy]]),"Yes","No")</f>
        <v>Yes</v>
      </c>
    </row>
    <row r="205" spans="1:8" x14ac:dyDescent="0.55000000000000004">
      <c r="A205">
        <v>465</v>
      </c>
      <c r="B205" s="1" t="s">
        <v>866</v>
      </c>
      <c r="C205" s="4">
        <v>1</v>
      </c>
      <c r="D205" s="5">
        <v>95.466666666666598</v>
      </c>
      <c r="E205" s="3">
        <v>96</v>
      </c>
      <c r="F205" s="4">
        <v>1.5999999999999901</v>
      </c>
      <c r="G205" s="5">
        <f>Table4[[#This Row],[Best Individual mean accuracy]]-Table4[[#This Row],[Benchmark mean accuracy]]</f>
        <v>0.53333333333340249</v>
      </c>
      <c r="H205" t="str">
        <f>IF(AND(Table4[[#This Row],[F value]]&lt;4.74,Table4[[#This Row],[Best Individual mean accuracy]]&gt;Table4[[#This Row],[Benchmark mean accuracy]]),"Yes","No")</f>
        <v>Yes</v>
      </c>
    </row>
    <row r="206" spans="1:8" x14ac:dyDescent="0.55000000000000004">
      <c r="A206">
        <v>465</v>
      </c>
      <c r="B206" s="1" t="s">
        <v>873</v>
      </c>
      <c r="C206" s="4">
        <v>1</v>
      </c>
      <c r="D206" s="5">
        <v>95.3333333333333</v>
      </c>
      <c r="E206" s="3">
        <v>96.266666666666595</v>
      </c>
      <c r="F206" s="4">
        <v>1</v>
      </c>
      <c r="G206" s="5">
        <f>Table4[[#This Row],[Best Individual mean accuracy]]-Table4[[#This Row],[Benchmark mean accuracy]]</f>
        <v>0.93333333333329449</v>
      </c>
      <c r="H206" t="str">
        <f>IF(AND(Table4[[#This Row],[F value]]&lt;4.74,Table4[[#This Row],[Best Individual mean accuracy]]&gt;Table4[[#This Row],[Benchmark mean accuracy]]),"Yes","No")</f>
        <v>Yes</v>
      </c>
    </row>
    <row r="207" spans="1:8" x14ac:dyDescent="0.55000000000000004">
      <c r="A207">
        <v>465</v>
      </c>
      <c r="B207" s="1" t="s">
        <v>865</v>
      </c>
      <c r="C207" s="4">
        <v>1</v>
      </c>
      <c r="D207" s="5">
        <v>95.3333333333333</v>
      </c>
      <c r="E207" s="3">
        <v>96.133333333333297</v>
      </c>
      <c r="F207" s="4">
        <v>0.85714285714285599</v>
      </c>
      <c r="G207" s="5">
        <f>Table4[[#This Row],[Best Individual mean accuracy]]-Table4[[#This Row],[Benchmark mean accuracy]]</f>
        <v>0.79999999999999716</v>
      </c>
      <c r="H207" t="str">
        <f>IF(AND(Table4[[#This Row],[F value]]&lt;4.74,Table4[[#This Row],[Best Individual mean accuracy]]&gt;Table4[[#This Row],[Benchmark mean accuracy]]),"Yes","No")</f>
        <v>Yes</v>
      </c>
    </row>
    <row r="208" spans="1:8" x14ac:dyDescent="0.55000000000000004">
      <c r="A208">
        <v>465</v>
      </c>
      <c r="B208" s="1" t="s">
        <v>862</v>
      </c>
      <c r="C208" s="4">
        <v>1</v>
      </c>
      <c r="D208" s="5">
        <v>95.3333333333333</v>
      </c>
      <c r="E208" s="3">
        <v>95.733333333333306</v>
      </c>
      <c r="F208" s="4">
        <v>0.70370370370370405</v>
      </c>
      <c r="G208" s="5">
        <f>Table4[[#This Row],[Best Individual mean accuracy]]-Table4[[#This Row],[Benchmark mean accuracy]]</f>
        <v>0.40000000000000568</v>
      </c>
      <c r="H208" t="str">
        <f>IF(AND(Table4[[#This Row],[F value]]&lt;4.74,Table4[[#This Row],[Best Individual mean accuracy]]&gt;Table4[[#This Row],[Benchmark mean accuracy]]),"Yes","No")</f>
        <v>Yes</v>
      </c>
    </row>
    <row r="209" spans="1:8" x14ac:dyDescent="0.55000000000000004">
      <c r="A209">
        <v>465</v>
      </c>
      <c r="B209" s="1" t="s">
        <v>863</v>
      </c>
      <c r="C209" s="4">
        <v>1</v>
      </c>
      <c r="D209" s="5">
        <v>95.3333333333333</v>
      </c>
      <c r="E209" s="3">
        <v>95.599999999999895</v>
      </c>
      <c r="F209" s="4">
        <v>1.2</v>
      </c>
      <c r="G209" s="5">
        <f>Table4[[#This Row],[Best Individual mean accuracy]]-Table4[[#This Row],[Benchmark mean accuracy]]</f>
        <v>0.26666666666659467</v>
      </c>
      <c r="H209" t="str">
        <f>IF(AND(Table4[[#This Row],[F value]]&lt;4.74,Table4[[#This Row],[Best Individual mean accuracy]]&gt;Table4[[#This Row],[Benchmark mean accuracy]]),"Yes","No")</f>
        <v>Yes</v>
      </c>
    </row>
    <row r="210" spans="1:8" x14ac:dyDescent="0.55000000000000004">
      <c r="A210">
        <v>465</v>
      </c>
      <c r="B210" s="1" t="s">
        <v>882</v>
      </c>
      <c r="C210" s="4">
        <v>1</v>
      </c>
      <c r="D210" s="5">
        <v>95.3333333333333</v>
      </c>
      <c r="E210" s="3">
        <v>94.933333333333294</v>
      </c>
      <c r="F210" s="4">
        <v>0.67999999999999905</v>
      </c>
      <c r="G210" s="5">
        <f>Table4[[#This Row],[Best Individual mean accuracy]]-Table4[[#This Row],[Benchmark mean accuracy]]</f>
        <v>-0.40000000000000568</v>
      </c>
      <c r="H210" t="str">
        <f>IF(AND(Table4[[#This Row],[F value]]&lt;4.74,Table4[[#This Row],[Best Individual mean accuracy]]&gt;Table4[[#This Row],[Benchmark mean accuracy]]),"Yes","No")</f>
        <v>No</v>
      </c>
    </row>
    <row r="211" spans="1:8" x14ac:dyDescent="0.55000000000000004">
      <c r="A211">
        <v>465</v>
      </c>
      <c r="B211" s="1" t="s">
        <v>876</v>
      </c>
      <c r="C211" s="4">
        <v>1</v>
      </c>
      <c r="D211" s="5">
        <v>95.2</v>
      </c>
      <c r="E211" s="3">
        <v>96.533333333333303</v>
      </c>
      <c r="F211" s="4">
        <v>3.5000000000000102</v>
      </c>
      <c r="G211" s="5">
        <f>Table4[[#This Row],[Best Individual mean accuracy]]-Table4[[#This Row],[Benchmark mean accuracy]]</f>
        <v>1.3333333333333002</v>
      </c>
      <c r="H211" t="str">
        <f>IF(AND(Table4[[#This Row],[F value]]&lt;4.74,Table4[[#This Row],[Best Individual mean accuracy]]&gt;Table4[[#This Row],[Benchmark mean accuracy]]),"Yes","No")</f>
        <v>Yes</v>
      </c>
    </row>
    <row r="212" spans="1:8" x14ac:dyDescent="0.55000000000000004">
      <c r="A212">
        <v>465</v>
      </c>
      <c r="B212" s="1" t="s">
        <v>868</v>
      </c>
      <c r="C212" s="4">
        <v>1</v>
      </c>
      <c r="D212" s="5">
        <v>95.2</v>
      </c>
      <c r="E212" s="3">
        <v>96</v>
      </c>
      <c r="F212" s="4">
        <v>1.3333333333333299</v>
      </c>
      <c r="G212" s="5">
        <f>Table4[[#This Row],[Best Individual mean accuracy]]-Table4[[#This Row],[Benchmark mean accuracy]]</f>
        <v>0.79999999999999716</v>
      </c>
      <c r="H212" t="str">
        <f>IF(AND(Table4[[#This Row],[F value]]&lt;4.74,Table4[[#This Row],[Best Individual mean accuracy]]&gt;Table4[[#This Row],[Benchmark mean accuracy]]),"Yes","No")</f>
        <v>Yes</v>
      </c>
    </row>
    <row r="213" spans="1:8" x14ac:dyDescent="0.55000000000000004">
      <c r="A213">
        <v>465</v>
      </c>
      <c r="B213" s="1" t="s">
        <v>879</v>
      </c>
      <c r="C213" s="4">
        <v>1</v>
      </c>
      <c r="D213" s="5">
        <v>95.199999999999903</v>
      </c>
      <c r="E213" s="3">
        <v>96.6666666666666</v>
      </c>
      <c r="F213" s="4">
        <v>2.2727272727272698</v>
      </c>
      <c r="G213" s="5">
        <f>Table4[[#This Row],[Best Individual mean accuracy]]-Table4[[#This Row],[Benchmark mean accuracy]]</f>
        <v>1.466666666666697</v>
      </c>
      <c r="H213" t="str">
        <f>IF(AND(Table4[[#This Row],[F value]]&lt;4.74,Table4[[#This Row],[Best Individual mean accuracy]]&gt;Table4[[#This Row],[Benchmark mean accuracy]]),"Yes","No")</f>
        <v>Yes</v>
      </c>
    </row>
    <row r="214" spans="1:8" x14ac:dyDescent="0.55000000000000004">
      <c r="A214">
        <v>465</v>
      </c>
      <c r="B214" s="1" t="s">
        <v>871</v>
      </c>
      <c r="C214" s="4">
        <v>1</v>
      </c>
      <c r="D214" s="5">
        <v>95.199999999999903</v>
      </c>
      <c r="E214" s="3">
        <v>96.133333333333297</v>
      </c>
      <c r="F214" s="4">
        <v>1.1818181818181701</v>
      </c>
      <c r="G214" s="5">
        <f>Table4[[#This Row],[Best Individual mean accuracy]]-Table4[[#This Row],[Benchmark mean accuracy]]</f>
        <v>0.93333333333339397</v>
      </c>
      <c r="H214" t="str">
        <f>IF(AND(Table4[[#This Row],[F value]]&lt;4.74,Table4[[#This Row],[Best Individual mean accuracy]]&gt;Table4[[#This Row],[Benchmark mean accuracy]]),"Yes","No")</f>
        <v>Yes</v>
      </c>
    </row>
    <row r="215" spans="1:8" x14ac:dyDescent="0.55000000000000004">
      <c r="A215">
        <v>465</v>
      </c>
      <c r="B215" s="1" t="s">
        <v>883</v>
      </c>
      <c r="C215" s="4">
        <v>1</v>
      </c>
      <c r="D215" s="5">
        <v>95.066666666666606</v>
      </c>
      <c r="E215" s="3">
        <v>96.8</v>
      </c>
      <c r="F215" s="4">
        <v>5.3999999999999702</v>
      </c>
      <c r="G215" s="5">
        <f>Table4[[#This Row],[Best Individual mean accuracy]]-Table4[[#This Row],[Benchmark mean accuracy]]</f>
        <v>1.7333333333333911</v>
      </c>
      <c r="H215" t="str">
        <f>IF(AND(Table4[[#This Row],[F value]]&lt;4.74,Table4[[#This Row],[Best Individual mean accuracy]]&gt;Table4[[#This Row],[Benchmark mean accuracy]]),"Yes","No")</f>
        <v>No</v>
      </c>
    </row>
    <row r="216" spans="1:8" x14ac:dyDescent="0.55000000000000004">
      <c r="A216">
        <v>465</v>
      </c>
      <c r="B216" s="1" t="s">
        <v>875</v>
      </c>
      <c r="C216" s="4">
        <v>1</v>
      </c>
      <c r="D216" s="5">
        <v>95.066666666666606</v>
      </c>
      <c r="E216" s="3">
        <v>96.133333333333297</v>
      </c>
      <c r="F216" s="4">
        <v>0.83333333333333204</v>
      </c>
      <c r="G216" s="5">
        <f>Table4[[#This Row],[Best Individual mean accuracy]]-Table4[[#This Row],[Benchmark mean accuracy]]</f>
        <v>1.0666666666666913</v>
      </c>
      <c r="H216" t="str">
        <f>IF(AND(Table4[[#This Row],[F value]]&lt;4.74,Table4[[#This Row],[Best Individual mean accuracy]]&gt;Table4[[#This Row],[Benchmark mean accuracy]]),"Yes","No")</f>
        <v>Yes</v>
      </c>
    </row>
    <row r="217" spans="1:8" x14ac:dyDescent="0.55000000000000004">
      <c r="A217">
        <v>465</v>
      </c>
      <c r="B217" s="1" t="s">
        <v>869</v>
      </c>
      <c r="C217" s="4">
        <v>1</v>
      </c>
      <c r="D217" s="5">
        <v>95.066666666666606</v>
      </c>
      <c r="E217" s="3">
        <v>95.6</v>
      </c>
      <c r="F217" s="4">
        <v>1</v>
      </c>
      <c r="G217" s="5">
        <f>Table4[[#This Row],[Best Individual mean accuracy]]-Table4[[#This Row],[Benchmark mean accuracy]]</f>
        <v>0.53333333333338828</v>
      </c>
      <c r="H217" t="str">
        <f>IF(AND(Table4[[#This Row],[F value]]&lt;4.74,Table4[[#This Row],[Best Individual mean accuracy]]&gt;Table4[[#This Row],[Benchmark mean accuracy]]),"Yes","No")</f>
        <v>Yes</v>
      </c>
    </row>
    <row r="218" spans="1:8" x14ac:dyDescent="0.55000000000000004">
      <c r="A218">
        <v>465</v>
      </c>
      <c r="B218" s="1" t="s">
        <v>872</v>
      </c>
      <c r="C218" s="4">
        <v>1</v>
      </c>
      <c r="D218" s="5">
        <v>95.066666666666606</v>
      </c>
      <c r="E218" s="3">
        <v>95.599999999999895</v>
      </c>
      <c r="F218" s="4">
        <v>0.61538461538461398</v>
      </c>
      <c r="G218" s="5">
        <f>Table4[[#This Row],[Best Individual mean accuracy]]-Table4[[#This Row],[Benchmark mean accuracy]]</f>
        <v>0.53333333333328881</v>
      </c>
      <c r="H218" t="str">
        <f>IF(AND(Table4[[#This Row],[F value]]&lt;4.74,Table4[[#This Row],[Best Individual mean accuracy]]&gt;Table4[[#This Row],[Benchmark mean accuracy]]),"Yes","No")</f>
        <v>Yes</v>
      </c>
    </row>
    <row r="219" spans="1:8" x14ac:dyDescent="0.55000000000000004">
      <c r="A219">
        <v>465</v>
      </c>
      <c r="B219" s="1" t="s">
        <v>878</v>
      </c>
      <c r="C219" s="4">
        <v>1</v>
      </c>
      <c r="D219" s="5">
        <v>95.066666666666606</v>
      </c>
      <c r="E219" s="3">
        <v>95.199999999999903</v>
      </c>
      <c r="F219" s="4">
        <v>0.84</v>
      </c>
      <c r="G219" s="5">
        <f>Table4[[#This Row],[Best Individual mean accuracy]]-Table4[[#This Row],[Benchmark mean accuracy]]</f>
        <v>0.13333333333329733</v>
      </c>
      <c r="H219" t="str">
        <f>IF(AND(Table4[[#This Row],[F value]]&lt;4.74,Table4[[#This Row],[Best Individual mean accuracy]]&gt;Table4[[#This Row],[Benchmark mean accuracy]]),"Yes","No")</f>
        <v>Yes</v>
      </c>
    </row>
    <row r="220" spans="1:8" x14ac:dyDescent="0.55000000000000004">
      <c r="A220">
        <v>465</v>
      </c>
      <c r="B220" s="1" t="s">
        <v>884</v>
      </c>
      <c r="C220" s="4">
        <v>1</v>
      </c>
      <c r="D220" s="5">
        <v>95.066666666666606</v>
      </c>
      <c r="E220" s="3">
        <v>94.6666666666666</v>
      </c>
      <c r="F220" s="4">
        <v>0.72093023255813904</v>
      </c>
      <c r="G220" s="5">
        <f>Table4[[#This Row],[Best Individual mean accuracy]]-Table4[[#This Row],[Benchmark mean accuracy]]</f>
        <v>-0.40000000000000568</v>
      </c>
      <c r="H220" t="str">
        <f>IF(AND(Table4[[#This Row],[F value]]&lt;4.74,Table4[[#This Row],[Best Individual mean accuracy]]&gt;Table4[[#This Row],[Benchmark mean accuracy]]),"Yes","No")</f>
        <v>No</v>
      </c>
    </row>
    <row r="221" spans="1:8" x14ac:dyDescent="0.55000000000000004">
      <c r="A221">
        <v>465</v>
      </c>
      <c r="B221" s="1" t="s">
        <v>874</v>
      </c>
      <c r="C221" s="4">
        <v>1</v>
      </c>
      <c r="D221" s="5">
        <v>94.933333333333294</v>
      </c>
      <c r="E221" s="3">
        <v>96.133333333333297</v>
      </c>
      <c r="F221" s="4">
        <v>1.3529411764705901</v>
      </c>
      <c r="G221" s="5">
        <f>Table4[[#This Row],[Best Individual mean accuracy]]-Table4[[#This Row],[Benchmark mean accuracy]]</f>
        <v>1.2000000000000028</v>
      </c>
      <c r="H221" t="str">
        <f>IF(AND(Table4[[#This Row],[F value]]&lt;4.74,Table4[[#This Row],[Best Individual mean accuracy]]&gt;Table4[[#This Row],[Benchmark mean accuracy]]),"Yes","No")</f>
        <v>Yes</v>
      </c>
    </row>
    <row r="222" spans="1:8" x14ac:dyDescent="0.55000000000000004">
      <c r="A222">
        <v>465</v>
      </c>
      <c r="B222" s="1" t="s">
        <v>880</v>
      </c>
      <c r="C222" s="4">
        <v>1</v>
      </c>
      <c r="D222" s="5">
        <v>94.933333333333294</v>
      </c>
      <c r="E222" s="3">
        <v>95.466666666666598</v>
      </c>
      <c r="F222" s="4">
        <v>0.64705882352941102</v>
      </c>
      <c r="G222" s="5">
        <f>Table4[[#This Row],[Best Individual mean accuracy]]-Table4[[#This Row],[Benchmark mean accuracy]]</f>
        <v>0.53333333333330302</v>
      </c>
      <c r="H222" t="str">
        <f>IF(AND(Table4[[#This Row],[F value]]&lt;4.74,Table4[[#This Row],[Best Individual mean accuracy]]&gt;Table4[[#This Row],[Benchmark mean accuracy]]),"Yes","No")</f>
        <v>Yes</v>
      </c>
    </row>
    <row r="223" spans="1:8" x14ac:dyDescent="0.55000000000000004">
      <c r="A223">
        <v>465</v>
      </c>
      <c r="B223" s="1" t="s">
        <v>864</v>
      </c>
      <c r="C223" s="4">
        <v>1</v>
      </c>
      <c r="D223" s="5">
        <v>94.933333333333294</v>
      </c>
      <c r="E223" s="3">
        <v>95.3333333333333</v>
      </c>
      <c r="F223" s="4">
        <v>0.64444444444444404</v>
      </c>
      <c r="G223" s="5">
        <f>Table4[[#This Row],[Best Individual mean accuracy]]-Table4[[#This Row],[Benchmark mean accuracy]]</f>
        <v>0.40000000000000568</v>
      </c>
      <c r="H223" t="str">
        <f>IF(AND(Table4[[#This Row],[F value]]&lt;4.74,Table4[[#This Row],[Best Individual mean accuracy]]&gt;Table4[[#This Row],[Benchmark mean accuracy]]),"Yes","No")</f>
        <v>Yes</v>
      </c>
    </row>
    <row r="224" spans="1:8" x14ac:dyDescent="0.55000000000000004">
      <c r="A224">
        <v>574</v>
      </c>
      <c r="B224" s="1" t="s">
        <v>896</v>
      </c>
      <c r="C224" s="4">
        <v>1</v>
      </c>
      <c r="D224" s="5">
        <v>96.266666666666595</v>
      </c>
      <c r="E224" s="3">
        <v>94</v>
      </c>
      <c r="F224" s="4">
        <v>0.95789473684210402</v>
      </c>
      <c r="G224" s="5">
        <f>Table4[[#This Row],[Best Individual mean accuracy]]-Table4[[#This Row],[Benchmark mean accuracy]]</f>
        <v>-2.2666666666665947</v>
      </c>
      <c r="H224" t="str">
        <f>IF(AND(Table4[[#This Row],[F value]]&lt;4.74,Table4[[#This Row],[Best Individual mean accuracy]]&gt;Table4[[#This Row],[Benchmark mean accuracy]]),"Yes","No")</f>
        <v>No</v>
      </c>
    </row>
    <row r="225" spans="1:8" x14ac:dyDescent="0.55000000000000004">
      <c r="A225">
        <v>574</v>
      </c>
      <c r="B225" s="1" t="s">
        <v>1011</v>
      </c>
      <c r="C225" s="4">
        <v>1</v>
      </c>
      <c r="D225" s="5">
        <v>96.133333333333297</v>
      </c>
      <c r="E225" s="3">
        <v>95.866666666666603</v>
      </c>
      <c r="F225" s="4">
        <v>0.625000000000001</v>
      </c>
      <c r="G225" s="5">
        <f>Table4[[#This Row],[Best Individual mean accuracy]]-Table4[[#This Row],[Benchmark mean accuracy]]</f>
        <v>-0.26666666666669414</v>
      </c>
      <c r="H225" t="str">
        <f>IF(AND(Table4[[#This Row],[F value]]&lt;4.74,Table4[[#This Row],[Best Individual mean accuracy]]&gt;Table4[[#This Row],[Benchmark mean accuracy]]),"Yes","No")</f>
        <v>No</v>
      </c>
    </row>
    <row r="226" spans="1:8" x14ac:dyDescent="0.55000000000000004">
      <c r="A226">
        <v>574</v>
      </c>
      <c r="B226" s="1" t="s">
        <v>1049</v>
      </c>
      <c r="C226" s="4">
        <v>1</v>
      </c>
      <c r="D226" s="5">
        <v>96.133333333333297</v>
      </c>
      <c r="E226" s="3">
        <v>95.866666666666603</v>
      </c>
      <c r="F226" s="4">
        <v>0.61538461538461398</v>
      </c>
      <c r="G226" s="5">
        <f>Table4[[#This Row],[Best Individual mean accuracy]]-Table4[[#This Row],[Benchmark mean accuracy]]</f>
        <v>-0.26666666666669414</v>
      </c>
      <c r="H226" t="str">
        <f>IF(AND(Table4[[#This Row],[F value]]&lt;4.74,Table4[[#This Row],[Best Individual mean accuracy]]&gt;Table4[[#This Row],[Benchmark mean accuracy]]),"Yes","No")</f>
        <v>No</v>
      </c>
    </row>
    <row r="227" spans="1:8" x14ac:dyDescent="0.55000000000000004">
      <c r="A227">
        <v>574</v>
      </c>
      <c r="B227" s="1" t="s">
        <v>1185</v>
      </c>
      <c r="C227" s="4">
        <v>1</v>
      </c>
      <c r="D227" s="5">
        <v>96.133333333333297</v>
      </c>
      <c r="E227" s="3">
        <v>95.866666666666603</v>
      </c>
      <c r="F227" s="4">
        <v>0.61538461538461497</v>
      </c>
      <c r="G227" s="5">
        <f>Table4[[#This Row],[Best Individual mean accuracy]]-Table4[[#This Row],[Benchmark mean accuracy]]</f>
        <v>-0.26666666666669414</v>
      </c>
      <c r="H227" t="str">
        <f>IF(AND(Table4[[#This Row],[F value]]&lt;4.74,Table4[[#This Row],[Best Individual mean accuracy]]&gt;Table4[[#This Row],[Benchmark mean accuracy]]),"Yes","No")</f>
        <v>No</v>
      </c>
    </row>
    <row r="228" spans="1:8" x14ac:dyDescent="0.55000000000000004">
      <c r="A228">
        <v>574</v>
      </c>
      <c r="B228" s="1" t="s">
        <v>1028</v>
      </c>
      <c r="C228" s="4">
        <v>1</v>
      </c>
      <c r="D228" s="5">
        <v>96.133333333333297</v>
      </c>
      <c r="E228" s="3">
        <v>95.733333333333306</v>
      </c>
      <c r="F228" s="4">
        <v>0.62962962962962998</v>
      </c>
      <c r="G228" s="5">
        <f>Table4[[#This Row],[Best Individual mean accuracy]]-Table4[[#This Row],[Benchmark mean accuracy]]</f>
        <v>-0.39999999999999147</v>
      </c>
      <c r="H228" t="str">
        <f>IF(AND(Table4[[#This Row],[F value]]&lt;4.74,Table4[[#This Row],[Best Individual mean accuracy]]&gt;Table4[[#This Row],[Benchmark mean accuracy]]),"Yes","No")</f>
        <v>No</v>
      </c>
    </row>
    <row r="229" spans="1:8" x14ac:dyDescent="0.55000000000000004">
      <c r="A229">
        <v>574</v>
      </c>
      <c r="B229" s="1" t="s">
        <v>1081</v>
      </c>
      <c r="C229" s="4">
        <v>1</v>
      </c>
      <c r="D229" s="5">
        <v>96.133333333333297</v>
      </c>
      <c r="E229" s="3">
        <v>95.733333333333306</v>
      </c>
      <c r="F229" s="4">
        <v>0.71428571428571397</v>
      </c>
      <c r="G229" s="5">
        <f>Table4[[#This Row],[Best Individual mean accuracy]]-Table4[[#This Row],[Benchmark mean accuracy]]</f>
        <v>-0.39999999999999147</v>
      </c>
      <c r="H229" t="str">
        <f>IF(AND(Table4[[#This Row],[F value]]&lt;4.74,Table4[[#This Row],[Best Individual mean accuracy]]&gt;Table4[[#This Row],[Benchmark mean accuracy]]),"Yes","No")</f>
        <v>No</v>
      </c>
    </row>
    <row r="230" spans="1:8" x14ac:dyDescent="0.55000000000000004">
      <c r="A230">
        <v>574</v>
      </c>
      <c r="B230" s="1" t="s">
        <v>1280</v>
      </c>
      <c r="C230" s="4">
        <v>1</v>
      </c>
      <c r="D230" s="5">
        <v>96.133333333333297</v>
      </c>
      <c r="E230" s="3">
        <v>95.733333333333306</v>
      </c>
      <c r="F230" s="4">
        <v>0.54285714285714304</v>
      </c>
      <c r="G230" s="5">
        <f>Table4[[#This Row],[Best Individual mean accuracy]]-Table4[[#This Row],[Benchmark mean accuracy]]</f>
        <v>-0.39999999999999147</v>
      </c>
      <c r="H230" t="str">
        <f>IF(AND(Table4[[#This Row],[F value]]&lt;4.74,Table4[[#This Row],[Best Individual mean accuracy]]&gt;Table4[[#This Row],[Benchmark mean accuracy]]),"Yes","No")</f>
        <v>No</v>
      </c>
    </row>
    <row r="231" spans="1:8" x14ac:dyDescent="0.55000000000000004">
      <c r="A231">
        <v>574</v>
      </c>
      <c r="B231" s="1" t="s">
        <v>951</v>
      </c>
      <c r="C231" s="4">
        <v>1</v>
      </c>
      <c r="D231" s="5">
        <v>96.133333333333297</v>
      </c>
      <c r="E231" s="3">
        <v>95.466666666666598</v>
      </c>
      <c r="F231" s="4">
        <v>0.65217391304347805</v>
      </c>
      <c r="G231" s="5">
        <f>Table4[[#This Row],[Best Individual mean accuracy]]-Table4[[#This Row],[Benchmark mean accuracy]]</f>
        <v>-0.66666666666669983</v>
      </c>
      <c r="H231" t="str">
        <f>IF(AND(Table4[[#This Row],[F value]]&lt;4.74,Table4[[#This Row],[Best Individual mean accuracy]]&gt;Table4[[#This Row],[Benchmark mean accuracy]]),"Yes","No")</f>
        <v>No</v>
      </c>
    </row>
    <row r="232" spans="1:8" x14ac:dyDescent="0.55000000000000004">
      <c r="A232">
        <v>574</v>
      </c>
      <c r="B232" s="1" t="s">
        <v>1204</v>
      </c>
      <c r="C232" s="4">
        <v>1</v>
      </c>
      <c r="D232" s="5">
        <v>96.133333333333297</v>
      </c>
      <c r="E232" s="3">
        <v>95.199999999999903</v>
      </c>
      <c r="F232" s="4">
        <v>0.86666666666666703</v>
      </c>
      <c r="G232" s="5">
        <f>Table4[[#This Row],[Best Individual mean accuracy]]-Table4[[#This Row],[Benchmark mean accuracy]]</f>
        <v>-0.93333333333339397</v>
      </c>
      <c r="H232" t="str">
        <f>IF(AND(Table4[[#This Row],[F value]]&lt;4.74,Table4[[#This Row],[Best Individual mean accuracy]]&gt;Table4[[#This Row],[Benchmark mean accuracy]]),"Yes","No")</f>
        <v>No</v>
      </c>
    </row>
    <row r="233" spans="1:8" x14ac:dyDescent="0.55000000000000004">
      <c r="A233">
        <v>574</v>
      </c>
      <c r="B233" s="1" t="s">
        <v>886</v>
      </c>
      <c r="C233" s="4">
        <v>1</v>
      </c>
      <c r="D233" s="5">
        <v>96.133333333333297</v>
      </c>
      <c r="E233" s="3">
        <v>94.533333333333303</v>
      </c>
      <c r="F233" s="4">
        <v>0.94736842105263097</v>
      </c>
      <c r="G233" s="5">
        <f>Table4[[#This Row],[Best Individual mean accuracy]]-Table4[[#This Row],[Benchmark mean accuracy]]</f>
        <v>-1.5999999999999943</v>
      </c>
      <c r="H233" t="str">
        <f>IF(AND(Table4[[#This Row],[F value]]&lt;4.74,Table4[[#This Row],[Best Individual mean accuracy]]&gt;Table4[[#This Row],[Benchmark mean accuracy]]),"Yes","No")</f>
        <v>No</v>
      </c>
    </row>
    <row r="234" spans="1:8" x14ac:dyDescent="0.55000000000000004">
      <c r="A234">
        <v>574</v>
      </c>
      <c r="B234" s="1" t="s">
        <v>1154</v>
      </c>
      <c r="C234" s="4">
        <v>1</v>
      </c>
      <c r="D234" s="5">
        <v>96</v>
      </c>
      <c r="E234" s="3">
        <v>96.266666666666595</v>
      </c>
      <c r="F234" s="4">
        <v>0.85714285714285599</v>
      </c>
      <c r="G234" s="5">
        <f>Table4[[#This Row],[Best Individual mean accuracy]]-Table4[[#This Row],[Benchmark mean accuracy]]</f>
        <v>0.26666666666659467</v>
      </c>
      <c r="H234" t="str">
        <f>IF(AND(Table4[[#This Row],[F value]]&lt;4.74,Table4[[#This Row],[Best Individual mean accuracy]]&gt;Table4[[#This Row],[Benchmark mean accuracy]]),"Yes","No")</f>
        <v>Yes</v>
      </c>
    </row>
    <row r="235" spans="1:8" x14ac:dyDescent="0.55000000000000004">
      <c r="A235">
        <v>574</v>
      </c>
      <c r="B235" s="1" t="s">
        <v>1114</v>
      </c>
      <c r="C235" s="4">
        <v>1</v>
      </c>
      <c r="D235" s="5">
        <v>96</v>
      </c>
      <c r="E235" s="3">
        <v>96.133333333333297</v>
      </c>
      <c r="F235" s="4">
        <v>0.80952380952380998</v>
      </c>
      <c r="G235" s="5">
        <f>Table4[[#This Row],[Best Individual mean accuracy]]-Table4[[#This Row],[Benchmark mean accuracy]]</f>
        <v>0.13333333333329733</v>
      </c>
      <c r="H235" t="str">
        <f>IF(AND(Table4[[#This Row],[F value]]&lt;4.74,Table4[[#This Row],[Best Individual mean accuracy]]&gt;Table4[[#This Row],[Benchmark mean accuracy]]),"Yes","No")</f>
        <v>Yes</v>
      </c>
    </row>
    <row r="236" spans="1:8" x14ac:dyDescent="0.55000000000000004">
      <c r="A236">
        <v>574</v>
      </c>
      <c r="B236" s="1" t="s">
        <v>1201</v>
      </c>
      <c r="C236" s="4">
        <v>1</v>
      </c>
      <c r="D236" s="5">
        <v>96</v>
      </c>
      <c r="E236" s="3">
        <v>96.133333333333297</v>
      </c>
      <c r="F236" s="4">
        <v>0.54285714285714204</v>
      </c>
      <c r="G236" s="5">
        <f>Table4[[#This Row],[Best Individual mean accuracy]]-Table4[[#This Row],[Benchmark mean accuracy]]</f>
        <v>0.13333333333329733</v>
      </c>
      <c r="H236" t="str">
        <f>IF(AND(Table4[[#This Row],[F value]]&lt;4.74,Table4[[#This Row],[Best Individual mean accuracy]]&gt;Table4[[#This Row],[Benchmark mean accuracy]]),"Yes","No")</f>
        <v>Yes</v>
      </c>
    </row>
    <row r="237" spans="1:8" x14ac:dyDescent="0.55000000000000004">
      <c r="A237">
        <v>574</v>
      </c>
      <c r="B237" s="1" t="s">
        <v>1315</v>
      </c>
      <c r="C237" s="4">
        <v>1</v>
      </c>
      <c r="D237" s="5">
        <v>96</v>
      </c>
      <c r="E237" s="3">
        <v>96</v>
      </c>
      <c r="F237" s="4">
        <v>0.6</v>
      </c>
      <c r="G237" s="5">
        <f>Table4[[#This Row],[Best Individual mean accuracy]]-Table4[[#This Row],[Benchmark mean accuracy]]</f>
        <v>0</v>
      </c>
      <c r="H237" t="str">
        <f>IF(AND(Table4[[#This Row],[F value]]&lt;4.74,Table4[[#This Row],[Best Individual mean accuracy]]&gt;Table4[[#This Row],[Benchmark mean accuracy]]),"Yes","No")</f>
        <v>No</v>
      </c>
    </row>
    <row r="238" spans="1:8" x14ac:dyDescent="0.55000000000000004">
      <c r="A238">
        <v>574</v>
      </c>
      <c r="B238" s="1" t="s">
        <v>1171</v>
      </c>
      <c r="C238" s="4">
        <v>1</v>
      </c>
      <c r="D238" s="5">
        <v>96</v>
      </c>
      <c r="E238" s="3">
        <v>95.866666666666603</v>
      </c>
      <c r="F238" s="4">
        <v>1.7999999999999901</v>
      </c>
      <c r="G238" s="5">
        <f>Table4[[#This Row],[Best Individual mean accuracy]]-Table4[[#This Row],[Benchmark mean accuracy]]</f>
        <v>-0.13333333333339681</v>
      </c>
      <c r="H238" t="str">
        <f>IF(AND(Table4[[#This Row],[F value]]&lt;4.74,Table4[[#This Row],[Best Individual mean accuracy]]&gt;Table4[[#This Row],[Benchmark mean accuracy]]),"Yes","No")</f>
        <v>No</v>
      </c>
    </row>
    <row r="239" spans="1:8" x14ac:dyDescent="0.55000000000000004">
      <c r="A239">
        <v>574</v>
      </c>
      <c r="B239" s="1" t="s">
        <v>1272</v>
      </c>
      <c r="C239" s="4">
        <v>1</v>
      </c>
      <c r="D239" s="5">
        <v>96</v>
      </c>
      <c r="E239" s="3">
        <v>95.866666666666603</v>
      </c>
      <c r="F239" s="4">
        <v>0.68421052631578905</v>
      </c>
      <c r="G239" s="5">
        <f>Table4[[#This Row],[Best Individual mean accuracy]]-Table4[[#This Row],[Benchmark mean accuracy]]</f>
        <v>-0.13333333333339681</v>
      </c>
      <c r="H239" t="str">
        <f>IF(AND(Table4[[#This Row],[F value]]&lt;4.74,Table4[[#This Row],[Best Individual mean accuracy]]&gt;Table4[[#This Row],[Benchmark mean accuracy]]),"Yes","No")</f>
        <v>No</v>
      </c>
    </row>
    <row r="240" spans="1:8" x14ac:dyDescent="0.55000000000000004">
      <c r="A240">
        <v>574</v>
      </c>
      <c r="B240" s="1" t="s">
        <v>1287</v>
      </c>
      <c r="C240" s="4">
        <v>1</v>
      </c>
      <c r="D240" s="5">
        <v>96</v>
      </c>
      <c r="E240" s="3">
        <v>95.866666666666603</v>
      </c>
      <c r="F240" s="4">
        <v>0.69230769230769196</v>
      </c>
      <c r="G240" s="5">
        <f>Table4[[#This Row],[Best Individual mean accuracy]]-Table4[[#This Row],[Benchmark mean accuracy]]</f>
        <v>-0.13333333333339681</v>
      </c>
      <c r="H240" t="str">
        <f>IF(AND(Table4[[#This Row],[F value]]&lt;4.74,Table4[[#This Row],[Best Individual mean accuracy]]&gt;Table4[[#This Row],[Benchmark mean accuracy]]),"Yes","No")</f>
        <v>No</v>
      </c>
    </row>
    <row r="241" spans="1:8" x14ac:dyDescent="0.55000000000000004">
      <c r="A241">
        <v>574</v>
      </c>
      <c r="B241" s="1" t="s">
        <v>918</v>
      </c>
      <c r="C241" s="4">
        <v>1</v>
      </c>
      <c r="D241" s="5">
        <v>96</v>
      </c>
      <c r="E241" s="3">
        <v>95.733333333333306</v>
      </c>
      <c r="F241" s="4">
        <v>0.625</v>
      </c>
      <c r="G241" s="5">
        <f>Table4[[#This Row],[Best Individual mean accuracy]]-Table4[[#This Row],[Benchmark mean accuracy]]</f>
        <v>-0.26666666666669414</v>
      </c>
      <c r="H241" t="str">
        <f>IF(AND(Table4[[#This Row],[F value]]&lt;4.74,Table4[[#This Row],[Best Individual mean accuracy]]&gt;Table4[[#This Row],[Benchmark mean accuracy]]),"Yes","No")</f>
        <v>No</v>
      </c>
    </row>
    <row r="242" spans="1:8" x14ac:dyDescent="0.55000000000000004">
      <c r="A242">
        <v>574</v>
      </c>
      <c r="B242" s="1" t="s">
        <v>1067</v>
      </c>
      <c r="C242" s="4">
        <v>1</v>
      </c>
      <c r="D242" s="5">
        <v>96</v>
      </c>
      <c r="E242" s="3">
        <v>95.733333333333306</v>
      </c>
      <c r="F242" s="4">
        <v>0.78571428571428603</v>
      </c>
      <c r="G242" s="5">
        <f>Table4[[#This Row],[Best Individual mean accuracy]]-Table4[[#This Row],[Benchmark mean accuracy]]</f>
        <v>-0.26666666666669414</v>
      </c>
      <c r="H242" t="str">
        <f>IF(AND(Table4[[#This Row],[F value]]&lt;4.74,Table4[[#This Row],[Best Individual mean accuracy]]&gt;Table4[[#This Row],[Benchmark mean accuracy]]),"Yes","No")</f>
        <v>No</v>
      </c>
    </row>
    <row r="243" spans="1:8" x14ac:dyDescent="0.55000000000000004">
      <c r="A243">
        <v>574</v>
      </c>
      <c r="B243" s="1" t="s">
        <v>1136</v>
      </c>
      <c r="C243" s="4">
        <v>1</v>
      </c>
      <c r="D243" s="5">
        <v>96</v>
      </c>
      <c r="E243" s="3">
        <v>95.733333333333306</v>
      </c>
      <c r="F243" s="4">
        <v>0.52941176470588203</v>
      </c>
      <c r="G243" s="5">
        <f>Table4[[#This Row],[Best Individual mean accuracy]]-Table4[[#This Row],[Benchmark mean accuracy]]</f>
        <v>-0.26666666666669414</v>
      </c>
      <c r="H243" t="str">
        <f>IF(AND(Table4[[#This Row],[F value]]&lt;4.74,Table4[[#This Row],[Best Individual mean accuracy]]&gt;Table4[[#This Row],[Benchmark mean accuracy]]),"Yes","No")</f>
        <v>No</v>
      </c>
    </row>
    <row r="244" spans="1:8" x14ac:dyDescent="0.55000000000000004">
      <c r="A244">
        <v>574</v>
      </c>
      <c r="B244" s="1" t="s">
        <v>1042</v>
      </c>
      <c r="C244" s="4">
        <v>1</v>
      </c>
      <c r="D244" s="5">
        <v>96</v>
      </c>
      <c r="E244" s="3">
        <v>95.6</v>
      </c>
      <c r="F244" s="4">
        <v>0.57446808510638203</v>
      </c>
      <c r="G244" s="5">
        <f>Table4[[#This Row],[Best Individual mean accuracy]]-Table4[[#This Row],[Benchmark mean accuracy]]</f>
        <v>-0.40000000000000568</v>
      </c>
      <c r="H244" t="str">
        <f>IF(AND(Table4[[#This Row],[F value]]&lt;4.74,Table4[[#This Row],[Best Individual mean accuracy]]&gt;Table4[[#This Row],[Benchmark mean accuracy]]),"Yes","No")</f>
        <v>No</v>
      </c>
    </row>
    <row r="245" spans="1:8" x14ac:dyDescent="0.55000000000000004">
      <c r="A245">
        <v>574</v>
      </c>
      <c r="B245" s="1" t="s">
        <v>1115</v>
      </c>
      <c r="C245" s="4">
        <v>1</v>
      </c>
      <c r="D245" s="5">
        <v>96</v>
      </c>
      <c r="E245" s="3">
        <v>95.6</v>
      </c>
      <c r="F245" s="4">
        <v>0.565217391304348</v>
      </c>
      <c r="G245" s="5">
        <f>Table4[[#This Row],[Best Individual mean accuracy]]-Table4[[#This Row],[Benchmark mean accuracy]]</f>
        <v>-0.40000000000000568</v>
      </c>
      <c r="H245" t="str">
        <f>IF(AND(Table4[[#This Row],[F value]]&lt;4.74,Table4[[#This Row],[Best Individual mean accuracy]]&gt;Table4[[#This Row],[Benchmark mean accuracy]]),"Yes","No")</f>
        <v>No</v>
      </c>
    </row>
    <row r="246" spans="1:8" x14ac:dyDescent="0.55000000000000004">
      <c r="A246">
        <v>574</v>
      </c>
      <c r="B246" s="1" t="s">
        <v>1286</v>
      </c>
      <c r="C246" s="4">
        <v>1</v>
      </c>
      <c r="D246" s="5">
        <v>96</v>
      </c>
      <c r="E246" s="3">
        <v>95.6</v>
      </c>
      <c r="F246" s="4">
        <v>0.71428571428571397</v>
      </c>
      <c r="G246" s="5">
        <f>Table4[[#This Row],[Best Individual mean accuracy]]-Table4[[#This Row],[Benchmark mean accuracy]]</f>
        <v>-0.40000000000000568</v>
      </c>
      <c r="H246" t="str">
        <f>IF(AND(Table4[[#This Row],[F value]]&lt;4.74,Table4[[#This Row],[Best Individual mean accuracy]]&gt;Table4[[#This Row],[Benchmark mean accuracy]]),"Yes","No")</f>
        <v>No</v>
      </c>
    </row>
    <row r="247" spans="1:8" x14ac:dyDescent="0.55000000000000004">
      <c r="A247">
        <v>574</v>
      </c>
      <c r="B247" s="1" t="s">
        <v>1317</v>
      </c>
      <c r="C247" s="4">
        <v>1</v>
      </c>
      <c r="D247" s="5">
        <v>96</v>
      </c>
      <c r="E247" s="3">
        <v>95.599999999999895</v>
      </c>
      <c r="F247" s="4">
        <v>0.62162162162162105</v>
      </c>
      <c r="G247" s="5">
        <f>Table4[[#This Row],[Best Individual mean accuracy]]-Table4[[#This Row],[Benchmark mean accuracy]]</f>
        <v>-0.40000000000010516</v>
      </c>
      <c r="H247" t="str">
        <f>IF(AND(Table4[[#This Row],[F value]]&lt;4.74,Table4[[#This Row],[Best Individual mean accuracy]]&gt;Table4[[#This Row],[Benchmark mean accuracy]]),"Yes","No")</f>
        <v>No</v>
      </c>
    </row>
    <row r="248" spans="1:8" x14ac:dyDescent="0.55000000000000004">
      <c r="A248">
        <v>574</v>
      </c>
      <c r="B248" s="1" t="s">
        <v>887</v>
      </c>
      <c r="C248" s="4">
        <v>1</v>
      </c>
      <c r="D248" s="5">
        <v>96</v>
      </c>
      <c r="E248" s="3">
        <v>95.466666666666598</v>
      </c>
      <c r="F248" s="4">
        <v>0.71428571428571497</v>
      </c>
      <c r="G248" s="5">
        <f>Table4[[#This Row],[Best Individual mean accuracy]]-Table4[[#This Row],[Benchmark mean accuracy]]</f>
        <v>-0.53333333333340249</v>
      </c>
      <c r="H248" t="str">
        <f>IF(AND(Table4[[#This Row],[F value]]&lt;4.74,Table4[[#This Row],[Best Individual mean accuracy]]&gt;Table4[[#This Row],[Benchmark mean accuracy]]),"Yes","No")</f>
        <v>No</v>
      </c>
    </row>
    <row r="249" spans="1:8" x14ac:dyDescent="0.55000000000000004">
      <c r="A249">
        <v>574</v>
      </c>
      <c r="B249" s="1" t="s">
        <v>957</v>
      </c>
      <c r="C249" s="4">
        <v>1</v>
      </c>
      <c r="D249" s="5">
        <v>96</v>
      </c>
      <c r="E249" s="3">
        <v>95.466666666666598</v>
      </c>
      <c r="F249" s="4">
        <v>0.78571428571428403</v>
      </c>
      <c r="G249" s="5">
        <f>Table4[[#This Row],[Best Individual mean accuracy]]-Table4[[#This Row],[Benchmark mean accuracy]]</f>
        <v>-0.53333333333340249</v>
      </c>
      <c r="H249" t="str">
        <f>IF(AND(Table4[[#This Row],[F value]]&lt;4.74,Table4[[#This Row],[Best Individual mean accuracy]]&gt;Table4[[#This Row],[Benchmark mean accuracy]]),"Yes","No")</f>
        <v>No</v>
      </c>
    </row>
    <row r="250" spans="1:8" x14ac:dyDescent="0.55000000000000004">
      <c r="A250">
        <v>574</v>
      </c>
      <c r="B250" s="1" t="s">
        <v>1117</v>
      </c>
      <c r="C250" s="4">
        <v>1</v>
      </c>
      <c r="D250" s="5">
        <v>96</v>
      </c>
      <c r="E250" s="3">
        <v>95.466666666666598</v>
      </c>
      <c r="F250" s="4">
        <v>0.73333333333333295</v>
      </c>
      <c r="G250" s="5">
        <f>Table4[[#This Row],[Best Individual mean accuracy]]-Table4[[#This Row],[Benchmark mean accuracy]]</f>
        <v>-0.53333333333340249</v>
      </c>
      <c r="H250" t="str">
        <f>IF(AND(Table4[[#This Row],[F value]]&lt;4.74,Table4[[#This Row],[Best Individual mean accuracy]]&gt;Table4[[#This Row],[Benchmark mean accuracy]]),"Yes","No")</f>
        <v>No</v>
      </c>
    </row>
    <row r="251" spans="1:8" x14ac:dyDescent="0.55000000000000004">
      <c r="A251">
        <v>574</v>
      </c>
      <c r="B251" s="1" t="s">
        <v>1129</v>
      </c>
      <c r="C251" s="4">
        <v>1</v>
      </c>
      <c r="D251" s="5">
        <v>96</v>
      </c>
      <c r="E251" s="3">
        <v>95.466666666666598</v>
      </c>
      <c r="F251" s="4">
        <v>2.0000000000000102</v>
      </c>
      <c r="G251" s="5">
        <f>Table4[[#This Row],[Best Individual mean accuracy]]-Table4[[#This Row],[Benchmark mean accuracy]]</f>
        <v>-0.53333333333340249</v>
      </c>
      <c r="H251" t="str">
        <f>IF(AND(Table4[[#This Row],[F value]]&lt;4.74,Table4[[#This Row],[Best Individual mean accuracy]]&gt;Table4[[#This Row],[Benchmark mean accuracy]]),"Yes","No")</f>
        <v>No</v>
      </c>
    </row>
    <row r="252" spans="1:8" x14ac:dyDescent="0.55000000000000004">
      <c r="A252">
        <v>574</v>
      </c>
      <c r="B252" s="1" t="s">
        <v>1170</v>
      </c>
      <c r="C252" s="4">
        <v>1</v>
      </c>
      <c r="D252" s="5">
        <v>96</v>
      </c>
      <c r="E252" s="3">
        <v>95.466666666666598</v>
      </c>
      <c r="F252" s="4">
        <v>0.8</v>
      </c>
      <c r="G252" s="5">
        <f>Table4[[#This Row],[Best Individual mean accuracy]]-Table4[[#This Row],[Benchmark mean accuracy]]</f>
        <v>-0.53333333333340249</v>
      </c>
      <c r="H252" t="str">
        <f>IF(AND(Table4[[#This Row],[F value]]&lt;4.74,Table4[[#This Row],[Best Individual mean accuracy]]&gt;Table4[[#This Row],[Benchmark mean accuracy]]),"Yes","No")</f>
        <v>No</v>
      </c>
    </row>
    <row r="253" spans="1:8" x14ac:dyDescent="0.55000000000000004">
      <c r="A253">
        <v>574</v>
      </c>
      <c r="B253" s="1" t="s">
        <v>1301</v>
      </c>
      <c r="C253" s="4">
        <v>1</v>
      </c>
      <c r="D253" s="5">
        <v>96</v>
      </c>
      <c r="E253" s="3">
        <v>95.466666666666598</v>
      </c>
      <c r="F253" s="4">
        <v>1.0416666666666601</v>
      </c>
      <c r="G253" s="5">
        <f>Table4[[#This Row],[Best Individual mean accuracy]]-Table4[[#This Row],[Benchmark mean accuracy]]</f>
        <v>-0.53333333333340249</v>
      </c>
      <c r="H253" t="str">
        <f>IF(AND(Table4[[#This Row],[F value]]&lt;4.74,Table4[[#This Row],[Best Individual mean accuracy]]&gt;Table4[[#This Row],[Benchmark mean accuracy]]),"Yes","No")</f>
        <v>No</v>
      </c>
    </row>
    <row r="254" spans="1:8" x14ac:dyDescent="0.55000000000000004">
      <c r="A254">
        <v>574</v>
      </c>
      <c r="B254" s="1" t="s">
        <v>1313</v>
      </c>
      <c r="C254" s="4">
        <v>1</v>
      </c>
      <c r="D254" s="5">
        <v>96</v>
      </c>
      <c r="E254" s="3">
        <v>95.466666666666598</v>
      </c>
      <c r="F254" s="4">
        <v>1.49999999999999</v>
      </c>
      <c r="G254" s="5">
        <f>Table4[[#This Row],[Best Individual mean accuracy]]-Table4[[#This Row],[Benchmark mean accuracy]]</f>
        <v>-0.53333333333340249</v>
      </c>
      <c r="H254" t="str">
        <f>IF(AND(Table4[[#This Row],[F value]]&lt;4.74,Table4[[#This Row],[Best Individual mean accuracy]]&gt;Table4[[#This Row],[Benchmark mean accuracy]]),"Yes","No")</f>
        <v>No</v>
      </c>
    </row>
    <row r="255" spans="1:8" x14ac:dyDescent="0.55000000000000004">
      <c r="A255">
        <v>574</v>
      </c>
      <c r="B255" s="1" t="s">
        <v>987</v>
      </c>
      <c r="C255" s="4">
        <v>1</v>
      </c>
      <c r="D255" s="5">
        <v>96</v>
      </c>
      <c r="E255" s="3">
        <v>95.3333333333333</v>
      </c>
      <c r="F255" s="4">
        <v>0.77142857142857002</v>
      </c>
      <c r="G255" s="5">
        <f>Table4[[#This Row],[Best Individual mean accuracy]]-Table4[[#This Row],[Benchmark mean accuracy]]</f>
        <v>-0.66666666666669983</v>
      </c>
      <c r="H255" t="str">
        <f>IF(AND(Table4[[#This Row],[F value]]&lt;4.74,Table4[[#This Row],[Best Individual mean accuracy]]&gt;Table4[[#This Row],[Benchmark mean accuracy]]),"Yes","No")</f>
        <v>No</v>
      </c>
    </row>
    <row r="256" spans="1:8" x14ac:dyDescent="0.55000000000000004">
      <c r="A256">
        <v>574</v>
      </c>
      <c r="B256" s="1" t="s">
        <v>996</v>
      </c>
      <c r="C256" s="4">
        <v>1</v>
      </c>
      <c r="D256" s="5">
        <v>96</v>
      </c>
      <c r="E256" s="3">
        <v>95.3333333333333</v>
      </c>
      <c r="F256" s="4">
        <v>1</v>
      </c>
      <c r="G256" s="5">
        <f>Table4[[#This Row],[Best Individual mean accuracy]]-Table4[[#This Row],[Benchmark mean accuracy]]</f>
        <v>-0.66666666666669983</v>
      </c>
      <c r="H256" t="str">
        <f>IF(AND(Table4[[#This Row],[F value]]&lt;4.74,Table4[[#This Row],[Best Individual mean accuracy]]&gt;Table4[[#This Row],[Benchmark mean accuracy]]),"Yes","No")</f>
        <v>No</v>
      </c>
    </row>
    <row r="257" spans="1:8" x14ac:dyDescent="0.55000000000000004">
      <c r="A257">
        <v>574</v>
      </c>
      <c r="B257" s="1" t="s">
        <v>1132</v>
      </c>
      <c r="C257" s="4">
        <v>1</v>
      </c>
      <c r="D257" s="5">
        <v>96</v>
      </c>
      <c r="E257" s="3">
        <v>95.3333333333333</v>
      </c>
      <c r="F257" s="4">
        <v>1.13333333333333</v>
      </c>
      <c r="G257" s="5">
        <f>Table4[[#This Row],[Best Individual mean accuracy]]-Table4[[#This Row],[Benchmark mean accuracy]]</f>
        <v>-0.66666666666669983</v>
      </c>
      <c r="H257" t="str">
        <f>IF(AND(Table4[[#This Row],[F value]]&lt;4.74,Table4[[#This Row],[Best Individual mean accuracy]]&gt;Table4[[#This Row],[Benchmark mean accuracy]]),"Yes","No")</f>
        <v>No</v>
      </c>
    </row>
    <row r="258" spans="1:8" x14ac:dyDescent="0.55000000000000004">
      <c r="A258">
        <v>574</v>
      </c>
      <c r="B258" s="1" t="s">
        <v>1044</v>
      </c>
      <c r="C258" s="4">
        <v>1</v>
      </c>
      <c r="D258" s="5">
        <v>96</v>
      </c>
      <c r="E258" s="3">
        <v>95.199999999999903</v>
      </c>
      <c r="F258" s="4">
        <v>1.3999999999999899</v>
      </c>
      <c r="G258" s="5">
        <f>Table4[[#This Row],[Best Individual mean accuracy]]-Table4[[#This Row],[Benchmark mean accuracy]]</f>
        <v>-0.80000000000009663</v>
      </c>
      <c r="H258" t="str">
        <f>IF(AND(Table4[[#This Row],[F value]]&lt;4.74,Table4[[#This Row],[Best Individual mean accuracy]]&gt;Table4[[#This Row],[Benchmark mean accuracy]]),"Yes","No")</f>
        <v>No</v>
      </c>
    </row>
    <row r="259" spans="1:8" x14ac:dyDescent="0.55000000000000004">
      <c r="A259">
        <v>574</v>
      </c>
      <c r="B259" s="1" t="s">
        <v>1121</v>
      </c>
      <c r="C259" s="4">
        <v>1</v>
      </c>
      <c r="D259" s="5">
        <v>96</v>
      </c>
      <c r="E259" s="3">
        <v>95.199999999999903</v>
      </c>
      <c r="F259" s="4">
        <v>1.2</v>
      </c>
      <c r="G259" s="5">
        <f>Table4[[#This Row],[Best Individual mean accuracy]]-Table4[[#This Row],[Benchmark mean accuracy]]</f>
        <v>-0.80000000000009663</v>
      </c>
      <c r="H259" t="str">
        <f>IF(AND(Table4[[#This Row],[F value]]&lt;4.74,Table4[[#This Row],[Best Individual mean accuracy]]&gt;Table4[[#This Row],[Benchmark mean accuracy]]),"Yes","No")</f>
        <v>No</v>
      </c>
    </row>
    <row r="260" spans="1:8" x14ac:dyDescent="0.55000000000000004">
      <c r="A260">
        <v>574</v>
      </c>
      <c r="B260" s="1" t="s">
        <v>1260</v>
      </c>
      <c r="C260" s="4">
        <v>1</v>
      </c>
      <c r="D260" s="5">
        <v>96</v>
      </c>
      <c r="E260" s="3">
        <v>95.066666666666606</v>
      </c>
      <c r="F260" s="4">
        <v>1.2222222222222201</v>
      </c>
      <c r="G260" s="5">
        <f>Table4[[#This Row],[Best Individual mean accuracy]]-Table4[[#This Row],[Benchmark mean accuracy]]</f>
        <v>-0.93333333333339397</v>
      </c>
      <c r="H260" t="str">
        <f>IF(AND(Table4[[#This Row],[F value]]&lt;4.74,Table4[[#This Row],[Best Individual mean accuracy]]&gt;Table4[[#This Row],[Benchmark mean accuracy]]),"Yes","No")</f>
        <v>No</v>
      </c>
    </row>
    <row r="261" spans="1:8" x14ac:dyDescent="0.55000000000000004">
      <c r="A261">
        <v>574</v>
      </c>
      <c r="B261" s="1" t="s">
        <v>915</v>
      </c>
      <c r="C261" s="4">
        <v>1</v>
      </c>
      <c r="D261" s="5">
        <v>96</v>
      </c>
      <c r="E261" s="3">
        <v>94.933333333333294</v>
      </c>
      <c r="F261" s="4">
        <v>1.5714285714285601</v>
      </c>
      <c r="G261" s="5">
        <f>Table4[[#This Row],[Best Individual mean accuracy]]-Table4[[#This Row],[Benchmark mean accuracy]]</f>
        <v>-1.0666666666667055</v>
      </c>
      <c r="H261" t="str">
        <f>IF(AND(Table4[[#This Row],[F value]]&lt;4.74,Table4[[#This Row],[Best Individual mean accuracy]]&gt;Table4[[#This Row],[Benchmark mean accuracy]]),"Yes","No")</f>
        <v>No</v>
      </c>
    </row>
    <row r="262" spans="1:8" x14ac:dyDescent="0.55000000000000004">
      <c r="A262">
        <v>574</v>
      </c>
      <c r="B262" s="1" t="s">
        <v>949</v>
      </c>
      <c r="C262" s="4">
        <v>1</v>
      </c>
      <c r="D262" s="5">
        <v>96</v>
      </c>
      <c r="E262" s="3">
        <v>94.933333333333294</v>
      </c>
      <c r="F262" s="4">
        <v>1.1428571428571399</v>
      </c>
      <c r="G262" s="5">
        <f>Table4[[#This Row],[Best Individual mean accuracy]]-Table4[[#This Row],[Benchmark mean accuracy]]</f>
        <v>-1.0666666666667055</v>
      </c>
      <c r="H262" t="str">
        <f>IF(AND(Table4[[#This Row],[F value]]&lt;4.74,Table4[[#This Row],[Best Individual mean accuracy]]&gt;Table4[[#This Row],[Benchmark mean accuracy]]),"Yes","No")</f>
        <v>No</v>
      </c>
    </row>
    <row r="263" spans="1:8" x14ac:dyDescent="0.55000000000000004">
      <c r="A263">
        <v>574</v>
      </c>
      <c r="B263" s="1" t="s">
        <v>1023</v>
      </c>
      <c r="C263" s="4">
        <v>1</v>
      </c>
      <c r="D263" s="5">
        <v>96</v>
      </c>
      <c r="E263" s="3">
        <v>94.933333333333294</v>
      </c>
      <c r="F263" s="4">
        <v>1.2222222222222201</v>
      </c>
      <c r="G263" s="5">
        <f>Table4[[#This Row],[Best Individual mean accuracy]]-Table4[[#This Row],[Benchmark mean accuracy]]</f>
        <v>-1.0666666666667055</v>
      </c>
      <c r="H263" t="str">
        <f>IF(AND(Table4[[#This Row],[F value]]&lt;4.74,Table4[[#This Row],[Best Individual mean accuracy]]&gt;Table4[[#This Row],[Benchmark mean accuracy]]),"Yes","No")</f>
        <v>No</v>
      </c>
    </row>
    <row r="264" spans="1:8" x14ac:dyDescent="0.55000000000000004">
      <c r="A264">
        <v>574</v>
      </c>
      <c r="B264" s="1" t="s">
        <v>1215</v>
      </c>
      <c r="C264" s="4">
        <v>1</v>
      </c>
      <c r="D264" s="5">
        <v>96</v>
      </c>
      <c r="E264" s="3">
        <v>94.933333333333294</v>
      </c>
      <c r="F264" s="4">
        <v>1.3999999999999899</v>
      </c>
      <c r="G264" s="5">
        <f>Table4[[#This Row],[Best Individual mean accuracy]]-Table4[[#This Row],[Benchmark mean accuracy]]</f>
        <v>-1.0666666666667055</v>
      </c>
      <c r="H264" t="str">
        <f>IF(AND(Table4[[#This Row],[F value]]&lt;4.74,Table4[[#This Row],[Best Individual mean accuracy]]&gt;Table4[[#This Row],[Benchmark mean accuracy]]),"Yes","No")</f>
        <v>No</v>
      </c>
    </row>
    <row r="265" spans="1:8" x14ac:dyDescent="0.55000000000000004">
      <c r="A265">
        <v>574</v>
      </c>
      <c r="B265" s="1" t="s">
        <v>1031</v>
      </c>
      <c r="C265" s="4">
        <v>1</v>
      </c>
      <c r="D265" s="5">
        <v>96</v>
      </c>
      <c r="E265" s="3">
        <v>94.8</v>
      </c>
      <c r="F265" s="4">
        <v>0.69230769230769096</v>
      </c>
      <c r="G265" s="5">
        <f>Table4[[#This Row],[Best Individual mean accuracy]]-Table4[[#This Row],[Benchmark mean accuracy]]</f>
        <v>-1.2000000000000028</v>
      </c>
      <c r="H265" t="str">
        <f>IF(AND(Table4[[#This Row],[F value]]&lt;4.74,Table4[[#This Row],[Best Individual mean accuracy]]&gt;Table4[[#This Row],[Benchmark mean accuracy]]),"Yes","No")</f>
        <v>No</v>
      </c>
    </row>
    <row r="266" spans="1:8" x14ac:dyDescent="0.55000000000000004">
      <c r="A266">
        <v>574</v>
      </c>
      <c r="B266" s="1" t="s">
        <v>900</v>
      </c>
      <c r="C266" s="4">
        <v>1</v>
      </c>
      <c r="D266" s="5">
        <v>96</v>
      </c>
      <c r="E266" s="3">
        <v>94.533333333333303</v>
      </c>
      <c r="F266" s="4">
        <v>0.60902255639097702</v>
      </c>
      <c r="G266" s="5">
        <f>Table4[[#This Row],[Best Individual mean accuracy]]-Table4[[#This Row],[Benchmark mean accuracy]]</f>
        <v>-1.466666666666697</v>
      </c>
      <c r="H266" t="str">
        <f>IF(AND(Table4[[#This Row],[F value]]&lt;4.74,Table4[[#This Row],[Best Individual mean accuracy]]&gt;Table4[[#This Row],[Benchmark mean accuracy]]),"Yes","No")</f>
        <v>No</v>
      </c>
    </row>
    <row r="267" spans="1:8" x14ac:dyDescent="0.55000000000000004">
      <c r="A267">
        <v>574</v>
      </c>
      <c r="B267" s="1" t="s">
        <v>926</v>
      </c>
      <c r="C267" s="4">
        <v>1</v>
      </c>
      <c r="D267" s="5">
        <v>96</v>
      </c>
      <c r="E267" s="3">
        <v>94.533333333333303</v>
      </c>
      <c r="F267" s="4">
        <v>12.999999999999799</v>
      </c>
      <c r="G267" s="5">
        <f>Table4[[#This Row],[Best Individual mean accuracy]]-Table4[[#This Row],[Benchmark mean accuracy]]</f>
        <v>-1.466666666666697</v>
      </c>
      <c r="H267" t="str">
        <f>IF(AND(Table4[[#This Row],[F value]]&lt;4.74,Table4[[#This Row],[Best Individual mean accuracy]]&gt;Table4[[#This Row],[Benchmark mean accuracy]]),"Yes","No")</f>
        <v>No</v>
      </c>
    </row>
    <row r="268" spans="1:8" x14ac:dyDescent="0.55000000000000004">
      <c r="A268">
        <v>574</v>
      </c>
      <c r="B268" s="1" t="s">
        <v>913</v>
      </c>
      <c r="C268" s="4">
        <v>1</v>
      </c>
      <c r="D268" s="5">
        <v>96</v>
      </c>
      <c r="E268" s="3">
        <v>94.399999999999906</v>
      </c>
      <c r="F268" s="4">
        <v>1.44444444444444</v>
      </c>
      <c r="G268" s="5">
        <f>Table4[[#This Row],[Best Individual mean accuracy]]-Table4[[#This Row],[Benchmark mean accuracy]]</f>
        <v>-1.6000000000000938</v>
      </c>
      <c r="H268" t="str">
        <f>IF(AND(Table4[[#This Row],[F value]]&lt;4.74,Table4[[#This Row],[Best Individual mean accuracy]]&gt;Table4[[#This Row],[Benchmark mean accuracy]]),"Yes","No")</f>
        <v>No</v>
      </c>
    </row>
    <row r="269" spans="1:8" x14ac:dyDescent="0.55000000000000004">
      <c r="A269">
        <v>574</v>
      </c>
      <c r="B269" s="1" t="s">
        <v>1314</v>
      </c>
      <c r="C269" s="4">
        <v>1</v>
      </c>
      <c r="D269" s="5">
        <v>96</v>
      </c>
      <c r="E269" s="3">
        <v>94.266666666666595</v>
      </c>
      <c r="F269" s="4">
        <v>1.1714285714285699</v>
      </c>
      <c r="G269" s="5">
        <f>Table4[[#This Row],[Best Individual mean accuracy]]-Table4[[#This Row],[Benchmark mean accuracy]]</f>
        <v>-1.7333333333334053</v>
      </c>
      <c r="H269" t="str">
        <f>IF(AND(Table4[[#This Row],[F value]]&lt;4.74,Table4[[#This Row],[Best Individual mean accuracy]]&gt;Table4[[#This Row],[Benchmark mean accuracy]]),"Yes","No")</f>
        <v>No</v>
      </c>
    </row>
    <row r="270" spans="1:8" x14ac:dyDescent="0.55000000000000004">
      <c r="A270">
        <v>574</v>
      </c>
      <c r="B270" s="1" t="s">
        <v>1110</v>
      </c>
      <c r="C270" s="4">
        <v>1</v>
      </c>
      <c r="D270" s="5">
        <v>96</v>
      </c>
      <c r="E270" s="3">
        <v>93.866666666666603</v>
      </c>
      <c r="F270" s="4">
        <v>1.09523809523809</v>
      </c>
      <c r="G270" s="5">
        <f>Table4[[#This Row],[Best Individual mean accuracy]]-Table4[[#This Row],[Benchmark mean accuracy]]</f>
        <v>-2.1333333333333968</v>
      </c>
      <c r="H270" t="str">
        <f>IF(AND(Table4[[#This Row],[F value]]&lt;4.74,Table4[[#This Row],[Best Individual mean accuracy]]&gt;Table4[[#This Row],[Benchmark mean accuracy]]),"Yes","No")</f>
        <v>No</v>
      </c>
    </row>
    <row r="271" spans="1:8" x14ac:dyDescent="0.55000000000000004">
      <c r="A271">
        <v>574</v>
      </c>
      <c r="B271" s="1" t="s">
        <v>1111</v>
      </c>
      <c r="C271" s="4">
        <v>1</v>
      </c>
      <c r="D271" s="5">
        <v>96</v>
      </c>
      <c r="E271" s="3">
        <v>93.733333333333306</v>
      </c>
      <c r="F271" s="4">
        <v>1.29213483146067</v>
      </c>
      <c r="G271" s="5">
        <f>Table4[[#This Row],[Best Individual mean accuracy]]-Table4[[#This Row],[Benchmark mean accuracy]]</f>
        <v>-2.2666666666666941</v>
      </c>
      <c r="H271" t="str">
        <f>IF(AND(Table4[[#This Row],[F value]]&lt;4.74,Table4[[#This Row],[Best Individual mean accuracy]]&gt;Table4[[#This Row],[Benchmark mean accuracy]]),"Yes","No")</f>
        <v>No</v>
      </c>
    </row>
    <row r="272" spans="1:8" x14ac:dyDescent="0.55000000000000004">
      <c r="A272">
        <v>574</v>
      </c>
      <c r="B272" s="1" t="s">
        <v>1176</v>
      </c>
      <c r="C272" s="4">
        <v>1</v>
      </c>
      <c r="D272" s="5">
        <v>96</v>
      </c>
      <c r="E272" s="3">
        <v>91.866666666666603</v>
      </c>
      <c r="F272" s="4">
        <v>1.0054570259208699</v>
      </c>
      <c r="G272" s="5">
        <f>Table4[[#This Row],[Best Individual mean accuracy]]-Table4[[#This Row],[Benchmark mean accuracy]]</f>
        <v>-4.1333333333333968</v>
      </c>
      <c r="H272" t="str">
        <f>IF(AND(Table4[[#This Row],[F value]]&lt;4.74,Table4[[#This Row],[Best Individual mean accuracy]]&gt;Table4[[#This Row],[Benchmark mean accuracy]]),"Yes","No")</f>
        <v>No</v>
      </c>
    </row>
    <row r="273" spans="1:8" x14ac:dyDescent="0.55000000000000004">
      <c r="A273">
        <v>574</v>
      </c>
      <c r="B273" s="1" t="s">
        <v>1321</v>
      </c>
      <c r="C273" s="4">
        <v>1</v>
      </c>
      <c r="D273" s="5">
        <v>95.999999999999901</v>
      </c>
      <c r="E273" s="3">
        <v>96</v>
      </c>
      <c r="F273" s="4">
        <v>0.79999999999999905</v>
      </c>
      <c r="G273" s="5">
        <f>Table4[[#This Row],[Best Individual mean accuracy]]-Table4[[#This Row],[Benchmark mean accuracy]]</f>
        <v>0</v>
      </c>
      <c r="H273" t="str">
        <f>IF(AND(Table4[[#This Row],[F value]]&lt;4.74,Table4[[#This Row],[Best Individual mean accuracy]]&gt;Table4[[#This Row],[Benchmark mean accuracy]]),"Yes","No")</f>
        <v>Yes</v>
      </c>
    </row>
    <row r="274" spans="1:8" x14ac:dyDescent="0.55000000000000004">
      <c r="A274">
        <v>574</v>
      </c>
      <c r="B274" s="1" t="s">
        <v>1061</v>
      </c>
      <c r="C274" s="4">
        <v>1</v>
      </c>
      <c r="D274" s="5">
        <v>95.999999999999901</v>
      </c>
      <c r="E274" s="3">
        <v>95.866666666666603</v>
      </c>
      <c r="F274" s="4">
        <v>0.69230769230769196</v>
      </c>
      <c r="G274" s="5">
        <f>Table4[[#This Row],[Best Individual mean accuracy]]-Table4[[#This Row],[Benchmark mean accuracy]]</f>
        <v>-0.13333333333329733</v>
      </c>
      <c r="H274" t="str">
        <f>IF(AND(Table4[[#This Row],[F value]]&lt;4.74,Table4[[#This Row],[Best Individual mean accuracy]]&gt;Table4[[#This Row],[Benchmark mean accuracy]]),"Yes","No")</f>
        <v>No</v>
      </c>
    </row>
    <row r="275" spans="1:8" x14ac:dyDescent="0.55000000000000004">
      <c r="A275">
        <v>574</v>
      </c>
      <c r="B275" s="1" t="s">
        <v>1262</v>
      </c>
      <c r="C275" s="4">
        <v>1</v>
      </c>
      <c r="D275" s="5">
        <v>95.999999999999901</v>
      </c>
      <c r="E275" s="3">
        <v>95.866666666666603</v>
      </c>
      <c r="F275" s="4">
        <v>0.71428571428571597</v>
      </c>
      <c r="G275" s="5">
        <f>Table4[[#This Row],[Best Individual mean accuracy]]-Table4[[#This Row],[Benchmark mean accuracy]]</f>
        <v>-0.13333333333329733</v>
      </c>
      <c r="H275" t="str">
        <f>IF(AND(Table4[[#This Row],[F value]]&lt;4.74,Table4[[#This Row],[Best Individual mean accuracy]]&gt;Table4[[#This Row],[Benchmark mean accuracy]]),"Yes","No")</f>
        <v>No</v>
      </c>
    </row>
    <row r="276" spans="1:8" x14ac:dyDescent="0.55000000000000004">
      <c r="A276">
        <v>574</v>
      </c>
      <c r="B276" s="1" t="s">
        <v>962</v>
      </c>
      <c r="C276" s="4">
        <v>1</v>
      </c>
      <c r="D276" s="5">
        <v>95.999999999999901</v>
      </c>
      <c r="E276" s="3">
        <v>95.3333333333333</v>
      </c>
      <c r="F276" s="4">
        <v>0.999999999999997</v>
      </c>
      <c r="G276" s="5">
        <f>Table4[[#This Row],[Best Individual mean accuracy]]-Table4[[#This Row],[Benchmark mean accuracy]]</f>
        <v>-0.66666666666660035</v>
      </c>
      <c r="H276" t="str">
        <f>IF(AND(Table4[[#This Row],[F value]]&lt;4.74,Table4[[#This Row],[Best Individual mean accuracy]]&gt;Table4[[#This Row],[Benchmark mean accuracy]]),"Yes","No")</f>
        <v>No</v>
      </c>
    </row>
    <row r="277" spans="1:8" x14ac:dyDescent="0.55000000000000004">
      <c r="A277">
        <v>574</v>
      </c>
      <c r="B277" s="1" t="s">
        <v>1057</v>
      </c>
      <c r="C277" s="4">
        <v>1</v>
      </c>
      <c r="D277" s="5">
        <v>95.866666666666603</v>
      </c>
      <c r="E277" s="3">
        <v>96.4</v>
      </c>
      <c r="F277" s="4">
        <v>0.83333333333333204</v>
      </c>
      <c r="G277" s="5">
        <f>Table4[[#This Row],[Best Individual mean accuracy]]-Table4[[#This Row],[Benchmark mean accuracy]]</f>
        <v>0.53333333333340249</v>
      </c>
      <c r="H277" t="str">
        <f>IF(AND(Table4[[#This Row],[F value]]&lt;4.74,Table4[[#This Row],[Best Individual mean accuracy]]&gt;Table4[[#This Row],[Benchmark mean accuracy]]),"Yes","No")</f>
        <v>Yes</v>
      </c>
    </row>
    <row r="278" spans="1:8" x14ac:dyDescent="0.55000000000000004">
      <c r="A278">
        <v>574</v>
      </c>
      <c r="B278" s="1" t="s">
        <v>1033</v>
      </c>
      <c r="C278" s="4">
        <v>1</v>
      </c>
      <c r="D278" s="5">
        <v>95.866666666666603</v>
      </c>
      <c r="E278" s="3">
        <v>96.266666666666694</v>
      </c>
      <c r="F278" s="4">
        <v>0.53846153846153799</v>
      </c>
      <c r="G278" s="5">
        <f>Table4[[#This Row],[Best Individual mean accuracy]]-Table4[[#This Row],[Benchmark mean accuracy]]</f>
        <v>0.40000000000009095</v>
      </c>
      <c r="H278" t="str">
        <f>IF(AND(Table4[[#This Row],[F value]]&lt;4.74,Table4[[#This Row],[Best Individual mean accuracy]]&gt;Table4[[#This Row],[Benchmark mean accuracy]]),"Yes","No")</f>
        <v>Yes</v>
      </c>
    </row>
    <row r="279" spans="1:8" x14ac:dyDescent="0.55000000000000004">
      <c r="A279">
        <v>574</v>
      </c>
      <c r="B279" s="1" t="s">
        <v>1015</v>
      </c>
      <c r="C279" s="4">
        <v>1</v>
      </c>
      <c r="D279" s="5">
        <v>95.866666666666603</v>
      </c>
      <c r="E279" s="3">
        <v>96.133333333333297</v>
      </c>
      <c r="F279" s="4">
        <v>0.61111111111111105</v>
      </c>
      <c r="G279" s="5">
        <f>Table4[[#This Row],[Best Individual mean accuracy]]-Table4[[#This Row],[Benchmark mean accuracy]]</f>
        <v>0.26666666666669414</v>
      </c>
      <c r="H279" t="str">
        <f>IF(AND(Table4[[#This Row],[F value]]&lt;4.74,Table4[[#This Row],[Best Individual mean accuracy]]&gt;Table4[[#This Row],[Benchmark mean accuracy]]),"Yes","No")</f>
        <v>Yes</v>
      </c>
    </row>
    <row r="280" spans="1:8" x14ac:dyDescent="0.55000000000000004">
      <c r="A280">
        <v>574</v>
      </c>
      <c r="B280" s="1" t="s">
        <v>1072</v>
      </c>
      <c r="C280" s="4">
        <v>1</v>
      </c>
      <c r="D280" s="5">
        <v>95.866666666666603</v>
      </c>
      <c r="E280" s="3">
        <v>96.133333333333297</v>
      </c>
      <c r="F280" s="4">
        <v>1</v>
      </c>
      <c r="G280" s="5">
        <f>Table4[[#This Row],[Best Individual mean accuracy]]-Table4[[#This Row],[Benchmark mean accuracy]]</f>
        <v>0.26666666666669414</v>
      </c>
      <c r="H280" t="str">
        <f>IF(AND(Table4[[#This Row],[F value]]&lt;4.74,Table4[[#This Row],[Best Individual mean accuracy]]&gt;Table4[[#This Row],[Benchmark mean accuracy]]),"Yes","No")</f>
        <v>Yes</v>
      </c>
    </row>
    <row r="281" spans="1:8" x14ac:dyDescent="0.55000000000000004">
      <c r="A281">
        <v>574</v>
      </c>
      <c r="B281" s="1" t="s">
        <v>1234</v>
      </c>
      <c r="C281" s="4">
        <v>1</v>
      </c>
      <c r="D281" s="5">
        <v>95.866666666666603</v>
      </c>
      <c r="E281" s="3">
        <v>96</v>
      </c>
      <c r="F281" s="4">
        <v>0.71428571428571297</v>
      </c>
      <c r="G281" s="5">
        <f>Table4[[#This Row],[Best Individual mean accuracy]]-Table4[[#This Row],[Benchmark mean accuracy]]</f>
        <v>0.13333333333339681</v>
      </c>
      <c r="H281" t="str">
        <f>IF(AND(Table4[[#This Row],[F value]]&lt;4.74,Table4[[#This Row],[Best Individual mean accuracy]]&gt;Table4[[#This Row],[Benchmark mean accuracy]]),"Yes","No")</f>
        <v>Yes</v>
      </c>
    </row>
    <row r="282" spans="1:8" x14ac:dyDescent="0.55000000000000004">
      <c r="A282">
        <v>574</v>
      </c>
      <c r="B282" s="1" t="s">
        <v>1144</v>
      </c>
      <c r="C282" s="4">
        <v>1</v>
      </c>
      <c r="D282" s="5">
        <v>95.866666666666603</v>
      </c>
      <c r="E282" s="3">
        <v>96</v>
      </c>
      <c r="F282" s="4">
        <v>1</v>
      </c>
      <c r="G282" s="5">
        <f>Table4[[#This Row],[Best Individual mean accuracy]]-Table4[[#This Row],[Benchmark mean accuracy]]</f>
        <v>0.13333333333339681</v>
      </c>
      <c r="H282" t="str">
        <f>IF(AND(Table4[[#This Row],[F value]]&lt;4.74,Table4[[#This Row],[Best Individual mean accuracy]]&gt;Table4[[#This Row],[Benchmark mean accuracy]]),"Yes","No")</f>
        <v>Yes</v>
      </c>
    </row>
    <row r="283" spans="1:8" x14ac:dyDescent="0.55000000000000004">
      <c r="A283">
        <v>574</v>
      </c>
      <c r="B283" s="1" t="s">
        <v>1307</v>
      </c>
      <c r="C283" s="4">
        <v>1</v>
      </c>
      <c r="D283" s="5">
        <v>95.866666666666603</v>
      </c>
      <c r="E283" s="3">
        <v>96</v>
      </c>
      <c r="F283" s="4">
        <v>0.52941176470588203</v>
      </c>
      <c r="G283" s="5">
        <f>Table4[[#This Row],[Best Individual mean accuracy]]-Table4[[#This Row],[Benchmark mean accuracy]]</f>
        <v>0.13333333333339681</v>
      </c>
      <c r="H283" t="str">
        <f>IF(AND(Table4[[#This Row],[F value]]&lt;4.74,Table4[[#This Row],[Best Individual mean accuracy]]&gt;Table4[[#This Row],[Benchmark mean accuracy]]),"Yes","No")</f>
        <v>Yes</v>
      </c>
    </row>
    <row r="284" spans="1:8" x14ac:dyDescent="0.55000000000000004">
      <c r="A284">
        <v>574</v>
      </c>
      <c r="B284" s="1" t="s">
        <v>1062</v>
      </c>
      <c r="C284" s="4">
        <v>1</v>
      </c>
      <c r="D284" s="5">
        <v>95.866666666666603</v>
      </c>
      <c r="E284" s="3">
        <v>95.999999999999901</v>
      </c>
      <c r="F284" s="4">
        <v>0.63636363636363602</v>
      </c>
      <c r="G284" s="5">
        <f>Table4[[#This Row],[Best Individual mean accuracy]]-Table4[[#This Row],[Benchmark mean accuracy]]</f>
        <v>0.13333333333329733</v>
      </c>
      <c r="H284" t="str">
        <f>IF(AND(Table4[[#This Row],[F value]]&lt;4.74,Table4[[#This Row],[Best Individual mean accuracy]]&gt;Table4[[#This Row],[Benchmark mean accuracy]]),"Yes","No")</f>
        <v>Yes</v>
      </c>
    </row>
    <row r="285" spans="1:8" x14ac:dyDescent="0.55000000000000004">
      <c r="A285">
        <v>574</v>
      </c>
      <c r="B285" s="1" t="s">
        <v>1190</v>
      </c>
      <c r="C285" s="4">
        <v>1</v>
      </c>
      <c r="D285" s="5">
        <v>95.866666666666603</v>
      </c>
      <c r="E285" s="3">
        <v>95.866666666666603</v>
      </c>
      <c r="F285" s="4">
        <v>0.71428571428571497</v>
      </c>
      <c r="G285" s="5">
        <f>Table4[[#This Row],[Best Individual mean accuracy]]-Table4[[#This Row],[Benchmark mean accuracy]]</f>
        <v>0</v>
      </c>
      <c r="H285" t="str">
        <f>IF(AND(Table4[[#This Row],[F value]]&lt;4.74,Table4[[#This Row],[Best Individual mean accuracy]]&gt;Table4[[#This Row],[Benchmark mean accuracy]]),"Yes","No")</f>
        <v>No</v>
      </c>
    </row>
    <row r="286" spans="1:8" x14ac:dyDescent="0.55000000000000004">
      <c r="A286">
        <v>574</v>
      </c>
      <c r="B286" s="1" t="s">
        <v>1200</v>
      </c>
      <c r="C286" s="4">
        <v>1</v>
      </c>
      <c r="D286" s="5">
        <v>95.866666666666603</v>
      </c>
      <c r="E286" s="3">
        <v>95.866666666666603</v>
      </c>
      <c r="F286" s="4">
        <v>0.79999999999999905</v>
      </c>
      <c r="G286" s="5">
        <f>Table4[[#This Row],[Best Individual mean accuracy]]-Table4[[#This Row],[Benchmark mean accuracy]]</f>
        <v>0</v>
      </c>
      <c r="H286" t="str">
        <f>IF(AND(Table4[[#This Row],[F value]]&lt;4.74,Table4[[#This Row],[Best Individual mean accuracy]]&gt;Table4[[#This Row],[Benchmark mean accuracy]]),"Yes","No")</f>
        <v>No</v>
      </c>
    </row>
    <row r="287" spans="1:8" x14ac:dyDescent="0.55000000000000004">
      <c r="A287">
        <v>574</v>
      </c>
      <c r="B287" s="1" t="s">
        <v>1001</v>
      </c>
      <c r="C287" s="4">
        <v>1</v>
      </c>
      <c r="D287" s="5">
        <v>95.866666666666603</v>
      </c>
      <c r="E287" s="3">
        <v>95.733333333333306</v>
      </c>
      <c r="F287" s="4">
        <v>0.53846153846153799</v>
      </c>
      <c r="G287" s="5">
        <f>Table4[[#This Row],[Best Individual mean accuracy]]-Table4[[#This Row],[Benchmark mean accuracy]]</f>
        <v>-0.13333333333329733</v>
      </c>
      <c r="H287" t="str">
        <f>IF(AND(Table4[[#This Row],[F value]]&lt;4.74,Table4[[#This Row],[Best Individual mean accuracy]]&gt;Table4[[#This Row],[Benchmark mean accuracy]]),"Yes","No")</f>
        <v>No</v>
      </c>
    </row>
    <row r="288" spans="1:8" x14ac:dyDescent="0.55000000000000004">
      <c r="A288">
        <v>574</v>
      </c>
      <c r="B288" s="1" t="s">
        <v>1022</v>
      </c>
      <c r="C288" s="4">
        <v>1</v>
      </c>
      <c r="D288" s="5">
        <v>95.866666666666603</v>
      </c>
      <c r="E288" s="3">
        <v>95.733333333333306</v>
      </c>
      <c r="F288" s="4">
        <v>0.62962962962962798</v>
      </c>
      <c r="G288" s="5">
        <f>Table4[[#This Row],[Best Individual mean accuracy]]-Table4[[#This Row],[Benchmark mean accuracy]]</f>
        <v>-0.13333333333329733</v>
      </c>
      <c r="H288" t="str">
        <f>IF(AND(Table4[[#This Row],[F value]]&lt;4.74,Table4[[#This Row],[Best Individual mean accuracy]]&gt;Table4[[#This Row],[Benchmark mean accuracy]]),"Yes","No")</f>
        <v>No</v>
      </c>
    </row>
    <row r="289" spans="1:8" x14ac:dyDescent="0.55000000000000004">
      <c r="A289">
        <v>574</v>
      </c>
      <c r="B289" s="1" t="s">
        <v>1070</v>
      </c>
      <c r="C289" s="4">
        <v>1</v>
      </c>
      <c r="D289" s="5">
        <v>95.866666666666603</v>
      </c>
      <c r="E289" s="3">
        <v>95.733333333333306</v>
      </c>
      <c r="F289" s="4">
        <v>0.55555555555555503</v>
      </c>
      <c r="G289" s="5">
        <f>Table4[[#This Row],[Best Individual mean accuracy]]-Table4[[#This Row],[Benchmark mean accuracy]]</f>
        <v>-0.13333333333329733</v>
      </c>
      <c r="H289" t="str">
        <f>IF(AND(Table4[[#This Row],[F value]]&lt;4.74,Table4[[#This Row],[Best Individual mean accuracy]]&gt;Table4[[#This Row],[Benchmark mean accuracy]]),"Yes","No")</f>
        <v>No</v>
      </c>
    </row>
    <row r="290" spans="1:8" x14ac:dyDescent="0.55000000000000004">
      <c r="A290">
        <v>574</v>
      </c>
      <c r="B290" s="1" t="s">
        <v>1074</v>
      </c>
      <c r="C290" s="4">
        <v>1</v>
      </c>
      <c r="D290" s="5">
        <v>95.866666666666603</v>
      </c>
      <c r="E290" s="3">
        <v>95.733333333333306</v>
      </c>
      <c r="F290" s="4">
        <v>0.71929824561403499</v>
      </c>
      <c r="G290" s="5">
        <f>Table4[[#This Row],[Best Individual mean accuracy]]-Table4[[#This Row],[Benchmark mean accuracy]]</f>
        <v>-0.13333333333329733</v>
      </c>
      <c r="H290" t="str">
        <f>IF(AND(Table4[[#This Row],[F value]]&lt;4.74,Table4[[#This Row],[Best Individual mean accuracy]]&gt;Table4[[#This Row],[Benchmark mean accuracy]]),"Yes","No")</f>
        <v>No</v>
      </c>
    </row>
    <row r="291" spans="1:8" x14ac:dyDescent="0.55000000000000004">
      <c r="A291">
        <v>574</v>
      </c>
      <c r="B291" s="1" t="s">
        <v>1127</v>
      </c>
      <c r="C291" s="4">
        <v>1</v>
      </c>
      <c r="D291" s="5">
        <v>95.866666666666603</v>
      </c>
      <c r="E291" s="3">
        <v>95.733333333333306</v>
      </c>
      <c r="F291" s="4">
        <v>0.89473684210526006</v>
      </c>
      <c r="G291" s="5">
        <f>Table4[[#This Row],[Best Individual mean accuracy]]-Table4[[#This Row],[Benchmark mean accuracy]]</f>
        <v>-0.13333333333329733</v>
      </c>
      <c r="H291" t="str">
        <f>IF(AND(Table4[[#This Row],[F value]]&lt;4.74,Table4[[#This Row],[Best Individual mean accuracy]]&gt;Table4[[#This Row],[Benchmark mean accuracy]]),"Yes","No")</f>
        <v>No</v>
      </c>
    </row>
    <row r="292" spans="1:8" x14ac:dyDescent="0.55000000000000004">
      <c r="A292">
        <v>574</v>
      </c>
      <c r="B292" s="1" t="s">
        <v>1169</v>
      </c>
      <c r="C292" s="4">
        <v>1</v>
      </c>
      <c r="D292" s="5">
        <v>95.866666666666603</v>
      </c>
      <c r="E292" s="3">
        <v>95.733333333333306</v>
      </c>
      <c r="F292" s="4">
        <v>1</v>
      </c>
      <c r="G292" s="5">
        <f>Table4[[#This Row],[Best Individual mean accuracy]]-Table4[[#This Row],[Benchmark mean accuracy]]</f>
        <v>-0.13333333333329733</v>
      </c>
      <c r="H292" t="str">
        <f>IF(AND(Table4[[#This Row],[F value]]&lt;4.74,Table4[[#This Row],[Best Individual mean accuracy]]&gt;Table4[[#This Row],[Benchmark mean accuracy]]),"Yes","No")</f>
        <v>No</v>
      </c>
    </row>
    <row r="293" spans="1:8" x14ac:dyDescent="0.55000000000000004">
      <c r="A293">
        <v>574</v>
      </c>
      <c r="B293" s="1" t="s">
        <v>897</v>
      </c>
      <c r="C293" s="4">
        <v>1</v>
      </c>
      <c r="D293" s="5">
        <v>95.866666666666603</v>
      </c>
      <c r="E293" s="3">
        <v>95.6</v>
      </c>
      <c r="F293" s="4">
        <v>0.73333333333333295</v>
      </c>
      <c r="G293" s="5">
        <f>Table4[[#This Row],[Best Individual mean accuracy]]-Table4[[#This Row],[Benchmark mean accuracy]]</f>
        <v>-0.26666666666660888</v>
      </c>
      <c r="H293" t="str">
        <f>IF(AND(Table4[[#This Row],[F value]]&lt;4.74,Table4[[#This Row],[Best Individual mean accuracy]]&gt;Table4[[#This Row],[Benchmark mean accuracy]]),"Yes","No")</f>
        <v>No</v>
      </c>
    </row>
    <row r="294" spans="1:8" x14ac:dyDescent="0.55000000000000004">
      <c r="A294">
        <v>574</v>
      </c>
      <c r="B294" s="1" t="s">
        <v>1051</v>
      </c>
      <c r="C294" s="4">
        <v>1</v>
      </c>
      <c r="D294" s="5">
        <v>95.866666666666603</v>
      </c>
      <c r="E294" s="3">
        <v>95.6</v>
      </c>
      <c r="F294" s="4">
        <v>0.66666666666666496</v>
      </c>
      <c r="G294" s="5">
        <f>Table4[[#This Row],[Best Individual mean accuracy]]-Table4[[#This Row],[Benchmark mean accuracy]]</f>
        <v>-0.26666666666660888</v>
      </c>
      <c r="H294" t="str">
        <f>IF(AND(Table4[[#This Row],[F value]]&lt;4.74,Table4[[#This Row],[Best Individual mean accuracy]]&gt;Table4[[#This Row],[Benchmark mean accuracy]]),"Yes","No")</f>
        <v>No</v>
      </c>
    </row>
    <row r="295" spans="1:8" x14ac:dyDescent="0.55000000000000004">
      <c r="A295">
        <v>574</v>
      </c>
      <c r="B295" s="1" t="s">
        <v>1100</v>
      </c>
      <c r="C295" s="4">
        <v>1</v>
      </c>
      <c r="D295" s="5">
        <v>95.866666666666603</v>
      </c>
      <c r="E295" s="3">
        <v>95.6</v>
      </c>
      <c r="F295" s="4">
        <v>1</v>
      </c>
      <c r="G295" s="5">
        <f>Table4[[#This Row],[Best Individual mean accuracy]]-Table4[[#This Row],[Benchmark mean accuracy]]</f>
        <v>-0.26666666666660888</v>
      </c>
      <c r="H295" t="str">
        <f>IF(AND(Table4[[#This Row],[F value]]&lt;4.74,Table4[[#This Row],[Best Individual mean accuracy]]&gt;Table4[[#This Row],[Benchmark mean accuracy]]),"Yes","No")</f>
        <v>No</v>
      </c>
    </row>
    <row r="296" spans="1:8" x14ac:dyDescent="0.55000000000000004">
      <c r="A296">
        <v>574</v>
      </c>
      <c r="B296" s="1" t="s">
        <v>1107</v>
      </c>
      <c r="C296" s="4">
        <v>1</v>
      </c>
      <c r="D296" s="5">
        <v>95.866666666666603</v>
      </c>
      <c r="E296" s="3">
        <v>95.6</v>
      </c>
      <c r="F296" s="4">
        <v>0.77777777777777801</v>
      </c>
      <c r="G296" s="5">
        <f>Table4[[#This Row],[Best Individual mean accuracy]]-Table4[[#This Row],[Benchmark mean accuracy]]</f>
        <v>-0.26666666666660888</v>
      </c>
      <c r="H296" t="str">
        <f>IF(AND(Table4[[#This Row],[F value]]&lt;4.74,Table4[[#This Row],[Best Individual mean accuracy]]&gt;Table4[[#This Row],[Benchmark mean accuracy]]),"Yes","No")</f>
        <v>No</v>
      </c>
    </row>
    <row r="297" spans="1:8" x14ac:dyDescent="0.55000000000000004">
      <c r="A297">
        <v>574</v>
      </c>
      <c r="B297" s="1" t="s">
        <v>1229</v>
      </c>
      <c r="C297" s="4">
        <v>1</v>
      </c>
      <c r="D297" s="5">
        <v>95.866666666666603</v>
      </c>
      <c r="E297" s="3">
        <v>95.6</v>
      </c>
      <c r="F297" s="4">
        <v>4.0000000000000204</v>
      </c>
      <c r="G297" s="5">
        <f>Table4[[#This Row],[Best Individual mean accuracy]]-Table4[[#This Row],[Benchmark mean accuracy]]</f>
        <v>-0.26666666666660888</v>
      </c>
      <c r="H297" t="str">
        <f>IF(AND(Table4[[#This Row],[F value]]&lt;4.74,Table4[[#This Row],[Best Individual mean accuracy]]&gt;Table4[[#This Row],[Benchmark mean accuracy]]),"Yes","No")</f>
        <v>No</v>
      </c>
    </row>
    <row r="298" spans="1:8" x14ac:dyDescent="0.55000000000000004">
      <c r="A298">
        <v>574</v>
      </c>
      <c r="B298" s="1" t="s">
        <v>989</v>
      </c>
      <c r="C298" s="4">
        <v>1</v>
      </c>
      <c r="D298" s="5">
        <v>95.866666666666603</v>
      </c>
      <c r="E298" s="3">
        <v>95.599999999999895</v>
      </c>
      <c r="F298" s="4">
        <v>0.6</v>
      </c>
      <c r="G298" s="5">
        <f>Table4[[#This Row],[Best Individual mean accuracy]]-Table4[[#This Row],[Benchmark mean accuracy]]</f>
        <v>-0.26666666666670835</v>
      </c>
      <c r="H298" t="str">
        <f>IF(AND(Table4[[#This Row],[F value]]&lt;4.74,Table4[[#This Row],[Best Individual mean accuracy]]&gt;Table4[[#This Row],[Benchmark mean accuracy]]),"Yes","No")</f>
        <v>No</v>
      </c>
    </row>
    <row r="299" spans="1:8" x14ac:dyDescent="0.55000000000000004">
      <c r="A299">
        <v>574</v>
      </c>
      <c r="B299" s="1" t="s">
        <v>1146</v>
      </c>
      <c r="C299" s="4">
        <v>1</v>
      </c>
      <c r="D299" s="5">
        <v>95.866666666666603</v>
      </c>
      <c r="E299" s="3">
        <v>95.599999999999895</v>
      </c>
      <c r="F299" s="4">
        <v>0.71428571428571297</v>
      </c>
      <c r="G299" s="5">
        <f>Table4[[#This Row],[Best Individual mean accuracy]]-Table4[[#This Row],[Benchmark mean accuracy]]</f>
        <v>-0.26666666666670835</v>
      </c>
      <c r="H299" t="str">
        <f>IF(AND(Table4[[#This Row],[F value]]&lt;4.74,Table4[[#This Row],[Best Individual mean accuracy]]&gt;Table4[[#This Row],[Benchmark mean accuracy]]),"Yes","No")</f>
        <v>No</v>
      </c>
    </row>
    <row r="300" spans="1:8" x14ac:dyDescent="0.55000000000000004">
      <c r="A300">
        <v>574</v>
      </c>
      <c r="B300" s="1" t="s">
        <v>1177</v>
      </c>
      <c r="C300" s="4">
        <v>1</v>
      </c>
      <c r="D300" s="5">
        <v>95.866666666666603</v>
      </c>
      <c r="E300" s="3">
        <v>95.599999999999895</v>
      </c>
      <c r="F300" s="4">
        <v>1.3333333333333299</v>
      </c>
      <c r="G300" s="5">
        <f>Table4[[#This Row],[Best Individual mean accuracy]]-Table4[[#This Row],[Benchmark mean accuracy]]</f>
        <v>-0.26666666666670835</v>
      </c>
      <c r="H300" t="str">
        <f>IF(AND(Table4[[#This Row],[F value]]&lt;4.74,Table4[[#This Row],[Best Individual mean accuracy]]&gt;Table4[[#This Row],[Benchmark mean accuracy]]),"Yes","No")</f>
        <v>No</v>
      </c>
    </row>
    <row r="301" spans="1:8" x14ac:dyDescent="0.55000000000000004">
      <c r="A301">
        <v>574</v>
      </c>
      <c r="B301" s="1" t="s">
        <v>1208</v>
      </c>
      <c r="C301" s="4">
        <v>1</v>
      </c>
      <c r="D301" s="5">
        <v>95.866666666666603</v>
      </c>
      <c r="E301" s="3">
        <v>95.599999999999895</v>
      </c>
      <c r="F301" s="4">
        <v>0.63636363636363602</v>
      </c>
      <c r="G301" s="5">
        <f>Table4[[#This Row],[Best Individual mean accuracy]]-Table4[[#This Row],[Benchmark mean accuracy]]</f>
        <v>-0.26666666666670835</v>
      </c>
      <c r="H301" t="str">
        <f>IF(AND(Table4[[#This Row],[F value]]&lt;4.74,Table4[[#This Row],[Best Individual mean accuracy]]&gt;Table4[[#This Row],[Benchmark mean accuracy]]),"Yes","No")</f>
        <v>No</v>
      </c>
    </row>
    <row r="302" spans="1:8" x14ac:dyDescent="0.55000000000000004">
      <c r="A302">
        <v>574</v>
      </c>
      <c r="B302" s="1" t="s">
        <v>1249</v>
      </c>
      <c r="C302" s="4">
        <v>1</v>
      </c>
      <c r="D302" s="5">
        <v>95.866666666666603</v>
      </c>
      <c r="E302" s="3">
        <v>95.599999999999895</v>
      </c>
      <c r="F302" s="4">
        <v>1.49999999999999</v>
      </c>
      <c r="G302" s="5">
        <f>Table4[[#This Row],[Best Individual mean accuracy]]-Table4[[#This Row],[Benchmark mean accuracy]]</f>
        <v>-0.26666666666670835</v>
      </c>
      <c r="H302" t="str">
        <f>IF(AND(Table4[[#This Row],[F value]]&lt;4.74,Table4[[#This Row],[Best Individual mean accuracy]]&gt;Table4[[#This Row],[Benchmark mean accuracy]]),"Yes","No")</f>
        <v>No</v>
      </c>
    </row>
    <row r="303" spans="1:8" x14ac:dyDescent="0.55000000000000004">
      <c r="A303">
        <v>574</v>
      </c>
      <c r="B303" s="1" t="s">
        <v>939</v>
      </c>
      <c r="C303" s="4">
        <v>1</v>
      </c>
      <c r="D303" s="5">
        <v>95.866666666666603</v>
      </c>
      <c r="E303" s="3">
        <v>95.466666666666598</v>
      </c>
      <c r="F303" s="4">
        <v>0.69230769230769196</v>
      </c>
      <c r="G303" s="5">
        <f>Table4[[#This Row],[Best Individual mean accuracy]]-Table4[[#This Row],[Benchmark mean accuracy]]</f>
        <v>-0.40000000000000568</v>
      </c>
      <c r="H303" t="str">
        <f>IF(AND(Table4[[#This Row],[F value]]&lt;4.74,Table4[[#This Row],[Best Individual mean accuracy]]&gt;Table4[[#This Row],[Benchmark mean accuracy]]),"Yes","No")</f>
        <v>No</v>
      </c>
    </row>
    <row r="304" spans="1:8" x14ac:dyDescent="0.55000000000000004">
      <c r="A304">
        <v>574</v>
      </c>
      <c r="B304" s="1" t="s">
        <v>1040</v>
      </c>
      <c r="C304" s="4">
        <v>1</v>
      </c>
      <c r="D304" s="5">
        <v>95.866666666666603</v>
      </c>
      <c r="E304" s="3">
        <v>95.466666666666598</v>
      </c>
      <c r="F304" s="4">
        <v>0.61702127659574402</v>
      </c>
      <c r="G304" s="5">
        <f>Table4[[#This Row],[Best Individual mean accuracy]]-Table4[[#This Row],[Benchmark mean accuracy]]</f>
        <v>-0.40000000000000568</v>
      </c>
      <c r="H304" t="str">
        <f>IF(AND(Table4[[#This Row],[F value]]&lt;4.74,Table4[[#This Row],[Best Individual mean accuracy]]&gt;Table4[[#This Row],[Benchmark mean accuracy]]),"Yes","No")</f>
        <v>No</v>
      </c>
    </row>
    <row r="305" spans="1:8" x14ac:dyDescent="0.55000000000000004">
      <c r="A305">
        <v>574</v>
      </c>
      <c r="B305" s="1" t="s">
        <v>1192</v>
      </c>
      <c r="C305" s="4">
        <v>1</v>
      </c>
      <c r="D305" s="5">
        <v>95.866666666666603</v>
      </c>
      <c r="E305" s="3">
        <v>95.466666666666598</v>
      </c>
      <c r="F305" s="4">
        <v>1.2222222222222201</v>
      </c>
      <c r="G305" s="5">
        <f>Table4[[#This Row],[Best Individual mean accuracy]]-Table4[[#This Row],[Benchmark mean accuracy]]</f>
        <v>-0.40000000000000568</v>
      </c>
      <c r="H305" t="str">
        <f>IF(AND(Table4[[#This Row],[F value]]&lt;4.74,Table4[[#This Row],[Best Individual mean accuracy]]&gt;Table4[[#This Row],[Benchmark mean accuracy]]),"Yes","No")</f>
        <v>No</v>
      </c>
    </row>
    <row r="306" spans="1:8" x14ac:dyDescent="0.55000000000000004">
      <c r="A306">
        <v>574</v>
      </c>
      <c r="B306" s="1" t="s">
        <v>1220</v>
      </c>
      <c r="C306" s="4">
        <v>1</v>
      </c>
      <c r="D306" s="5">
        <v>95.866666666666603</v>
      </c>
      <c r="E306" s="3">
        <v>95.466666666666598</v>
      </c>
      <c r="F306" s="4">
        <v>0.69230769230769296</v>
      </c>
      <c r="G306" s="5">
        <f>Table4[[#This Row],[Best Individual mean accuracy]]-Table4[[#This Row],[Benchmark mean accuracy]]</f>
        <v>-0.40000000000000568</v>
      </c>
      <c r="H306" t="str">
        <f>IF(AND(Table4[[#This Row],[F value]]&lt;4.74,Table4[[#This Row],[Best Individual mean accuracy]]&gt;Table4[[#This Row],[Benchmark mean accuracy]]),"Yes","No")</f>
        <v>No</v>
      </c>
    </row>
    <row r="307" spans="1:8" x14ac:dyDescent="0.55000000000000004">
      <c r="A307">
        <v>574</v>
      </c>
      <c r="B307" s="1" t="s">
        <v>1244</v>
      </c>
      <c r="C307" s="4">
        <v>1</v>
      </c>
      <c r="D307" s="5">
        <v>95.866666666666603</v>
      </c>
      <c r="E307" s="3">
        <v>95.466666666666598</v>
      </c>
      <c r="F307" s="4">
        <v>0.68421052631578905</v>
      </c>
      <c r="G307" s="5">
        <f>Table4[[#This Row],[Best Individual mean accuracy]]-Table4[[#This Row],[Benchmark mean accuracy]]</f>
        <v>-0.40000000000000568</v>
      </c>
      <c r="H307" t="str">
        <f>IF(AND(Table4[[#This Row],[F value]]&lt;4.74,Table4[[#This Row],[Best Individual mean accuracy]]&gt;Table4[[#This Row],[Benchmark mean accuracy]]),"Yes","No")</f>
        <v>No</v>
      </c>
    </row>
    <row r="308" spans="1:8" x14ac:dyDescent="0.55000000000000004">
      <c r="A308">
        <v>574</v>
      </c>
      <c r="B308" s="1" t="s">
        <v>965</v>
      </c>
      <c r="C308" s="4">
        <v>1</v>
      </c>
      <c r="D308" s="5">
        <v>95.866666666666603</v>
      </c>
      <c r="E308" s="3">
        <v>95.3333333333333</v>
      </c>
      <c r="F308" s="4">
        <v>1.3333333333333299</v>
      </c>
      <c r="G308" s="5">
        <f>Table4[[#This Row],[Best Individual mean accuracy]]-Table4[[#This Row],[Benchmark mean accuracy]]</f>
        <v>-0.53333333333330302</v>
      </c>
      <c r="H308" t="str">
        <f>IF(AND(Table4[[#This Row],[F value]]&lt;4.74,Table4[[#This Row],[Best Individual mean accuracy]]&gt;Table4[[#This Row],[Benchmark mean accuracy]]),"Yes","No")</f>
        <v>No</v>
      </c>
    </row>
    <row r="309" spans="1:8" x14ac:dyDescent="0.55000000000000004">
      <c r="A309">
        <v>574</v>
      </c>
      <c r="B309" s="1" t="s">
        <v>982</v>
      </c>
      <c r="C309" s="4">
        <v>1</v>
      </c>
      <c r="D309" s="5">
        <v>95.866666666666603</v>
      </c>
      <c r="E309" s="3">
        <v>95.3333333333333</v>
      </c>
      <c r="F309" s="4">
        <v>1.1666666666666601</v>
      </c>
      <c r="G309" s="5">
        <f>Table4[[#This Row],[Best Individual mean accuracy]]-Table4[[#This Row],[Benchmark mean accuracy]]</f>
        <v>-0.53333333333330302</v>
      </c>
      <c r="H309" t="str">
        <f>IF(AND(Table4[[#This Row],[F value]]&lt;4.74,Table4[[#This Row],[Best Individual mean accuracy]]&gt;Table4[[#This Row],[Benchmark mean accuracy]]),"Yes","No")</f>
        <v>No</v>
      </c>
    </row>
    <row r="310" spans="1:8" x14ac:dyDescent="0.55000000000000004">
      <c r="A310">
        <v>574</v>
      </c>
      <c r="B310" s="1" t="s">
        <v>985</v>
      </c>
      <c r="C310" s="4">
        <v>1</v>
      </c>
      <c r="D310" s="5">
        <v>95.866666666666603</v>
      </c>
      <c r="E310" s="3">
        <v>95.3333333333333</v>
      </c>
      <c r="F310" s="4">
        <v>0.875</v>
      </c>
      <c r="G310" s="5">
        <f>Table4[[#This Row],[Best Individual mean accuracy]]-Table4[[#This Row],[Benchmark mean accuracy]]</f>
        <v>-0.53333333333330302</v>
      </c>
      <c r="H310" t="str">
        <f>IF(AND(Table4[[#This Row],[F value]]&lt;4.74,Table4[[#This Row],[Best Individual mean accuracy]]&gt;Table4[[#This Row],[Benchmark mean accuracy]]),"Yes","No")</f>
        <v>No</v>
      </c>
    </row>
    <row r="311" spans="1:8" x14ac:dyDescent="0.55000000000000004">
      <c r="A311">
        <v>574</v>
      </c>
      <c r="B311" s="1" t="s">
        <v>1096</v>
      </c>
      <c r="C311" s="4">
        <v>1</v>
      </c>
      <c r="D311" s="5">
        <v>95.866666666666603</v>
      </c>
      <c r="E311" s="3">
        <v>95.3333333333333</v>
      </c>
      <c r="F311" s="4">
        <v>1.6666666666666601</v>
      </c>
      <c r="G311" s="5">
        <f>Table4[[#This Row],[Best Individual mean accuracy]]-Table4[[#This Row],[Benchmark mean accuracy]]</f>
        <v>-0.53333333333330302</v>
      </c>
      <c r="H311" t="str">
        <f>IF(AND(Table4[[#This Row],[F value]]&lt;4.74,Table4[[#This Row],[Best Individual mean accuracy]]&gt;Table4[[#This Row],[Benchmark mean accuracy]]),"Yes","No")</f>
        <v>No</v>
      </c>
    </row>
    <row r="312" spans="1:8" x14ac:dyDescent="0.55000000000000004">
      <c r="A312">
        <v>574</v>
      </c>
      <c r="B312" s="1" t="s">
        <v>1143</v>
      </c>
      <c r="C312" s="4">
        <v>1</v>
      </c>
      <c r="D312" s="5">
        <v>95.866666666666603</v>
      </c>
      <c r="E312" s="3">
        <v>95.3333333333333</v>
      </c>
      <c r="F312" s="4">
        <v>0.999999999999997</v>
      </c>
      <c r="G312" s="5">
        <f>Table4[[#This Row],[Best Individual mean accuracy]]-Table4[[#This Row],[Benchmark mean accuracy]]</f>
        <v>-0.53333333333330302</v>
      </c>
      <c r="H312" t="str">
        <f>IF(AND(Table4[[#This Row],[F value]]&lt;4.74,Table4[[#This Row],[Best Individual mean accuracy]]&gt;Table4[[#This Row],[Benchmark mean accuracy]]),"Yes","No")</f>
        <v>No</v>
      </c>
    </row>
    <row r="313" spans="1:8" x14ac:dyDescent="0.55000000000000004">
      <c r="A313">
        <v>574</v>
      </c>
      <c r="B313" s="1" t="s">
        <v>1164</v>
      </c>
      <c r="C313" s="4">
        <v>1</v>
      </c>
      <c r="D313" s="5">
        <v>95.866666666666603</v>
      </c>
      <c r="E313" s="3">
        <v>95.3333333333333</v>
      </c>
      <c r="F313" s="4">
        <v>0.61538461538461497</v>
      </c>
      <c r="G313" s="5">
        <f>Table4[[#This Row],[Best Individual mean accuracy]]-Table4[[#This Row],[Benchmark mean accuracy]]</f>
        <v>-0.53333333333330302</v>
      </c>
      <c r="H313" t="str">
        <f>IF(AND(Table4[[#This Row],[F value]]&lt;4.74,Table4[[#This Row],[Best Individual mean accuracy]]&gt;Table4[[#This Row],[Benchmark mean accuracy]]),"Yes","No")</f>
        <v>No</v>
      </c>
    </row>
    <row r="314" spans="1:8" x14ac:dyDescent="0.55000000000000004">
      <c r="A314">
        <v>574</v>
      </c>
      <c r="B314" s="1" t="s">
        <v>1232</v>
      </c>
      <c r="C314" s="4">
        <v>1</v>
      </c>
      <c r="D314" s="5">
        <v>95.866666666666603</v>
      </c>
      <c r="E314" s="3">
        <v>95.3333333333333</v>
      </c>
      <c r="F314" s="4">
        <v>1.3333333333333199</v>
      </c>
      <c r="G314" s="5">
        <f>Table4[[#This Row],[Best Individual mean accuracy]]-Table4[[#This Row],[Benchmark mean accuracy]]</f>
        <v>-0.53333333333330302</v>
      </c>
      <c r="H314" t="str">
        <f>IF(AND(Table4[[#This Row],[F value]]&lt;4.74,Table4[[#This Row],[Best Individual mean accuracy]]&gt;Table4[[#This Row],[Benchmark mean accuracy]]),"Yes","No")</f>
        <v>No</v>
      </c>
    </row>
    <row r="315" spans="1:8" x14ac:dyDescent="0.55000000000000004">
      <c r="A315">
        <v>574</v>
      </c>
      <c r="B315" s="1" t="s">
        <v>1247</v>
      </c>
      <c r="C315" s="4">
        <v>1</v>
      </c>
      <c r="D315" s="5">
        <v>95.866666666666603</v>
      </c>
      <c r="E315" s="3">
        <v>95.3333333333333</v>
      </c>
      <c r="F315" s="4">
        <v>1.28571428571428</v>
      </c>
      <c r="G315" s="5">
        <f>Table4[[#This Row],[Best Individual mean accuracy]]-Table4[[#This Row],[Benchmark mean accuracy]]</f>
        <v>-0.53333333333330302</v>
      </c>
      <c r="H315" t="str">
        <f>IF(AND(Table4[[#This Row],[F value]]&lt;4.74,Table4[[#This Row],[Best Individual mean accuracy]]&gt;Table4[[#This Row],[Benchmark mean accuracy]]),"Yes","No")</f>
        <v>No</v>
      </c>
    </row>
    <row r="316" spans="1:8" x14ac:dyDescent="0.55000000000000004">
      <c r="A316">
        <v>574</v>
      </c>
      <c r="B316" s="1" t="s">
        <v>1257</v>
      </c>
      <c r="C316" s="4">
        <v>1</v>
      </c>
      <c r="D316" s="5">
        <v>95.866666666666603</v>
      </c>
      <c r="E316" s="3">
        <v>95.3333333333333</v>
      </c>
      <c r="F316" s="4">
        <v>1.49999999999999</v>
      </c>
      <c r="G316" s="5">
        <f>Table4[[#This Row],[Best Individual mean accuracy]]-Table4[[#This Row],[Benchmark mean accuracy]]</f>
        <v>-0.53333333333330302</v>
      </c>
      <c r="H316" t="str">
        <f>IF(AND(Table4[[#This Row],[F value]]&lt;4.74,Table4[[#This Row],[Best Individual mean accuracy]]&gt;Table4[[#This Row],[Benchmark mean accuracy]]),"Yes","No")</f>
        <v>No</v>
      </c>
    </row>
    <row r="317" spans="1:8" x14ac:dyDescent="0.55000000000000004">
      <c r="A317">
        <v>574</v>
      </c>
      <c r="B317" s="1" t="s">
        <v>919</v>
      </c>
      <c r="C317" s="4">
        <v>1</v>
      </c>
      <c r="D317" s="5">
        <v>95.866666666666603</v>
      </c>
      <c r="E317" s="3">
        <v>95.2</v>
      </c>
      <c r="F317" s="4">
        <v>1</v>
      </c>
      <c r="G317" s="5">
        <f>Table4[[#This Row],[Best Individual mean accuracy]]-Table4[[#This Row],[Benchmark mean accuracy]]</f>
        <v>-0.66666666666660035</v>
      </c>
      <c r="H317" t="str">
        <f>IF(AND(Table4[[#This Row],[F value]]&lt;4.74,Table4[[#This Row],[Best Individual mean accuracy]]&gt;Table4[[#This Row],[Benchmark mean accuracy]]),"Yes","No")</f>
        <v>No</v>
      </c>
    </row>
    <row r="318" spans="1:8" x14ac:dyDescent="0.55000000000000004">
      <c r="A318">
        <v>574</v>
      </c>
      <c r="B318" s="1" t="s">
        <v>933</v>
      </c>
      <c r="C318" s="4">
        <v>1</v>
      </c>
      <c r="D318" s="5">
        <v>95.866666666666603</v>
      </c>
      <c r="E318" s="3">
        <v>95.2</v>
      </c>
      <c r="F318" s="4">
        <v>1.1818181818181801</v>
      </c>
      <c r="G318" s="5">
        <f>Table4[[#This Row],[Best Individual mean accuracy]]-Table4[[#This Row],[Benchmark mean accuracy]]</f>
        <v>-0.66666666666660035</v>
      </c>
      <c r="H318" t="str">
        <f>IF(AND(Table4[[#This Row],[F value]]&lt;4.74,Table4[[#This Row],[Best Individual mean accuracy]]&gt;Table4[[#This Row],[Benchmark mean accuracy]]),"Yes","No")</f>
        <v>No</v>
      </c>
    </row>
    <row r="319" spans="1:8" x14ac:dyDescent="0.55000000000000004">
      <c r="A319">
        <v>574</v>
      </c>
      <c r="B319" s="1" t="s">
        <v>992</v>
      </c>
      <c r="C319" s="4">
        <v>1</v>
      </c>
      <c r="D319" s="5">
        <v>95.866666666666603</v>
      </c>
      <c r="E319" s="3">
        <v>95.2</v>
      </c>
      <c r="F319" s="4">
        <v>0.620253164556962</v>
      </c>
      <c r="G319" s="5">
        <f>Table4[[#This Row],[Best Individual mean accuracy]]-Table4[[#This Row],[Benchmark mean accuracy]]</f>
        <v>-0.66666666666660035</v>
      </c>
      <c r="H319" t="str">
        <f>IF(AND(Table4[[#This Row],[F value]]&lt;4.74,Table4[[#This Row],[Best Individual mean accuracy]]&gt;Table4[[#This Row],[Benchmark mean accuracy]]),"Yes","No")</f>
        <v>No</v>
      </c>
    </row>
    <row r="320" spans="1:8" x14ac:dyDescent="0.55000000000000004">
      <c r="A320">
        <v>574</v>
      </c>
      <c r="B320" s="1" t="s">
        <v>1005</v>
      </c>
      <c r="C320" s="4">
        <v>1</v>
      </c>
      <c r="D320" s="5">
        <v>95.866666666666603</v>
      </c>
      <c r="E320" s="3">
        <v>95.2</v>
      </c>
      <c r="F320" s="4">
        <v>0.80392156862745001</v>
      </c>
      <c r="G320" s="5">
        <f>Table4[[#This Row],[Best Individual mean accuracy]]-Table4[[#This Row],[Benchmark mean accuracy]]</f>
        <v>-0.66666666666660035</v>
      </c>
      <c r="H320" t="str">
        <f>IF(AND(Table4[[#This Row],[F value]]&lt;4.74,Table4[[#This Row],[Best Individual mean accuracy]]&gt;Table4[[#This Row],[Benchmark mean accuracy]]),"Yes","No")</f>
        <v>No</v>
      </c>
    </row>
    <row r="321" spans="1:8" x14ac:dyDescent="0.55000000000000004">
      <c r="A321">
        <v>574</v>
      </c>
      <c r="B321" s="1" t="s">
        <v>1122</v>
      </c>
      <c r="C321" s="4">
        <v>1</v>
      </c>
      <c r="D321" s="5">
        <v>95.866666666666603</v>
      </c>
      <c r="E321" s="3">
        <v>95.199999999999903</v>
      </c>
      <c r="F321" s="4">
        <v>1.1739130434782501</v>
      </c>
      <c r="G321" s="5">
        <f>Table4[[#This Row],[Best Individual mean accuracy]]-Table4[[#This Row],[Benchmark mean accuracy]]</f>
        <v>-0.66666666666669983</v>
      </c>
      <c r="H321" t="str">
        <f>IF(AND(Table4[[#This Row],[F value]]&lt;4.74,Table4[[#This Row],[Best Individual mean accuracy]]&gt;Table4[[#This Row],[Benchmark mean accuracy]]),"Yes","No")</f>
        <v>No</v>
      </c>
    </row>
    <row r="322" spans="1:8" x14ac:dyDescent="0.55000000000000004">
      <c r="A322">
        <v>574</v>
      </c>
      <c r="B322" s="1" t="s">
        <v>1255</v>
      </c>
      <c r="C322" s="4">
        <v>1</v>
      </c>
      <c r="D322" s="5">
        <v>95.866666666666603</v>
      </c>
      <c r="E322" s="3">
        <v>95.199999999999903</v>
      </c>
      <c r="F322" s="4">
        <v>0.81818181818181701</v>
      </c>
      <c r="G322" s="5">
        <f>Table4[[#This Row],[Best Individual mean accuracy]]-Table4[[#This Row],[Benchmark mean accuracy]]</f>
        <v>-0.66666666666669983</v>
      </c>
      <c r="H322" t="str">
        <f>IF(AND(Table4[[#This Row],[F value]]&lt;4.74,Table4[[#This Row],[Best Individual mean accuracy]]&gt;Table4[[#This Row],[Benchmark mean accuracy]]),"Yes","No")</f>
        <v>No</v>
      </c>
    </row>
    <row r="323" spans="1:8" x14ac:dyDescent="0.55000000000000004">
      <c r="A323">
        <v>574</v>
      </c>
      <c r="B323" s="1" t="s">
        <v>1276</v>
      </c>
      <c r="C323" s="4">
        <v>1</v>
      </c>
      <c r="D323" s="5">
        <v>95.866666666666603</v>
      </c>
      <c r="E323" s="3">
        <v>95.199999999999903</v>
      </c>
      <c r="F323" s="4">
        <v>0.81818181818181701</v>
      </c>
      <c r="G323" s="5">
        <f>Table4[[#This Row],[Best Individual mean accuracy]]-Table4[[#This Row],[Benchmark mean accuracy]]</f>
        <v>-0.66666666666669983</v>
      </c>
      <c r="H323" t="str">
        <f>IF(AND(Table4[[#This Row],[F value]]&lt;4.74,Table4[[#This Row],[Best Individual mean accuracy]]&gt;Table4[[#This Row],[Benchmark mean accuracy]]),"Yes","No")</f>
        <v>No</v>
      </c>
    </row>
    <row r="324" spans="1:8" x14ac:dyDescent="0.55000000000000004">
      <c r="A324">
        <v>574</v>
      </c>
      <c r="B324" s="1" t="s">
        <v>942</v>
      </c>
      <c r="C324" s="4">
        <v>1</v>
      </c>
      <c r="D324" s="5">
        <v>95.866666666666603</v>
      </c>
      <c r="E324" s="3">
        <v>95.066666666666606</v>
      </c>
      <c r="F324" s="4">
        <v>0.75675675675675702</v>
      </c>
      <c r="G324" s="5">
        <f>Table4[[#This Row],[Best Individual mean accuracy]]-Table4[[#This Row],[Benchmark mean accuracy]]</f>
        <v>-0.79999999999999716</v>
      </c>
      <c r="H324" t="str">
        <f>IF(AND(Table4[[#This Row],[F value]]&lt;4.74,Table4[[#This Row],[Best Individual mean accuracy]]&gt;Table4[[#This Row],[Benchmark mean accuracy]]),"Yes","No")</f>
        <v>No</v>
      </c>
    </row>
    <row r="325" spans="1:8" x14ac:dyDescent="0.55000000000000004">
      <c r="A325">
        <v>574</v>
      </c>
      <c r="B325" s="1" t="s">
        <v>979</v>
      </c>
      <c r="C325" s="4">
        <v>1</v>
      </c>
      <c r="D325" s="5">
        <v>95.866666666666603</v>
      </c>
      <c r="E325" s="3">
        <v>95.066666666666606</v>
      </c>
      <c r="F325" s="4">
        <v>0.90476190476190499</v>
      </c>
      <c r="G325" s="5">
        <f>Table4[[#This Row],[Best Individual mean accuracy]]-Table4[[#This Row],[Benchmark mean accuracy]]</f>
        <v>-0.79999999999999716</v>
      </c>
      <c r="H325" t="str">
        <f>IF(AND(Table4[[#This Row],[F value]]&lt;4.74,Table4[[#This Row],[Best Individual mean accuracy]]&gt;Table4[[#This Row],[Benchmark mean accuracy]]),"Yes","No")</f>
        <v>No</v>
      </c>
    </row>
    <row r="326" spans="1:8" x14ac:dyDescent="0.55000000000000004">
      <c r="A326">
        <v>574</v>
      </c>
      <c r="B326" s="1" t="s">
        <v>995</v>
      </c>
      <c r="C326" s="4">
        <v>1</v>
      </c>
      <c r="D326" s="5">
        <v>95.866666666666603</v>
      </c>
      <c r="E326" s="3">
        <v>94.933333333333294</v>
      </c>
      <c r="F326" s="4">
        <v>0.78378378378378399</v>
      </c>
      <c r="G326" s="5">
        <f>Table4[[#This Row],[Best Individual mean accuracy]]-Table4[[#This Row],[Benchmark mean accuracy]]</f>
        <v>-0.9333333333333087</v>
      </c>
      <c r="H326" t="str">
        <f>IF(AND(Table4[[#This Row],[F value]]&lt;4.74,Table4[[#This Row],[Best Individual mean accuracy]]&gt;Table4[[#This Row],[Benchmark mean accuracy]]),"Yes","No")</f>
        <v>No</v>
      </c>
    </row>
    <row r="327" spans="1:8" x14ac:dyDescent="0.55000000000000004">
      <c r="A327">
        <v>574</v>
      </c>
      <c r="B327" s="1" t="s">
        <v>1240</v>
      </c>
      <c r="C327" s="4">
        <v>1</v>
      </c>
      <c r="D327" s="5">
        <v>95.866666666666603</v>
      </c>
      <c r="E327" s="3">
        <v>94.933333333333294</v>
      </c>
      <c r="F327" s="4">
        <v>1.2222222222222201</v>
      </c>
      <c r="G327" s="5">
        <f>Table4[[#This Row],[Best Individual mean accuracy]]-Table4[[#This Row],[Benchmark mean accuracy]]</f>
        <v>-0.9333333333333087</v>
      </c>
      <c r="H327" t="str">
        <f>IF(AND(Table4[[#This Row],[F value]]&lt;4.74,Table4[[#This Row],[Best Individual mean accuracy]]&gt;Table4[[#This Row],[Benchmark mean accuracy]]),"Yes","No")</f>
        <v>No</v>
      </c>
    </row>
    <row r="328" spans="1:8" x14ac:dyDescent="0.55000000000000004">
      <c r="A328">
        <v>574</v>
      </c>
      <c r="B328" s="1" t="s">
        <v>1312</v>
      </c>
      <c r="C328" s="4">
        <v>1</v>
      </c>
      <c r="D328" s="5">
        <v>95.866666666666603</v>
      </c>
      <c r="E328" s="3">
        <v>94.933333333333294</v>
      </c>
      <c r="F328" s="4">
        <v>0.999999999999998</v>
      </c>
      <c r="G328" s="5">
        <f>Table4[[#This Row],[Best Individual mean accuracy]]-Table4[[#This Row],[Benchmark mean accuracy]]</f>
        <v>-0.9333333333333087</v>
      </c>
      <c r="H328" t="str">
        <f>IF(AND(Table4[[#This Row],[F value]]&lt;4.74,Table4[[#This Row],[Best Individual mean accuracy]]&gt;Table4[[#This Row],[Benchmark mean accuracy]]),"Yes","No")</f>
        <v>No</v>
      </c>
    </row>
    <row r="329" spans="1:8" x14ac:dyDescent="0.55000000000000004">
      <c r="A329">
        <v>574</v>
      </c>
      <c r="B329" s="1" t="s">
        <v>973</v>
      </c>
      <c r="C329" s="4">
        <v>1</v>
      </c>
      <c r="D329" s="5">
        <v>95.866666666666603</v>
      </c>
      <c r="E329" s="3">
        <v>94.8</v>
      </c>
      <c r="F329" s="4">
        <v>0.73684210526315796</v>
      </c>
      <c r="G329" s="5">
        <f>Table4[[#This Row],[Best Individual mean accuracy]]-Table4[[#This Row],[Benchmark mean accuracy]]</f>
        <v>-1.066666666666606</v>
      </c>
      <c r="H329" t="str">
        <f>IF(AND(Table4[[#This Row],[F value]]&lt;4.74,Table4[[#This Row],[Best Individual mean accuracy]]&gt;Table4[[#This Row],[Benchmark mean accuracy]]),"Yes","No")</f>
        <v>No</v>
      </c>
    </row>
    <row r="330" spans="1:8" x14ac:dyDescent="0.55000000000000004">
      <c r="A330">
        <v>574</v>
      </c>
      <c r="B330" s="1" t="s">
        <v>1205</v>
      </c>
      <c r="C330" s="4">
        <v>1</v>
      </c>
      <c r="D330" s="5">
        <v>95.866666666666603</v>
      </c>
      <c r="E330" s="3">
        <v>94.8</v>
      </c>
      <c r="F330" s="4">
        <v>0.76470588235294101</v>
      </c>
      <c r="G330" s="5">
        <f>Table4[[#This Row],[Best Individual mean accuracy]]-Table4[[#This Row],[Benchmark mean accuracy]]</f>
        <v>-1.066666666666606</v>
      </c>
      <c r="H330" t="str">
        <f>IF(AND(Table4[[#This Row],[F value]]&lt;4.74,Table4[[#This Row],[Best Individual mean accuracy]]&gt;Table4[[#This Row],[Benchmark mean accuracy]]),"Yes","No")</f>
        <v>No</v>
      </c>
    </row>
    <row r="331" spans="1:8" x14ac:dyDescent="0.55000000000000004">
      <c r="A331">
        <v>574</v>
      </c>
      <c r="B331" s="1" t="s">
        <v>927</v>
      </c>
      <c r="C331" s="4">
        <v>1</v>
      </c>
      <c r="D331" s="5">
        <v>95.866666666666603</v>
      </c>
      <c r="E331" s="3">
        <v>94.533333333333303</v>
      </c>
      <c r="F331" s="4">
        <v>1.6</v>
      </c>
      <c r="G331" s="5">
        <f>Table4[[#This Row],[Best Individual mean accuracy]]-Table4[[#This Row],[Benchmark mean accuracy]]</f>
        <v>-1.3333333333333002</v>
      </c>
      <c r="H331" t="str">
        <f>IF(AND(Table4[[#This Row],[F value]]&lt;4.74,Table4[[#This Row],[Best Individual mean accuracy]]&gt;Table4[[#This Row],[Benchmark mean accuracy]]),"Yes","No")</f>
        <v>No</v>
      </c>
    </row>
    <row r="332" spans="1:8" x14ac:dyDescent="0.55000000000000004">
      <c r="A332">
        <v>574</v>
      </c>
      <c r="B332" s="1" t="s">
        <v>1138</v>
      </c>
      <c r="C332" s="4">
        <v>1</v>
      </c>
      <c r="D332" s="5">
        <v>95.866666666666603</v>
      </c>
      <c r="E332" s="3">
        <v>94.533333333333303</v>
      </c>
      <c r="F332" s="4">
        <v>1.1818181818181801</v>
      </c>
      <c r="G332" s="5">
        <f>Table4[[#This Row],[Best Individual mean accuracy]]-Table4[[#This Row],[Benchmark mean accuracy]]</f>
        <v>-1.3333333333333002</v>
      </c>
      <c r="H332" t="str">
        <f>IF(AND(Table4[[#This Row],[F value]]&lt;4.74,Table4[[#This Row],[Best Individual mean accuracy]]&gt;Table4[[#This Row],[Benchmark mean accuracy]]),"Yes","No")</f>
        <v>No</v>
      </c>
    </row>
    <row r="333" spans="1:8" x14ac:dyDescent="0.55000000000000004">
      <c r="A333">
        <v>574</v>
      </c>
      <c r="B333" s="1" t="s">
        <v>1310</v>
      </c>
      <c r="C333" s="4">
        <v>1</v>
      </c>
      <c r="D333" s="5">
        <v>95.866666666666603</v>
      </c>
      <c r="E333" s="3">
        <v>94.533333333333303</v>
      </c>
      <c r="F333" s="4">
        <v>6.7307551869895902E+28</v>
      </c>
      <c r="G333" s="5">
        <f>Table4[[#This Row],[Best Individual mean accuracy]]-Table4[[#This Row],[Benchmark mean accuracy]]</f>
        <v>-1.3333333333333002</v>
      </c>
      <c r="H333" t="str">
        <f>IF(AND(Table4[[#This Row],[F value]]&lt;4.74,Table4[[#This Row],[Best Individual mean accuracy]]&gt;Table4[[#This Row],[Benchmark mean accuracy]]),"Yes","No")</f>
        <v>No</v>
      </c>
    </row>
    <row r="334" spans="1:8" x14ac:dyDescent="0.55000000000000004">
      <c r="A334">
        <v>574</v>
      </c>
      <c r="B334" s="1" t="s">
        <v>1282</v>
      </c>
      <c r="C334" s="4">
        <v>1</v>
      </c>
      <c r="D334" s="5">
        <v>95.866666666666603</v>
      </c>
      <c r="E334" s="3">
        <v>90.533333333333303</v>
      </c>
      <c r="F334" s="4">
        <v>0.817460317460317</v>
      </c>
      <c r="G334" s="5">
        <f>Table4[[#This Row],[Best Individual mean accuracy]]-Table4[[#This Row],[Benchmark mean accuracy]]</f>
        <v>-5.3333333333333002</v>
      </c>
      <c r="H334" t="str">
        <f>IF(AND(Table4[[#This Row],[F value]]&lt;4.74,Table4[[#This Row],[Best Individual mean accuracy]]&gt;Table4[[#This Row],[Benchmark mean accuracy]]),"Yes","No")</f>
        <v>No</v>
      </c>
    </row>
    <row r="335" spans="1:8" x14ac:dyDescent="0.55000000000000004">
      <c r="A335">
        <v>574</v>
      </c>
      <c r="B335" s="1" t="s">
        <v>1294</v>
      </c>
      <c r="C335" s="4">
        <v>1</v>
      </c>
      <c r="D335" s="5">
        <v>95.733333333333306</v>
      </c>
      <c r="E335" s="3">
        <v>96.533333333333303</v>
      </c>
      <c r="F335" s="4">
        <v>1.24999999999999</v>
      </c>
      <c r="G335" s="5">
        <f>Table4[[#This Row],[Best Individual mean accuracy]]-Table4[[#This Row],[Benchmark mean accuracy]]</f>
        <v>0.79999999999999716</v>
      </c>
      <c r="H335" t="str">
        <f>IF(AND(Table4[[#This Row],[F value]]&lt;4.74,Table4[[#This Row],[Best Individual mean accuracy]]&gt;Table4[[#This Row],[Benchmark mean accuracy]]),"Yes","No")</f>
        <v>Yes</v>
      </c>
    </row>
    <row r="336" spans="1:8" x14ac:dyDescent="0.55000000000000004">
      <c r="A336">
        <v>574</v>
      </c>
      <c r="B336" s="1" t="s">
        <v>1273</v>
      </c>
      <c r="C336" s="4">
        <v>1</v>
      </c>
      <c r="D336" s="5">
        <v>95.733333333333306</v>
      </c>
      <c r="E336" s="3">
        <v>96.533333333333303</v>
      </c>
      <c r="F336" s="4">
        <v>0.66666666666666596</v>
      </c>
      <c r="G336" s="5">
        <f>Table4[[#This Row],[Best Individual mean accuracy]]-Table4[[#This Row],[Benchmark mean accuracy]]</f>
        <v>0.79999999999999716</v>
      </c>
      <c r="H336" t="str">
        <f>IF(AND(Table4[[#This Row],[F value]]&lt;4.74,Table4[[#This Row],[Best Individual mean accuracy]]&gt;Table4[[#This Row],[Benchmark mean accuracy]]),"Yes","No")</f>
        <v>Yes</v>
      </c>
    </row>
    <row r="337" spans="1:8" x14ac:dyDescent="0.55000000000000004">
      <c r="A337">
        <v>574</v>
      </c>
      <c r="B337" s="1" t="s">
        <v>1063</v>
      </c>
      <c r="C337" s="4">
        <v>1</v>
      </c>
      <c r="D337" s="5">
        <v>95.733333333333306</v>
      </c>
      <c r="E337" s="3">
        <v>96.533333333333303</v>
      </c>
      <c r="F337" s="4">
        <v>0.70588235294117496</v>
      </c>
      <c r="G337" s="5">
        <f>Table4[[#This Row],[Best Individual mean accuracy]]-Table4[[#This Row],[Benchmark mean accuracy]]</f>
        <v>0.79999999999999716</v>
      </c>
      <c r="H337" t="str">
        <f>IF(AND(Table4[[#This Row],[F value]]&lt;4.74,Table4[[#This Row],[Best Individual mean accuracy]]&gt;Table4[[#This Row],[Benchmark mean accuracy]]),"Yes","No")</f>
        <v>Yes</v>
      </c>
    </row>
    <row r="338" spans="1:8" x14ac:dyDescent="0.55000000000000004">
      <c r="A338">
        <v>574</v>
      </c>
      <c r="B338" s="1" t="s">
        <v>1025</v>
      </c>
      <c r="C338" s="4">
        <v>1</v>
      </c>
      <c r="D338" s="5">
        <v>95.733333333333306</v>
      </c>
      <c r="E338" s="3">
        <v>96.4</v>
      </c>
      <c r="F338" s="4">
        <v>0.76470588235294001</v>
      </c>
      <c r="G338" s="5">
        <f>Table4[[#This Row],[Best Individual mean accuracy]]-Table4[[#This Row],[Benchmark mean accuracy]]</f>
        <v>0.66666666666669983</v>
      </c>
      <c r="H338" t="str">
        <f>IF(AND(Table4[[#This Row],[F value]]&lt;4.74,Table4[[#This Row],[Best Individual mean accuracy]]&gt;Table4[[#This Row],[Benchmark mean accuracy]]),"Yes","No")</f>
        <v>Yes</v>
      </c>
    </row>
    <row r="339" spans="1:8" x14ac:dyDescent="0.55000000000000004">
      <c r="A339">
        <v>574</v>
      </c>
      <c r="B339" s="1" t="s">
        <v>1065</v>
      </c>
      <c r="C339" s="4">
        <v>1</v>
      </c>
      <c r="D339" s="5">
        <v>95.733333333333306</v>
      </c>
      <c r="E339" s="3">
        <v>96.4</v>
      </c>
      <c r="F339" s="4">
        <v>0.73333333333333195</v>
      </c>
      <c r="G339" s="5">
        <f>Table4[[#This Row],[Best Individual mean accuracy]]-Table4[[#This Row],[Benchmark mean accuracy]]</f>
        <v>0.66666666666669983</v>
      </c>
      <c r="H339" t="str">
        <f>IF(AND(Table4[[#This Row],[F value]]&lt;4.74,Table4[[#This Row],[Best Individual mean accuracy]]&gt;Table4[[#This Row],[Benchmark mean accuracy]]),"Yes","No")</f>
        <v>Yes</v>
      </c>
    </row>
    <row r="340" spans="1:8" x14ac:dyDescent="0.55000000000000004">
      <c r="A340">
        <v>574</v>
      </c>
      <c r="B340" s="1" t="s">
        <v>1030</v>
      </c>
      <c r="C340" s="4">
        <v>1</v>
      </c>
      <c r="D340" s="5">
        <v>95.733333333333306</v>
      </c>
      <c r="E340" s="3">
        <v>96.266666666666694</v>
      </c>
      <c r="F340" s="4">
        <v>0.58333333333333204</v>
      </c>
      <c r="G340" s="5">
        <f>Table4[[#This Row],[Best Individual mean accuracy]]-Table4[[#This Row],[Benchmark mean accuracy]]</f>
        <v>0.53333333333338828</v>
      </c>
      <c r="H340" t="str">
        <f>IF(AND(Table4[[#This Row],[F value]]&lt;4.74,Table4[[#This Row],[Best Individual mean accuracy]]&gt;Table4[[#This Row],[Benchmark mean accuracy]]),"Yes","No")</f>
        <v>Yes</v>
      </c>
    </row>
    <row r="341" spans="1:8" x14ac:dyDescent="0.55000000000000004">
      <c r="A341">
        <v>574</v>
      </c>
      <c r="B341" s="1" t="s">
        <v>1299</v>
      </c>
      <c r="C341" s="4">
        <v>1</v>
      </c>
      <c r="D341" s="5">
        <v>95.733333333333306</v>
      </c>
      <c r="E341" s="3">
        <v>96.266666666666694</v>
      </c>
      <c r="F341" s="4">
        <v>0.71428571428571397</v>
      </c>
      <c r="G341" s="5">
        <f>Table4[[#This Row],[Best Individual mean accuracy]]-Table4[[#This Row],[Benchmark mean accuracy]]</f>
        <v>0.53333333333338828</v>
      </c>
      <c r="H341" t="str">
        <f>IF(AND(Table4[[#This Row],[F value]]&lt;4.74,Table4[[#This Row],[Best Individual mean accuracy]]&gt;Table4[[#This Row],[Benchmark mean accuracy]]),"Yes","No")</f>
        <v>Yes</v>
      </c>
    </row>
    <row r="342" spans="1:8" x14ac:dyDescent="0.55000000000000004">
      <c r="A342">
        <v>574</v>
      </c>
      <c r="B342" s="1" t="s">
        <v>1195</v>
      </c>
      <c r="C342" s="4">
        <v>1</v>
      </c>
      <c r="D342" s="5">
        <v>95.733333333333306</v>
      </c>
      <c r="E342" s="3">
        <v>96.266666666666595</v>
      </c>
      <c r="F342" s="4">
        <v>0.66666666666666596</v>
      </c>
      <c r="G342" s="5">
        <f>Table4[[#This Row],[Best Individual mean accuracy]]-Table4[[#This Row],[Benchmark mean accuracy]]</f>
        <v>0.53333333333328881</v>
      </c>
      <c r="H342" t="str">
        <f>IF(AND(Table4[[#This Row],[F value]]&lt;4.74,Table4[[#This Row],[Best Individual mean accuracy]]&gt;Table4[[#This Row],[Benchmark mean accuracy]]),"Yes","No")</f>
        <v>Yes</v>
      </c>
    </row>
    <row r="343" spans="1:8" x14ac:dyDescent="0.55000000000000004">
      <c r="A343">
        <v>574</v>
      </c>
      <c r="B343" s="1" t="s">
        <v>1238</v>
      </c>
      <c r="C343" s="4">
        <v>1</v>
      </c>
      <c r="D343" s="5">
        <v>95.733333333333306</v>
      </c>
      <c r="E343" s="3">
        <v>96.266666666666595</v>
      </c>
      <c r="F343" s="4">
        <v>0.72727272727272796</v>
      </c>
      <c r="G343" s="5">
        <f>Table4[[#This Row],[Best Individual mean accuracy]]-Table4[[#This Row],[Benchmark mean accuracy]]</f>
        <v>0.53333333333328881</v>
      </c>
      <c r="H343" t="str">
        <f>IF(AND(Table4[[#This Row],[F value]]&lt;4.74,Table4[[#This Row],[Best Individual mean accuracy]]&gt;Table4[[#This Row],[Benchmark mean accuracy]]),"Yes","No")</f>
        <v>Yes</v>
      </c>
    </row>
    <row r="344" spans="1:8" x14ac:dyDescent="0.55000000000000004">
      <c r="A344">
        <v>574</v>
      </c>
      <c r="B344" s="1" t="s">
        <v>994</v>
      </c>
      <c r="C344" s="4">
        <v>1</v>
      </c>
      <c r="D344" s="5">
        <v>95.733333333333306</v>
      </c>
      <c r="E344" s="3">
        <v>96.133333333333297</v>
      </c>
      <c r="F344" s="4">
        <v>0.57894736842105199</v>
      </c>
      <c r="G344" s="5">
        <f>Table4[[#This Row],[Best Individual mean accuracy]]-Table4[[#This Row],[Benchmark mean accuracy]]</f>
        <v>0.39999999999999147</v>
      </c>
      <c r="H344" t="str">
        <f>IF(AND(Table4[[#This Row],[F value]]&lt;4.74,Table4[[#This Row],[Best Individual mean accuracy]]&gt;Table4[[#This Row],[Benchmark mean accuracy]]),"Yes","No")</f>
        <v>Yes</v>
      </c>
    </row>
    <row r="345" spans="1:8" x14ac:dyDescent="0.55000000000000004">
      <c r="A345">
        <v>574</v>
      </c>
      <c r="B345" s="1" t="s">
        <v>1021</v>
      </c>
      <c r="C345" s="4">
        <v>1</v>
      </c>
      <c r="D345" s="5">
        <v>95.733333333333306</v>
      </c>
      <c r="E345" s="3">
        <v>96.133333333333297</v>
      </c>
      <c r="F345" s="4">
        <v>0.6</v>
      </c>
      <c r="G345" s="5">
        <f>Table4[[#This Row],[Best Individual mean accuracy]]-Table4[[#This Row],[Benchmark mean accuracy]]</f>
        <v>0.39999999999999147</v>
      </c>
      <c r="H345" t="str">
        <f>IF(AND(Table4[[#This Row],[F value]]&lt;4.74,Table4[[#This Row],[Best Individual mean accuracy]]&gt;Table4[[#This Row],[Benchmark mean accuracy]]),"Yes","No")</f>
        <v>Yes</v>
      </c>
    </row>
    <row r="346" spans="1:8" x14ac:dyDescent="0.55000000000000004">
      <c r="A346">
        <v>574</v>
      </c>
      <c r="B346" s="1" t="s">
        <v>1124</v>
      </c>
      <c r="C346" s="4">
        <v>1</v>
      </c>
      <c r="D346" s="5">
        <v>95.733333333333306</v>
      </c>
      <c r="E346" s="3">
        <v>96.133333333333297</v>
      </c>
      <c r="F346" s="4">
        <v>0.56097560975609695</v>
      </c>
      <c r="G346" s="5">
        <f>Table4[[#This Row],[Best Individual mean accuracy]]-Table4[[#This Row],[Benchmark mean accuracy]]</f>
        <v>0.39999999999999147</v>
      </c>
      <c r="H346" t="str">
        <f>IF(AND(Table4[[#This Row],[F value]]&lt;4.74,Table4[[#This Row],[Best Individual mean accuracy]]&gt;Table4[[#This Row],[Benchmark mean accuracy]]),"Yes","No")</f>
        <v>Yes</v>
      </c>
    </row>
    <row r="347" spans="1:8" x14ac:dyDescent="0.55000000000000004">
      <c r="A347">
        <v>574</v>
      </c>
      <c r="B347" s="1" t="s">
        <v>1183</v>
      </c>
      <c r="C347" s="4">
        <v>1</v>
      </c>
      <c r="D347" s="5">
        <v>95.733333333333306</v>
      </c>
      <c r="E347" s="3">
        <v>96.133333333333297</v>
      </c>
      <c r="F347" s="4">
        <v>0.88235294117647001</v>
      </c>
      <c r="G347" s="5">
        <f>Table4[[#This Row],[Best Individual mean accuracy]]-Table4[[#This Row],[Benchmark mean accuracy]]</f>
        <v>0.39999999999999147</v>
      </c>
      <c r="H347" t="str">
        <f>IF(AND(Table4[[#This Row],[F value]]&lt;4.74,Table4[[#This Row],[Best Individual mean accuracy]]&gt;Table4[[#This Row],[Benchmark mean accuracy]]),"Yes","No")</f>
        <v>Yes</v>
      </c>
    </row>
    <row r="348" spans="1:8" x14ac:dyDescent="0.55000000000000004">
      <c r="A348">
        <v>574</v>
      </c>
      <c r="B348" s="1" t="s">
        <v>1300</v>
      </c>
      <c r="C348" s="4">
        <v>1</v>
      </c>
      <c r="D348" s="5">
        <v>95.733333333333306</v>
      </c>
      <c r="E348" s="3">
        <v>96.133333333333297</v>
      </c>
      <c r="F348" s="4">
        <v>0.73333333333333295</v>
      </c>
      <c r="G348" s="5">
        <f>Table4[[#This Row],[Best Individual mean accuracy]]-Table4[[#This Row],[Benchmark mean accuracy]]</f>
        <v>0.39999999999999147</v>
      </c>
      <c r="H348" t="str">
        <f>IF(AND(Table4[[#This Row],[F value]]&lt;4.74,Table4[[#This Row],[Best Individual mean accuracy]]&gt;Table4[[#This Row],[Benchmark mean accuracy]]),"Yes","No")</f>
        <v>Yes</v>
      </c>
    </row>
    <row r="349" spans="1:8" x14ac:dyDescent="0.55000000000000004">
      <c r="A349">
        <v>574</v>
      </c>
      <c r="B349" s="1" t="s">
        <v>1221</v>
      </c>
      <c r="C349" s="4">
        <v>1</v>
      </c>
      <c r="D349" s="5">
        <v>95.733333333333306</v>
      </c>
      <c r="E349" s="3">
        <v>96.133333333333297</v>
      </c>
      <c r="F349" s="4">
        <v>0.63636363636363602</v>
      </c>
      <c r="G349" s="5">
        <f>Table4[[#This Row],[Best Individual mean accuracy]]-Table4[[#This Row],[Benchmark mean accuracy]]</f>
        <v>0.39999999999999147</v>
      </c>
      <c r="H349" t="str">
        <f>IF(AND(Table4[[#This Row],[F value]]&lt;4.74,Table4[[#This Row],[Best Individual mean accuracy]]&gt;Table4[[#This Row],[Benchmark mean accuracy]]),"Yes","No")</f>
        <v>Yes</v>
      </c>
    </row>
    <row r="350" spans="1:8" x14ac:dyDescent="0.55000000000000004">
      <c r="A350">
        <v>574</v>
      </c>
      <c r="B350" s="1" t="s">
        <v>1012</v>
      </c>
      <c r="C350" s="4">
        <v>1</v>
      </c>
      <c r="D350" s="5">
        <v>95.733333333333306</v>
      </c>
      <c r="E350" s="3">
        <v>96</v>
      </c>
      <c r="F350" s="4">
        <v>1.19999999999999</v>
      </c>
      <c r="G350" s="5">
        <f>Table4[[#This Row],[Best Individual mean accuracy]]-Table4[[#This Row],[Benchmark mean accuracy]]</f>
        <v>0.26666666666669414</v>
      </c>
      <c r="H350" t="str">
        <f>IF(AND(Table4[[#This Row],[F value]]&lt;4.74,Table4[[#This Row],[Best Individual mean accuracy]]&gt;Table4[[#This Row],[Benchmark mean accuracy]]),"Yes","No")</f>
        <v>Yes</v>
      </c>
    </row>
    <row r="351" spans="1:8" x14ac:dyDescent="0.55000000000000004">
      <c r="A351">
        <v>574</v>
      </c>
      <c r="B351" s="1" t="s">
        <v>1024</v>
      </c>
      <c r="C351" s="4">
        <v>1</v>
      </c>
      <c r="D351" s="5">
        <v>95.733333333333306</v>
      </c>
      <c r="E351" s="3">
        <v>96</v>
      </c>
      <c r="F351" s="4">
        <v>0.61111111111111105</v>
      </c>
      <c r="G351" s="5">
        <f>Table4[[#This Row],[Best Individual mean accuracy]]-Table4[[#This Row],[Benchmark mean accuracy]]</f>
        <v>0.26666666666669414</v>
      </c>
      <c r="H351" t="str">
        <f>IF(AND(Table4[[#This Row],[F value]]&lt;4.74,Table4[[#This Row],[Best Individual mean accuracy]]&gt;Table4[[#This Row],[Benchmark mean accuracy]]),"Yes","No")</f>
        <v>Yes</v>
      </c>
    </row>
    <row r="352" spans="1:8" x14ac:dyDescent="0.55000000000000004">
      <c r="A352">
        <v>574</v>
      </c>
      <c r="B352" s="1" t="s">
        <v>1242</v>
      </c>
      <c r="C352" s="4">
        <v>1</v>
      </c>
      <c r="D352" s="5">
        <v>95.733333333333306</v>
      </c>
      <c r="E352" s="3">
        <v>96</v>
      </c>
      <c r="F352" s="4">
        <v>2.3333333333333299</v>
      </c>
      <c r="G352" s="5">
        <f>Table4[[#This Row],[Best Individual mean accuracy]]-Table4[[#This Row],[Benchmark mean accuracy]]</f>
        <v>0.26666666666669414</v>
      </c>
      <c r="H352" t="str">
        <f>IF(AND(Table4[[#This Row],[F value]]&lt;4.74,Table4[[#This Row],[Best Individual mean accuracy]]&gt;Table4[[#This Row],[Benchmark mean accuracy]]),"Yes","No")</f>
        <v>Yes</v>
      </c>
    </row>
    <row r="353" spans="1:8" x14ac:dyDescent="0.55000000000000004">
      <c r="A353">
        <v>574</v>
      </c>
      <c r="B353" s="1" t="s">
        <v>1151</v>
      </c>
      <c r="C353" s="4">
        <v>1</v>
      </c>
      <c r="D353" s="5">
        <v>95.733333333333306</v>
      </c>
      <c r="E353" s="3">
        <v>96</v>
      </c>
      <c r="F353" s="4">
        <v>1.19999999999999</v>
      </c>
      <c r="G353" s="5">
        <f>Table4[[#This Row],[Best Individual mean accuracy]]-Table4[[#This Row],[Benchmark mean accuracy]]</f>
        <v>0.26666666666669414</v>
      </c>
      <c r="H353" t="str">
        <f>IF(AND(Table4[[#This Row],[F value]]&lt;4.74,Table4[[#This Row],[Best Individual mean accuracy]]&gt;Table4[[#This Row],[Benchmark mean accuracy]]),"Yes","No")</f>
        <v>Yes</v>
      </c>
    </row>
    <row r="354" spans="1:8" x14ac:dyDescent="0.55000000000000004">
      <c r="A354">
        <v>574</v>
      </c>
      <c r="B354" s="1" t="s">
        <v>1173</v>
      </c>
      <c r="C354" s="4">
        <v>1</v>
      </c>
      <c r="D354" s="5">
        <v>95.733333333333306</v>
      </c>
      <c r="E354" s="3">
        <v>96</v>
      </c>
      <c r="F354" s="4">
        <v>0.6</v>
      </c>
      <c r="G354" s="5">
        <f>Table4[[#This Row],[Best Individual mean accuracy]]-Table4[[#This Row],[Benchmark mean accuracy]]</f>
        <v>0.26666666666669414</v>
      </c>
      <c r="H354" t="str">
        <f>IF(AND(Table4[[#This Row],[F value]]&lt;4.74,Table4[[#This Row],[Best Individual mean accuracy]]&gt;Table4[[#This Row],[Benchmark mean accuracy]]),"Yes","No")</f>
        <v>Yes</v>
      </c>
    </row>
    <row r="355" spans="1:8" x14ac:dyDescent="0.55000000000000004">
      <c r="A355">
        <v>574</v>
      </c>
      <c r="B355" s="1" t="s">
        <v>1187</v>
      </c>
      <c r="C355" s="4">
        <v>1</v>
      </c>
      <c r="D355" s="5">
        <v>95.733333333333306</v>
      </c>
      <c r="E355" s="3">
        <v>96</v>
      </c>
      <c r="F355" s="4">
        <v>0.66666666666666596</v>
      </c>
      <c r="G355" s="5">
        <f>Table4[[#This Row],[Best Individual mean accuracy]]-Table4[[#This Row],[Benchmark mean accuracy]]</f>
        <v>0.26666666666669414</v>
      </c>
      <c r="H355" t="str">
        <f>IF(AND(Table4[[#This Row],[F value]]&lt;4.74,Table4[[#This Row],[Best Individual mean accuracy]]&gt;Table4[[#This Row],[Benchmark mean accuracy]]),"Yes","No")</f>
        <v>Yes</v>
      </c>
    </row>
    <row r="356" spans="1:8" x14ac:dyDescent="0.55000000000000004">
      <c r="A356">
        <v>574</v>
      </c>
      <c r="B356" s="1" t="s">
        <v>1103</v>
      </c>
      <c r="C356" s="4">
        <v>1</v>
      </c>
      <c r="D356" s="5">
        <v>95.733333333333306</v>
      </c>
      <c r="E356" s="3">
        <v>96</v>
      </c>
      <c r="F356" s="4">
        <v>0.624999999999999</v>
      </c>
      <c r="G356" s="5">
        <f>Table4[[#This Row],[Best Individual mean accuracy]]-Table4[[#This Row],[Benchmark mean accuracy]]</f>
        <v>0.26666666666669414</v>
      </c>
      <c r="H356" t="str">
        <f>IF(AND(Table4[[#This Row],[F value]]&lt;4.74,Table4[[#This Row],[Best Individual mean accuracy]]&gt;Table4[[#This Row],[Benchmark mean accuracy]]),"Yes","No")</f>
        <v>Yes</v>
      </c>
    </row>
    <row r="357" spans="1:8" x14ac:dyDescent="0.55000000000000004">
      <c r="A357">
        <v>574</v>
      </c>
      <c r="B357" s="1" t="s">
        <v>1207</v>
      </c>
      <c r="C357" s="4">
        <v>1</v>
      </c>
      <c r="D357" s="5">
        <v>95.733333333333306</v>
      </c>
      <c r="E357" s="3">
        <v>96</v>
      </c>
      <c r="F357" s="4">
        <v>0.57142857142857095</v>
      </c>
      <c r="G357" s="5">
        <f>Table4[[#This Row],[Best Individual mean accuracy]]-Table4[[#This Row],[Benchmark mean accuracy]]</f>
        <v>0.26666666666669414</v>
      </c>
      <c r="H357" t="str">
        <f>IF(AND(Table4[[#This Row],[F value]]&lt;4.74,Table4[[#This Row],[Best Individual mean accuracy]]&gt;Table4[[#This Row],[Benchmark mean accuracy]]),"Yes","No")</f>
        <v>Yes</v>
      </c>
    </row>
    <row r="358" spans="1:8" x14ac:dyDescent="0.55000000000000004">
      <c r="A358">
        <v>574</v>
      </c>
      <c r="B358" s="1" t="s">
        <v>1009</v>
      </c>
      <c r="C358" s="4">
        <v>1</v>
      </c>
      <c r="D358" s="5">
        <v>95.733333333333306</v>
      </c>
      <c r="E358" s="3">
        <v>95.999999999999901</v>
      </c>
      <c r="F358" s="4">
        <v>0.874999999999999</v>
      </c>
      <c r="G358" s="5">
        <f>Table4[[#This Row],[Best Individual mean accuracy]]-Table4[[#This Row],[Benchmark mean accuracy]]</f>
        <v>0.26666666666659467</v>
      </c>
      <c r="H358" t="str">
        <f>IF(AND(Table4[[#This Row],[F value]]&lt;4.74,Table4[[#This Row],[Best Individual mean accuracy]]&gt;Table4[[#This Row],[Benchmark mean accuracy]]),"Yes","No")</f>
        <v>Yes</v>
      </c>
    </row>
    <row r="359" spans="1:8" x14ac:dyDescent="0.55000000000000004">
      <c r="A359">
        <v>574</v>
      </c>
      <c r="B359" s="1" t="s">
        <v>932</v>
      </c>
      <c r="C359" s="4">
        <v>1</v>
      </c>
      <c r="D359" s="5">
        <v>95.733333333333306</v>
      </c>
      <c r="E359" s="3">
        <v>95.999999999999901</v>
      </c>
      <c r="F359" s="4">
        <v>0.54545454545454497</v>
      </c>
      <c r="G359" s="5">
        <f>Table4[[#This Row],[Best Individual mean accuracy]]-Table4[[#This Row],[Benchmark mean accuracy]]</f>
        <v>0.26666666666659467</v>
      </c>
      <c r="H359" t="str">
        <f>IF(AND(Table4[[#This Row],[F value]]&lt;4.74,Table4[[#This Row],[Best Individual mean accuracy]]&gt;Table4[[#This Row],[Benchmark mean accuracy]]),"Yes","No")</f>
        <v>Yes</v>
      </c>
    </row>
    <row r="360" spans="1:8" x14ac:dyDescent="0.55000000000000004">
      <c r="A360">
        <v>574</v>
      </c>
      <c r="B360" s="1" t="s">
        <v>1130</v>
      </c>
      <c r="C360" s="4">
        <v>1</v>
      </c>
      <c r="D360" s="5">
        <v>95.733333333333306</v>
      </c>
      <c r="E360" s="3">
        <v>95.999999999999901</v>
      </c>
      <c r="F360" s="4">
        <v>0.79999999999999905</v>
      </c>
      <c r="G360" s="5">
        <f>Table4[[#This Row],[Best Individual mean accuracy]]-Table4[[#This Row],[Benchmark mean accuracy]]</f>
        <v>0.26666666666659467</v>
      </c>
      <c r="H360" t="str">
        <f>IF(AND(Table4[[#This Row],[F value]]&lt;4.74,Table4[[#This Row],[Best Individual mean accuracy]]&gt;Table4[[#This Row],[Benchmark mean accuracy]]),"Yes","No")</f>
        <v>Yes</v>
      </c>
    </row>
    <row r="361" spans="1:8" x14ac:dyDescent="0.55000000000000004">
      <c r="A361">
        <v>574</v>
      </c>
      <c r="B361" s="1" t="s">
        <v>1237</v>
      </c>
      <c r="C361" s="4">
        <v>1</v>
      </c>
      <c r="D361" s="5">
        <v>95.733333333333306</v>
      </c>
      <c r="E361" s="3">
        <v>95.999999999999901</v>
      </c>
      <c r="F361" s="4">
        <v>0.749999999999999</v>
      </c>
      <c r="G361" s="5">
        <f>Table4[[#This Row],[Best Individual mean accuracy]]-Table4[[#This Row],[Benchmark mean accuracy]]</f>
        <v>0.26666666666659467</v>
      </c>
      <c r="H361" t="str">
        <f>IF(AND(Table4[[#This Row],[F value]]&lt;4.74,Table4[[#This Row],[Best Individual mean accuracy]]&gt;Table4[[#This Row],[Benchmark mean accuracy]]),"Yes","No")</f>
        <v>Yes</v>
      </c>
    </row>
    <row r="362" spans="1:8" x14ac:dyDescent="0.55000000000000004">
      <c r="A362">
        <v>574</v>
      </c>
      <c r="B362" s="1" t="s">
        <v>1041</v>
      </c>
      <c r="C362" s="4">
        <v>1</v>
      </c>
      <c r="D362" s="5">
        <v>95.733333333333306</v>
      </c>
      <c r="E362" s="3">
        <v>95.866666666666603</v>
      </c>
      <c r="F362" s="4">
        <v>0.54285714285714204</v>
      </c>
      <c r="G362" s="5">
        <f>Table4[[#This Row],[Best Individual mean accuracy]]-Table4[[#This Row],[Benchmark mean accuracy]]</f>
        <v>0.13333333333329733</v>
      </c>
      <c r="H362" t="str">
        <f>IF(AND(Table4[[#This Row],[F value]]&lt;4.74,Table4[[#This Row],[Best Individual mean accuracy]]&gt;Table4[[#This Row],[Benchmark mean accuracy]]),"Yes","No")</f>
        <v>Yes</v>
      </c>
    </row>
    <row r="363" spans="1:8" x14ac:dyDescent="0.55000000000000004">
      <c r="A363">
        <v>574</v>
      </c>
      <c r="B363" s="1" t="s">
        <v>1052</v>
      </c>
      <c r="C363" s="4">
        <v>1</v>
      </c>
      <c r="D363" s="5">
        <v>95.733333333333306</v>
      </c>
      <c r="E363" s="3">
        <v>95.866666666666603</v>
      </c>
      <c r="F363" s="4">
        <v>0.999999999999998</v>
      </c>
      <c r="G363" s="5">
        <f>Table4[[#This Row],[Best Individual mean accuracy]]-Table4[[#This Row],[Benchmark mean accuracy]]</f>
        <v>0.13333333333329733</v>
      </c>
      <c r="H363" t="str">
        <f>IF(AND(Table4[[#This Row],[F value]]&lt;4.74,Table4[[#This Row],[Best Individual mean accuracy]]&gt;Table4[[#This Row],[Benchmark mean accuracy]]),"Yes","No")</f>
        <v>Yes</v>
      </c>
    </row>
    <row r="364" spans="1:8" x14ac:dyDescent="0.55000000000000004">
      <c r="A364">
        <v>574</v>
      </c>
      <c r="B364" s="1" t="s">
        <v>1139</v>
      </c>
      <c r="C364" s="4">
        <v>1</v>
      </c>
      <c r="D364" s="5">
        <v>95.733333333333306</v>
      </c>
      <c r="E364" s="3">
        <v>95.866666666666603</v>
      </c>
      <c r="F364" s="4">
        <v>0.84615384615384504</v>
      </c>
      <c r="G364" s="5">
        <f>Table4[[#This Row],[Best Individual mean accuracy]]-Table4[[#This Row],[Benchmark mean accuracy]]</f>
        <v>0.13333333333329733</v>
      </c>
      <c r="H364" t="str">
        <f>IF(AND(Table4[[#This Row],[F value]]&lt;4.74,Table4[[#This Row],[Best Individual mean accuracy]]&gt;Table4[[#This Row],[Benchmark mean accuracy]]),"Yes","No")</f>
        <v>Yes</v>
      </c>
    </row>
    <row r="365" spans="1:8" x14ac:dyDescent="0.55000000000000004">
      <c r="A365">
        <v>574</v>
      </c>
      <c r="B365" s="1" t="s">
        <v>1275</v>
      </c>
      <c r="C365" s="4">
        <v>1</v>
      </c>
      <c r="D365" s="5">
        <v>95.733333333333306</v>
      </c>
      <c r="E365" s="3">
        <v>95.866666666666603</v>
      </c>
      <c r="F365" s="4">
        <v>0.68421052631578905</v>
      </c>
      <c r="G365" s="5">
        <f>Table4[[#This Row],[Best Individual mean accuracy]]-Table4[[#This Row],[Benchmark mean accuracy]]</f>
        <v>0.13333333333329733</v>
      </c>
      <c r="H365" t="str">
        <f>IF(AND(Table4[[#This Row],[F value]]&lt;4.74,Table4[[#This Row],[Best Individual mean accuracy]]&gt;Table4[[#This Row],[Benchmark mean accuracy]]),"Yes","No")</f>
        <v>Yes</v>
      </c>
    </row>
    <row r="366" spans="1:8" x14ac:dyDescent="0.55000000000000004">
      <c r="A366">
        <v>574</v>
      </c>
      <c r="B366" s="1" t="s">
        <v>1086</v>
      </c>
      <c r="C366" s="4">
        <v>1</v>
      </c>
      <c r="D366" s="5">
        <v>95.733333333333306</v>
      </c>
      <c r="E366" s="3">
        <v>95.866666666666603</v>
      </c>
      <c r="F366" s="4">
        <v>0.67999999999999905</v>
      </c>
      <c r="G366" s="5">
        <f>Table4[[#This Row],[Best Individual mean accuracy]]-Table4[[#This Row],[Benchmark mean accuracy]]</f>
        <v>0.13333333333329733</v>
      </c>
      <c r="H366" t="str">
        <f>IF(AND(Table4[[#This Row],[F value]]&lt;4.74,Table4[[#This Row],[Best Individual mean accuracy]]&gt;Table4[[#This Row],[Benchmark mean accuracy]]),"Yes","No")</f>
        <v>Yes</v>
      </c>
    </row>
    <row r="367" spans="1:8" x14ac:dyDescent="0.55000000000000004">
      <c r="A367">
        <v>574</v>
      </c>
      <c r="B367" s="1" t="s">
        <v>1213</v>
      </c>
      <c r="C367" s="4">
        <v>1</v>
      </c>
      <c r="D367" s="5">
        <v>95.733333333333306</v>
      </c>
      <c r="E367" s="3">
        <v>95.866666666666603</v>
      </c>
      <c r="F367" s="4">
        <v>1</v>
      </c>
      <c r="G367" s="5">
        <f>Table4[[#This Row],[Best Individual mean accuracy]]-Table4[[#This Row],[Benchmark mean accuracy]]</f>
        <v>0.13333333333329733</v>
      </c>
      <c r="H367" t="str">
        <f>IF(AND(Table4[[#This Row],[F value]]&lt;4.74,Table4[[#This Row],[Best Individual mean accuracy]]&gt;Table4[[#This Row],[Benchmark mean accuracy]]),"Yes","No")</f>
        <v>Yes</v>
      </c>
    </row>
    <row r="368" spans="1:8" x14ac:dyDescent="0.55000000000000004">
      <c r="A368">
        <v>574</v>
      </c>
      <c r="B368" s="1" t="s">
        <v>1019</v>
      </c>
      <c r="C368" s="4">
        <v>1</v>
      </c>
      <c r="D368" s="5">
        <v>95.733333333333306</v>
      </c>
      <c r="E368" s="3">
        <v>95.733333333333306</v>
      </c>
      <c r="F368" s="4">
        <v>1.49999999999999</v>
      </c>
      <c r="G368" s="5">
        <f>Table4[[#This Row],[Best Individual mean accuracy]]-Table4[[#This Row],[Benchmark mean accuracy]]</f>
        <v>0</v>
      </c>
      <c r="H368" t="str">
        <f>IF(AND(Table4[[#This Row],[F value]]&lt;4.74,Table4[[#This Row],[Best Individual mean accuracy]]&gt;Table4[[#This Row],[Benchmark mean accuracy]]),"Yes","No")</f>
        <v>No</v>
      </c>
    </row>
    <row r="369" spans="1:8" x14ac:dyDescent="0.55000000000000004">
      <c r="A369">
        <v>574</v>
      </c>
      <c r="B369" s="1" t="s">
        <v>1020</v>
      </c>
      <c r="C369" s="4">
        <v>1</v>
      </c>
      <c r="D369" s="5">
        <v>95.733333333333306</v>
      </c>
      <c r="E369" s="3">
        <v>95.733333333333306</v>
      </c>
      <c r="F369" s="4">
        <v>0.77777777777777701</v>
      </c>
      <c r="G369" s="5">
        <f>Table4[[#This Row],[Best Individual mean accuracy]]-Table4[[#This Row],[Benchmark mean accuracy]]</f>
        <v>0</v>
      </c>
      <c r="H369" t="str">
        <f>IF(AND(Table4[[#This Row],[F value]]&lt;4.74,Table4[[#This Row],[Best Individual mean accuracy]]&gt;Table4[[#This Row],[Benchmark mean accuracy]]),"Yes","No")</f>
        <v>No</v>
      </c>
    </row>
    <row r="370" spans="1:8" x14ac:dyDescent="0.55000000000000004">
      <c r="A370">
        <v>574</v>
      </c>
      <c r="B370" s="1" t="s">
        <v>1039</v>
      </c>
      <c r="C370" s="4">
        <v>1</v>
      </c>
      <c r="D370" s="5">
        <v>95.733333333333306</v>
      </c>
      <c r="E370" s="3">
        <v>95.733333333333306</v>
      </c>
      <c r="F370" s="4">
        <v>0.73684210526315796</v>
      </c>
      <c r="G370" s="5">
        <f>Table4[[#This Row],[Best Individual mean accuracy]]-Table4[[#This Row],[Benchmark mean accuracy]]</f>
        <v>0</v>
      </c>
      <c r="H370" t="str">
        <f>IF(AND(Table4[[#This Row],[F value]]&lt;4.74,Table4[[#This Row],[Best Individual mean accuracy]]&gt;Table4[[#This Row],[Benchmark mean accuracy]]),"Yes","No")</f>
        <v>No</v>
      </c>
    </row>
    <row r="371" spans="1:8" x14ac:dyDescent="0.55000000000000004">
      <c r="A371">
        <v>574</v>
      </c>
      <c r="B371" s="1" t="s">
        <v>1048</v>
      </c>
      <c r="C371" s="4">
        <v>1</v>
      </c>
      <c r="D371" s="5">
        <v>95.733333333333306</v>
      </c>
      <c r="E371" s="3">
        <v>95.733333333333306</v>
      </c>
      <c r="F371" s="4">
        <v>0.66666666666666596</v>
      </c>
      <c r="G371" s="5">
        <f>Table4[[#This Row],[Best Individual mean accuracy]]-Table4[[#This Row],[Benchmark mean accuracy]]</f>
        <v>0</v>
      </c>
      <c r="H371" t="str">
        <f>IF(AND(Table4[[#This Row],[F value]]&lt;4.74,Table4[[#This Row],[Best Individual mean accuracy]]&gt;Table4[[#This Row],[Benchmark mean accuracy]]),"Yes","No")</f>
        <v>No</v>
      </c>
    </row>
    <row r="372" spans="1:8" x14ac:dyDescent="0.55000000000000004">
      <c r="A372">
        <v>574</v>
      </c>
      <c r="B372" s="1" t="s">
        <v>1088</v>
      </c>
      <c r="C372" s="4">
        <v>1</v>
      </c>
      <c r="D372" s="5">
        <v>95.733333333333306</v>
      </c>
      <c r="E372" s="3">
        <v>95.733333333333306</v>
      </c>
      <c r="F372" s="4">
        <v>0.749999999999999</v>
      </c>
      <c r="G372" s="5">
        <f>Table4[[#This Row],[Best Individual mean accuracy]]-Table4[[#This Row],[Benchmark mean accuracy]]</f>
        <v>0</v>
      </c>
      <c r="H372" t="str">
        <f>IF(AND(Table4[[#This Row],[F value]]&lt;4.74,Table4[[#This Row],[Best Individual mean accuracy]]&gt;Table4[[#This Row],[Benchmark mean accuracy]]),"Yes","No")</f>
        <v>No</v>
      </c>
    </row>
    <row r="373" spans="1:8" x14ac:dyDescent="0.55000000000000004">
      <c r="A373">
        <v>574</v>
      </c>
      <c r="B373" s="1" t="s">
        <v>1089</v>
      </c>
      <c r="C373" s="4">
        <v>1</v>
      </c>
      <c r="D373" s="5">
        <v>95.733333333333306</v>
      </c>
      <c r="E373" s="3">
        <v>95.733333333333306</v>
      </c>
      <c r="F373" s="4">
        <v>0.72727272727272696</v>
      </c>
      <c r="G373" s="5">
        <f>Table4[[#This Row],[Best Individual mean accuracy]]-Table4[[#This Row],[Benchmark mean accuracy]]</f>
        <v>0</v>
      </c>
      <c r="H373" t="str">
        <f>IF(AND(Table4[[#This Row],[F value]]&lt;4.74,Table4[[#This Row],[Best Individual mean accuracy]]&gt;Table4[[#This Row],[Benchmark mean accuracy]]),"Yes","No")</f>
        <v>No</v>
      </c>
    </row>
    <row r="374" spans="1:8" x14ac:dyDescent="0.55000000000000004">
      <c r="A374">
        <v>574</v>
      </c>
      <c r="B374" s="1" t="s">
        <v>1094</v>
      </c>
      <c r="C374" s="4">
        <v>1</v>
      </c>
      <c r="D374" s="5">
        <v>95.733333333333306</v>
      </c>
      <c r="E374" s="3">
        <v>95.733333333333306</v>
      </c>
      <c r="F374" s="4">
        <v>0.66666666666666397</v>
      </c>
      <c r="G374" s="5">
        <f>Table4[[#This Row],[Best Individual mean accuracy]]-Table4[[#This Row],[Benchmark mean accuracy]]</f>
        <v>0</v>
      </c>
      <c r="H374" t="str">
        <f>IF(AND(Table4[[#This Row],[F value]]&lt;4.74,Table4[[#This Row],[Best Individual mean accuracy]]&gt;Table4[[#This Row],[Benchmark mean accuracy]]),"Yes","No")</f>
        <v>No</v>
      </c>
    </row>
    <row r="375" spans="1:8" x14ac:dyDescent="0.55000000000000004">
      <c r="A375">
        <v>574</v>
      </c>
      <c r="B375" s="1" t="s">
        <v>1135</v>
      </c>
      <c r="C375" s="4">
        <v>1</v>
      </c>
      <c r="D375" s="5">
        <v>95.733333333333306</v>
      </c>
      <c r="E375" s="3">
        <v>95.733333333333306</v>
      </c>
      <c r="F375" s="4">
        <v>0.68421052631578805</v>
      </c>
      <c r="G375" s="5">
        <f>Table4[[#This Row],[Best Individual mean accuracy]]-Table4[[#This Row],[Benchmark mean accuracy]]</f>
        <v>0</v>
      </c>
      <c r="H375" t="str">
        <f>IF(AND(Table4[[#This Row],[F value]]&lt;4.74,Table4[[#This Row],[Best Individual mean accuracy]]&gt;Table4[[#This Row],[Benchmark mean accuracy]]),"Yes","No")</f>
        <v>No</v>
      </c>
    </row>
    <row r="376" spans="1:8" x14ac:dyDescent="0.55000000000000004">
      <c r="A376">
        <v>574</v>
      </c>
      <c r="B376" s="1" t="s">
        <v>1140</v>
      </c>
      <c r="C376" s="4">
        <v>1</v>
      </c>
      <c r="D376" s="5">
        <v>95.733333333333306</v>
      </c>
      <c r="E376" s="3">
        <v>95.733333333333306</v>
      </c>
      <c r="F376" s="4">
        <v>1.25</v>
      </c>
      <c r="G376" s="5">
        <f>Table4[[#This Row],[Best Individual mean accuracy]]-Table4[[#This Row],[Benchmark mean accuracy]]</f>
        <v>0</v>
      </c>
      <c r="H376" t="str">
        <f>IF(AND(Table4[[#This Row],[F value]]&lt;4.74,Table4[[#This Row],[Best Individual mean accuracy]]&gt;Table4[[#This Row],[Benchmark mean accuracy]]),"Yes","No")</f>
        <v>No</v>
      </c>
    </row>
    <row r="377" spans="1:8" x14ac:dyDescent="0.55000000000000004">
      <c r="A377">
        <v>574</v>
      </c>
      <c r="B377" s="1" t="s">
        <v>1159</v>
      </c>
      <c r="C377" s="4">
        <v>1</v>
      </c>
      <c r="D377" s="5">
        <v>95.733333333333306</v>
      </c>
      <c r="E377" s="3">
        <v>95.733333333333306</v>
      </c>
      <c r="F377" s="4">
        <v>1.3333333333333299</v>
      </c>
      <c r="G377" s="5">
        <f>Table4[[#This Row],[Best Individual mean accuracy]]-Table4[[#This Row],[Benchmark mean accuracy]]</f>
        <v>0</v>
      </c>
      <c r="H377" t="str">
        <f>IF(AND(Table4[[#This Row],[F value]]&lt;4.74,Table4[[#This Row],[Best Individual mean accuracy]]&gt;Table4[[#This Row],[Benchmark mean accuracy]]),"Yes","No")</f>
        <v>No</v>
      </c>
    </row>
    <row r="378" spans="1:8" x14ac:dyDescent="0.55000000000000004">
      <c r="A378">
        <v>574</v>
      </c>
      <c r="B378" s="1" t="s">
        <v>1168</v>
      </c>
      <c r="C378" s="4">
        <v>1</v>
      </c>
      <c r="D378" s="5">
        <v>95.733333333333306</v>
      </c>
      <c r="E378" s="3">
        <v>95.733333333333306</v>
      </c>
      <c r="F378" s="4">
        <v>2</v>
      </c>
      <c r="G378" s="5">
        <f>Table4[[#This Row],[Best Individual mean accuracy]]-Table4[[#This Row],[Benchmark mean accuracy]]</f>
        <v>0</v>
      </c>
      <c r="H378" t="str">
        <f>IF(AND(Table4[[#This Row],[F value]]&lt;4.74,Table4[[#This Row],[Best Individual mean accuracy]]&gt;Table4[[#This Row],[Benchmark mean accuracy]]),"Yes","No")</f>
        <v>No</v>
      </c>
    </row>
    <row r="379" spans="1:8" x14ac:dyDescent="0.55000000000000004">
      <c r="A379">
        <v>574</v>
      </c>
      <c r="B379" s="1" t="s">
        <v>1172</v>
      </c>
      <c r="C379" s="4">
        <v>1</v>
      </c>
      <c r="D379" s="5">
        <v>95.733333333333306</v>
      </c>
      <c r="E379" s="3">
        <v>95.733333333333306</v>
      </c>
      <c r="F379" s="4">
        <v>0.88888888888888995</v>
      </c>
      <c r="G379" s="5">
        <f>Table4[[#This Row],[Best Individual mean accuracy]]-Table4[[#This Row],[Benchmark mean accuracy]]</f>
        <v>0</v>
      </c>
      <c r="H379" t="str">
        <f>IF(AND(Table4[[#This Row],[F value]]&lt;4.74,Table4[[#This Row],[Best Individual mean accuracy]]&gt;Table4[[#This Row],[Benchmark mean accuracy]]),"Yes","No")</f>
        <v>No</v>
      </c>
    </row>
    <row r="380" spans="1:8" x14ac:dyDescent="0.55000000000000004">
      <c r="A380">
        <v>574</v>
      </c>
      <c r="B380" s="1" t="s">
        <v>1181</v>
      </c>
      <c r="C380" s="4">
        <v>1</v>
      </c>
      <c r="D380" s="5">
        <v>95.733333333333306</v>
      </c>
      <c r="E380" s="3">
        <v>95.733333333333306</v>
      </c>
      <c r="F380" s="4">
        <v>0.85714285714285698</v>
      </c>
      <c r="G380" s="5">
        <f>Table4[[#This Row],[Best Individual mean accuracy]]-Table4[[#This Row],[Benchmark mean accuracy]]</f>
        <v>0</v>
      </c>
      <c r="H380" t="str">
        <f>IF(AND(Table4[[#This Row],[F value]]&lt;4.74,Table4[[#This Row],[Best Individual mean accuracy]]&gt;Table4[[#This Row],[Benchmark mean accuracy]]),"Yes","No")</f>
        <v>No</v>
      </c>
    </row>
    <row r="381" spans="1:8" x14ac:dyDescent="0.55000000000000004">
      <c r="A381">
        <v>574</v>
      </c>
      <c r="B381" s="1" t="s">
        <v>1193</v>
      </c>
      <c r="C381" s="4">
        <v>1</v>
      </c>
      <c r="D381" s="5">
        <v>95.733333333333306</v>
      </c>
      <c r="E381" s="3">
        <v>95.733333333333306</v>
      </c>
      <c r="F381" s="4">
        <v>0.71428571428571397</v>
      </c>
      <c r="G381" s="5">
        <f>Table4[[#This Row],[Best Individual mean accuracy]]-Table4[[#This Row],[Benchmark mean accuracy]]</f>
        <v>0</v>
      </c>
      <c r="H381" t="str">
        <f>IF(AND(Table4[[#This Row],[F value]]&lt;4.74,Table4[[#This Row],[Best Individual mean accuracy]]&gt;Table4[[#This Row],[Benchmark mean accuracy]]),"Yes","No")</f>
        <v>No</v>
      </c>
    </row>
    <row r="382" spans="1:8" x14ac:dyDescent="0.55000000000000004">
      <c r="A382">
        <v>574</v>
      </c>
      <c r="B382" s="1" t="s">
        <v>1241</v>
      </c>
      <c r="C382" s="4">
        <v>1</v>
      </c>
      <c r="D382" s="5">
        <v>95.733333333333306</v>
      </c>
      <c r="E382" s="3">
        <v>95.733333333333306</v>
      </c>
      <c r="F382" s="4">
        <v>0.54545454545454497</v>
      </c>
      <c r="G382" s="5">
        <f>Table4[[#This Row],[Best Individual mean accuracy]]-Table4[[#This Row],[Benchmark mean accuracy]]</f>
        <v>0</v>
      </c>
      <c r="H382" t="str">
        <f>IF(AND(Table4[[#This Row],[F value]]&lt;4.74,Table4[[#This Row],[Best Individual mean accuracy]]&gt;Table4[[#This Row],[Benchmark mean accuracy]]),"Yes","No")</f>
        <v>No</v>
      </c>
    </row>
    <row r="383" spans="1:8" x14ac:dyDescent="0.55000000000000004">
      <c r="A383">
        <v>574</v>
      </c>
      <c r="B383" s="1" t="s">
        <v>1323</v>
      </c>
      <c r="C383" s="4">
        <v>1</v>
      </c>
      <c r="D383" s="5">
        <v>95.733333333333306</v>
      </c>
      <c r="E383" s="3">
        <v>95.733333333333306</v>
      </c>
      <c r="F383" s="4">
        <v>2.3333333333333202</v>
      </c>
      <c r="G383" s="5">
        <f>Table4[[#This Row],[Best Individual mean accuracy]]-Table4[[#This Row],[Benchmark mean accuracy]]</f>
        <v>0</v>
      </c>
      <c r="H383" t="str">
        <f>IF(AND(Table4[[#This Row],[F value]]&lt;4.74,Table4[[#This Row],[Best Individual mean accuracy]]&gt;Table4[[#This Row],[Benchmark mean accuracy]]),"Yes","No")</f>
        <v>No</v>
      </c>
    </row>
    <row r="384" spans="1:8" x14ac:dyDescent="0.55000000000000004">
      <c r="A384">
        <v>574</v>
      </c>
      <c r="B384" s="1" t="s">
        <v>968</v>
      </c>
      <c r="C384" s="4">
        <v>1</v>
      </c>
      <c r="D384" s="5">
        <v>95.733333333333306</v>
      </c>
      <c r="E384" s="3">
        <v>95.6</v>
      </c>
      <c r="F384" s="4">
        <v>0.52941176470588203</v>
      </c>
      <c r="G384" s="5">
        <f>Table4[[#This Row],[Best Individual mean accuracy]]-Table4[[#This Row],[Benchmark mean accuracy]]</f>
        <v>-0.13333333333331154</v>
      </c>
      <c r="H384" t="str">
        <f>IF(AND(Table4[[#This Row],[F value]]&lt;4.74,Table4[[#This Row],[Best Individual mean accuracy]]&gt;Table4[[#This Row],[Benchmark mean accuracy]]),"Yes","No")</f>
        <v>No</v>
      </c>
    </row>
    <row r="385" spans="1:8" x14ac:dyDescent="0.55000000000000004">
      <c r="A385">
        <v>574</v>
      </c>
      <c r="B385" s="1" t="s">
        <v>1053</v>
      </c>
      <c r="C385" s="4">
        <v>1</v>
      </c>
      <c r="D385" s="5">
        <v>95.733333333333306</v>
      </c>
      <c r="E385" s="3">
        <v>95.6</v>
      </c>
      <c r="F385" s="4">
        <v>1.7999999999999901</v>
      </c>
      <c r="G385" s="5">
        <f>Table4[[#This Row],[Best Individual mean accuracy]]-Table4[[#This Row],[Benchmark mean accuracy]]</f>
        <v>-0.13333333333331154</v>
      </c>
      <c r="H385" t="str">
        <f>IF(AND(Table4[[#This Row],[F value]]&lt;4.74,Table4[[#This Row],[Best Individual mean accuracy]]&gt;Table4[[#This Row],[Benchmark mean accuracy]]),"Yes","No")</f>
        <v>No</v>
      </c>
    </row>
    <row r="386" spans="1:8" x14ac:dyDescent="0.55000000000000004">
      <c r="A386">
        <v>574</v>
      </c>
      <c r="B386" s="1" t="s">
        <v>1080</v>
      </c>
      <c r="C386" s="4">
        <v>1</v>
      </c>
      <c r="D386" s="5">
        <v>95.733333333333306</v>
      </c>
      <c r="E386" s="3">
        <v>95.6</v>
      </c>
      <c r="F386" s="4">
        <v>0.71428571428571397</v>
      </c>
      <c r="G386" s="5">
        <f>Table4[[#This Row],[Best Individual mean accuracy]]-Table4[[#This Row],[Benchmark mean accuracy]]</f>
        <v>-0.13333333333331154</v>
      </c>
      <c r="H386" t="str">
        <f>IF(AND(Table4[[#This Row],[F value]]&lt;4.74,Table4[[#This Row],[Best Individual mean accuracy]]&gt;Table4[[#This Row],[Benchmark mean accuracy]]),"Yes","No")</f>
        <v>No</v>
      </c>
    </row>
    <row r="387" spans="1:8" x14ac:dyDescent="0.55000000000000004">
      <c r="A387">
        <v>574</v>
      </c>
      <c r="B387" s="1" t="s">
        <v>1090</v>
      </c>
      <c r="C387" s="4">
        <v>1</v>
      </c>
      <c r="D387" s="5">
        <v>95.733333333333306</v>
      </c>
      <c r="E387" s="3">
        <v>95.6</v>
      </c>
      <c r="F387" s="4">
        <v>0.81818181818181701</v>
      </c>
      <c r="G387" s="5">
        <f>Table4[[#This Row],[Best Individual mean accuracy]]-Table4[[#This Row],[Benchmark mean accuracy]]</f>
        <v>-0.13333333333331154</v>
      </c>
      <c r="H387" t="str">
        <f>IF(AND(Table4[[#This Row],[F value]]&lt;4.74,Table4[[#This Row],[Best Individual mean accuracy]]&gt;Table4[[#This Row],[Benchmark mean accuracy]]),"Yes","No")</f>
        <v>No</v>
      </c>
    </row>
    <row r="388" spans="1:8" x14ac:dyDescent="0.55000000000000004">
      <c r="A388">
        <v>574</v>
      </c>
      <c r="B388" s="1" t="s">
        <v>1226</v>
      </c>
      <c r="C388" s="4">
        <v>1</v>
      </c>
      <c r="D388" s="5">
        <v>95.733333333333306</v>
      </c>
      <c r="E388" s="3">
        <v>95.6</v>
      </c>
      <c r="F388" s="4">
        <v>0.77777777777777701</v>
      </c>
      <c r="G388" s="5">
        <f>Table4[[#This Row],[Best Individual mean accuracy]]-Table4[[#This Row],[Benchmark mean accuracy]]</f>
        <v>-0.13333333333331154</v>
      </c>
      <c r="H388" t="str">
        <f>IF(AND(Table4[[#This Row],[F value]]&lt;4.74,Table4[[#This Row],[Best Individual mean accuracy]]&gt;Table4[[#This Row],[Benchmark mean accuracy]]),"Yes","No")</f>
        <v>No</v>
      </c>
    </row>
    <row r="389" spans="1:8" x14ac:dyDescent="0.55000000000000004">
      <c r="A389">
        <v>574</v>
      </c>
      <c r="B389" s="1" t="s">
        <v>1008</v>
      </c>
      <c r="C389" s="4">
        <v>1</v>
      </c>
      <c r="D389" s="5">
        <v>95.733333333333306</v>
      </c>
      <c r="E389" s="3">
        <v>95.599999999999895</v>
      </c>
      <c r="F389" s="4">
        <v>0.53846153846153799</v>
      </c>
      <c r="G389" s="5">
        <f>Table4[[#This Row],[Best Individual mean accuracy]]-Table4[[#This Row],[Benchmark mean accuracy]]</f>
        <v>-0.13333333333341102</v>
      </c>
      <c r="H389" t="str">
        <f>IF(AND(Table4[[#This Row],[F value]]&lt;4.74,Table4[[#This Row],[Best Individual mean accuracy]]&gt;Table4[[#This Row],[Benchmark mean accuracy]]),"Yes","No")</f>
        <v>No</v>
      </c>
    </row>
    <row r="390" spans="1:8" x14ac:dyDescent="0.55000000000000004">
      <c r="A390">
        <v>574</v>
      </c>
      <c r="B390" s="1" t="s">
        <v>1097</v>
      </c>
      <c r="C390" s="4">
        <v>1</v>
      </c>
      <c r="D390" s="5">
        <v>95.733333333333306</v>
      </c>
      <c r="E390" s="3">
        <v>95.599999999999895</v>
      </c>
      <c r="F390" s="4">
        <v>0.6</v>
      </c>
      <c r="G390" s="5">
        <f>Table4[[#This Row],[Best Individual mean accuracy]]-Table4[[#This Row],[Benchmark mean accuracy]]</f>
        <v>-0.13333333333341102</v>
      </c>
      <c r="H390" t="str">
        <f>IF(AND(Table4[[#This Row],[F value]]&lt;4.74,Table4[[#This Row],[Best Individual mean accuracy]]&gt;Table4[[#This Row],[Benchmark mean accuracy]]),"Yes","No")</f>
        <v>No</v>
      </c>
    </row>
    <row r="391" spans="1:8" x14ac:dyDescent="0.55000000000000004">
      <c r="A391">
        <v>574</v>
      </c>
      <c r="B391" s="1" t="s">
        <v>1116</v>
      </c>
      <c r="C391" s="4">
        <v>1</v>
      </c>
      <c r="D391" s="5">
        <v>95.733333333333306</v>
      </c>
      <c r="E391" s="3">
        <v>95.599999999999895</v>
      </c>
      <c r="F391" s="4">
        <v>1.3999999999999899</v>
      </c>
      <c r="G391" s="5">
        <f>Table4[[#This Row],[Best Individual mean accuracy]]-Table4[[#This Row],[Benchmark mean accuracy]]</f>
        <v>-0.13333333333341102</v>
      </c>
      <c r="H391" t="str">
        <f>IF(AND(Table4[[#This Row],[F value]]&lt;4.74,Table4[[#This Row],[Best Individual mean accuracy]]&gt;Table4[[#This Row],[Benchmark mean accuracy]]),"Yes","No")</f>
        <v>No</v>
      </c>
    </row>
    <row r="392" spans="1:8" x14ac:dyDescent="0.55000000000000004">
      <c r="A392">
        <v>574</v>
      </c>
      <c r="B392" s="1" t="s">
        <v>1223</v>
      </c>
      <c r="C392" s="4">
        <v>1</v>
      </c>
      <c r="D392" s="5">
        <v>95.733333333333306</v>
      </c>
      <c r="E392" s="3">
        <v>95.599999999999895</v>
      </c>
      <c r="F392" s="4">
        <v>1</v>
      </c>
      <c r="G392" s="5">
        <f>Table4[[#This Row],[Best Individual mean accuracy]]-Table4[[#This Row],[Benchmark mean accuracy]]</f>
        <v>-0.13333333333341102</v>
      </c>
      <c r="H392" t="str">
        <f>IF(AND(Table4[[#This Row],[F value]]&lt;4.74,Table4[[#This Row],[Best Individual mean accuracy]]&gt;Table4[[#This Row],[Benchmark mean accuracy]]),"Yes","No")</f>
        <v>No</v>
      </c>
    </row>
    <row r="393" spans="1:8" x14ac:dyDescent="0.55000000000000004">
      <c r="A393">
        <v>574</v>
      </c>
      <c r="B393" s="1" t="s">
        <v>1246</v>
      </c>
      <c r="C393" s="4">
        <v>1</v>
      </c>
      <c r="D393" s="5">
        <v>95.733333333333306</v>
      </c>
      <c r="E393" s="3">
        <v>95.599999999999895</v>
      </c>
      <c r="F393" s="4">
        <v>0.78947368421052599</v>
      </c>
      <c r="G393" s="5">
        <f>Table4[[#This Row],[Best Individual mean accuracy]]-Table4[[#This Row],[Benchmark mean accuracy]]</f>
        <v>-0.13333333333341102</v>
      </c>
      <c r="H393" t="str">
        <f>IF(AND(Table4[[#This Row],[F value]]&lt;4.74,Table4[[#This Row],[Best Individual mean accuracy]]&gt;Table4[[#This Row],[Benchmark mean accuracy]]),"Yes","No")</f>
        <v>No</v>
      </c>
    </row>
    <row r="394" spans="1:8" x14ac:dyDescent="0.55000000000000004">
      <c r="A394">
        <v>574</v>
      </c>
      <c r="B394" s="1" t="s">
        <v>946</v>
      </c>
      <c r="C394" s="4">
        <v>1</v>
      </c>
      <c r="D394" s="5">
        <v>95.733333333333306</v>
      </c>
      <c r="E394" s="3">
        <v>95.466666666666598</v>
      </c>
      <c r="F394" s="4">
        <v>1.2</v>
      </c>
      <c r="G394" s="5">
        <f>Table4[[#This Row],[Best Individual mean accuracy]]-Table4[[#This Row],[Benchmark mean accuracy]]</f>
        <v>-0.26666666666670835</v>
      </c>
      <c r="H394" t="str">
        <f>IF(AND(Table4[[#This Row],[F value]]&lt;4.74,Table4[[#This Row],[Best Individual mean accuracy]]&gt;Table4[[#This Row],[Benchmark mean accuracy]]),"Yes","No")</f>
        <v>No</v>
      </c>
    </row>
    <row r="395" spans="1:8" x14ac:dyDescent="0.55000000000000004">
      <c r="A395">
        <v>574</v>
      </c>
      <c r="B395" s="1" t="s">
        <v>984</v>
      </c>
      <c r="C395" s="4">
        <v>1</v>
      </c>
      <c r="D395" s="5">
        <v>95.733333333333306</v>
      </c>
      <c r="E395" s="3">
        <v>95.466666666666598</v>
      </c>
      <c r="F395" s="4">
        <v>0.51724137931034397</v>
      </c>
      <c r="G395" s="5">
        <f>Table4[[#This Row],[Best Individual mean accuracy]]-Table4[[#This Row],[Benchmark mean accuracy]]</f>
        <v>-0.26666666666670835</v>
      </c>
      <c r="H395" t="str">
        <f>IF(AND(Table4[[#This Row],[F value]]&lt;4.74,Table4[[#This Row],[Best Individual mean accuracy]]&gt;Table4[[#This Row],[Benchmark mean accuracy]]),"Yes","No")</f>
        <v>No</v>
      </c>
    </row>
    <row r="396" spans="1:8" x14ac:dyDescent="0.55000000000000004">
      <c r="A396">
        <v>574</v>
      </c>
      <c r="B396" s="1" t="s">
        <v>1064</v>
      </c>
      <c r="C396" s="4">
        <v>1</v>
      </c>
      <c r="D396" s="5">
        <v>95.733333333333306</v>
      </c>
      <c r="E396" s="3">
        <v>95.466666666666598</v>
      </c>
      <c r="F396" s="4">
        <v>0.72727272727272796</v>
      </c>
      <c r="G396" s="5">
        <f>Table4[[#This Row],[Best Individual mean accuracy]]-Table4[[#This Row],[Benchmark mean accuracy]]</f>
        <v>-0.26666666666670835</v>
      </c>
      <c r="H396" t="str">
        <f>IF(AND(Table4[[#This Row],[F value]]&lt;4.74,Table4[[#This Row],[Best Individual mean accuracy]]&gt;Table4[[#This Row],[Benchmark mean accuracy]]),"Yes","No")</f>
        <v>No</v>
      </c>
    </row>
    <row r="397" spans="1:8" x14ac:dyDescent="0.55000000000000004">
      <c r="A397">
        <v>574</v>
      </c>
      <c r="B397" s="1" t="s">
        <v>1112</v>
      </c>
      <c r="C397" s="4">
        <v>1</v>
      </c>
      <c r="D397" s="5">
        <v>95.733333333333306</v>
      </c>
      <c r="E397" s="3">
        <v>95.466666666666598</v>
      </c>
      <c r="F397" s="4">
        <v>0.66666666666666696</v>
      </c>
      <c r="G397" s="5">
        <f>Table4[[#This Row],[Best Individual mean accuracy]]-Table4[[#This Row],[Benchmark mean accuracy]]</f>
        <v>-0.26666666666670835</v>
      </c>
      <c r="H397" t="str">
        <f>IF(AND(Table4[[#This Row],[F value]]&lt;4.74,Table4[[#This Row],[Best Individual mean accuracy]]&gt;Table4[[#This Row],[Benchmark mean accuracy]]),"Yes","No")</f>
        <v>No</v>
      </c>
    </row>
    <row r="398" spans="1:8" x14ac:dyDescent="0.55000000000000004">
      <c r="A398">
        <v>574</v>
      </c>
      <c r="B398" s="1" t="s">
        <v>1113</v>
      </c>
      <c r="C398" s="4">
        <v>1</v>
      </c>
      <c r="D398" s="5">
        <v>95.733333333333306</v>
      </c>
      <c r="E398" s="3">
        <v>95.466666666666598</v>
      </c>
      <c r="F398" s="4">
        <v>0.79999999999999905</v>
      </c>
      <c r="G398" s="5">
        <f>Table4[[#This Row],[Best Individual mean accuracy]]-Table4[[#This Row],[Benchmark mean accuracy]]</f>
        <v>-0.26666666666670835</v>
      </c>
      <c r="H398" t="str">
        <f>IF(AND(Table4[[#This Row],[F value]]&lt;4.74,Table4[[#This Row],[Best Individual mean accuracy]]&gt;Table4[[#This Row],[Benchmark mean accuracy]]),"Yes","No")</f>
        <v>No</v>
      </c>
    </row>
    <row r="399" spans="1:8" x14ac:dyDescent="0.55000000000000004">
      <c r="A399">
        <v>574</v>
      </c>
      <c r="B399" s="1" t="s">
        <v>1202</v>
      </c>
      <c r="C399" s="4">
        <v>1</v>
      </c>
      <c r="D399" s="5">
        <v>95.733333333333306</v>
      </c>
      <c r="E399" s="3">
        <v>95.466666666666598</v>
      </c>
      <c r="F399" s="4">
        <v>1.2</v>
      </c>
      <c r="G399" s="5">
        <f>Table4[[#This Row],[Best Individual mean accuracy]]-Table4[[#This Row],[Benchmark mean accuracy]]</f>
        <v>-0.26666666666670835</v>
      </c>
      <c r="H399" t="str">
        <f>IF(AND(Table4[[#This Row],[F value]]&lt;4.74,Table4[[#This Row],[Best Individual mean accuracy]]&gt;Table4[[#This Row],[Benchmark mean accuracy]]),"Yes","No")</f>
        <v>No</v>
      </c>
    </row>
    <row r="400" spans="1:8" x14ac:dyDescent="0.55000000000000004">
      <c r="A400">
        <v>574</v>
      </c>
      <c r="B400" s="1" t="s">
        <v>1206</v>
      </c>
      <c r="C400" s="4">
        <v>1</v>
      </c>
      <c r="D400" s="5">
        <v>95.733333333333306</v>
      </c>
      <c r="E400" s="3">
        <v>95.466666666666598</v>
      </c>
      <c r="F400" s="4">
        <v>0.77777777777777601</v>
      </c>
      <c r="G400" s="5">
        <f>Table4[[#This Row],[Best Individual mean accuracy]]-Table4[[#This Row],[Benchmark mean accuracy]]</f>
        <v>-0.26666666666670835</v>
      </c>
      <c r="H400" t="str">
        <f>IF(AND(Table4[[#This Row],[F value]]&lt;4.74,Table4[[#This Row],[Best Individual mean accuracy]]&gt;Table4[[#This Row],[Benchmark mean accuracy]]),"Yes","No")</f>
        <v>No</v>
      </c>
    </row>
    <row r="401" spans="1:8" x14ac:dyDescent="0.55000000000000004">
      <c r="A401">
        <v>574</v>
      </c>
      <c r="B401" s="1" t="s">
        <v>1210</v>
      </c>
      <c r="C401" s="4">
        <v>1</v>
      </c>
      <c r="D401" s="5">
        <v>95.733333333333306</v>
      </c>
      <c r="E401" s="3">
        <v>95.466666666666598</v>
      </c>
      <c r="F401" s="4">
        <v>0.79999999999999905</v>
      </c>
      <c r="G401" s="5">
        <f>Table4[[#This Row],[Best Individual mean accuracy]]-Table4[[#This Row],[Benchmark mean accuracy]]</f>
        <v>-0.26666666666670835</v>
      </c>
      <c r="H401" t="str">
        <f>IF(AND(Table4[[#This Row],[F value]]&lt;4.74,Table4[[#This Row],[Best Individual mean accuracy]]&gt;Table4[[#This Row],[Benchmark mean accuracy]]),"Yes","No")</f>
        <v>No</v>
      </c>
    </row>
    <row r="402" spans="1:8" x14ac:dyDescent="0.55000000000000004">
      <c r="A402">
        <v>574</v>
      </c>
      <c r="B402" s="1" t="s">
        <v>1219</v>
      </c>
      <c r="C402" s="4">
        <v>1</v>
      </c>
      <c r="D402" s="5">
        <v>95.733333333333306</v>
      </c>
      <c r="E402" s="3">
        <v>95.466666666666598</v>
      </c>
      <c r="F402" s="4">
        <v>1.7999999999999901</v>
      </c>
      <c r="G402" s="5">
        <f>Table4[[#This Row],[Best Individual mean accuracy]]-Table4[[#This Row],[Benchmark mean accuracy]]</f>
        <v>-0.26666666666670835</v>
      </c>
      <c r="H402" t="str">
        <f>IF(AND(Table4[[#This Row],[F value]]&lt;4.74,Table4[[#This Row],[Best Individual mean accuracy]]&gt;Table4[[#This Row],[Benchmark mean accuracy]]),"Yes","No")</f>
        <v>No</v>
      </c>
    </row>
    <row r="403" spans="1:8" x14ac:dyDescent="0.55000000000000004">
      <c r="A403">
        <v>574</v>
      </c>
      <c r="B403" s="1" t="s">
        <v>1222</v>
      </c>
      <c r="C403" s="4">
        <v>1</v>
      </c>
      <c r="D403" s="5">
        <v>95.733333333333306</v>
      </c>
      <c r="E403" s="3">
        <v>95.466666666666598</v>
      </c>
      <c r="F403" s="4">
        <v>1.2</v>
      </c>
      <c r="G403" s="5">
        <f>Table4[[#This Row],[Best Individual mean accuracy]]-Table4[[#This Row],[Benchmark mean accuracy]]</f>
        <v>-0.26666666666670835</v>
      </c>
      <c r="H403" t="str">
        <f>IF(AND(Table4[[#This Row],[F value]]&lt;4.74,Table4[[#This Row],[Best Individual mean accuracy]]&gt;Table4[[#This Row],[Benchmark mean accuracy]]),"Yes","No")</f>
        <v>No</v>
      </c>
    </row>
    <row r="404" spans="1:8" x14ac:dyDescent="0.55000000000000004">
      <c r="A404">
        <v>574</v>
      </c>
      <c r="B404" s="1" t="s">
        <v>1256</v>
      </c>
      <c r="C404" s="4">
        <v>1</v>
      </c>
      <c r="D404" s="5">
        <v>95.733333333333306</v>
      </c>
      <c r="E404" s="3">
        <v>95.466666666666598</v>
      </c>
      <c r="F404" s="4">
        <v>0.625</v>
      </c>
      <c r="G404" s="5">
        <f>Table4[[#This Row],[Best Individual mean accuracy]]-Table4[[#This Row],[Benchmark mean accuracy]]</f>
        <v>-0.26666666666670835</v>
      </c>
      <c r="H404" t="str">
        <f>IF(AND(Table4[[#This Row],[F value]]&lt;4.74,Table4[[#This Row],[Best Individual mean accuracy]]&gt;Table4[[#This Row],[Benchmark mean accuracy]]),"Yes","No")</f>
        <v>No</v>
      </c>
    </row>
    <row r="405" spans="1:8" x14ac:dyDescent="0.55000000000000004">
      <c r="A405">
        <v>574</v>
      </c>
      <c r="B405" s="1" t="s">
        <v>929</v>
      </c>
      <c r="C405" s="4">
        <v>1</v>
      </c>
      <c r="D405" s="5">
        <v>95.733333333333306</v>
      </c>
      <c r="E405" s="3">
        <v>95.3333333333333</v>
      </c>
      <c r="F405" s="4">
        <v>1.5714285714285601</v>
      </c>
      <c r="G405" s="5">
        <f>Table4[[#This Row],[Best Individual mean accuracy]]-Table4[[#This Row],[Benchmark mean accuracy]]</f>
        <v>-0.40000000000000568</v>
      </c>
      <c r="H405" t="str">
        <f>IF(AND(Table4[[#This Row],[F value]]&lt;4.74,Table4[[#This Row],[Best Individual mean accuracy]]&gt;Table4[[#This Row],[Benchmark mean accuracy]]),"Yes","No")</f>
        <v>No</v>
      </c>
    </row>
    <row r="406" spans="1:8" x14ac:dyDescent="0.55000000000000004">
      <c r="A406">
        <v>574</v>
      </c>
      <c r="B406" s="1" t="s">
        <v>991</v>
      </c>
      <c r="C406" s="4">
        <v>1</v>
      </c>
      <c r="D406" s="5">
        <v>95.733333333333306</v>
      </c>
      <c r="E406" s="3">
        <v>95.3333333333333</v>
      </c>
      <c r="F406" s="4">
        <v>0.85185185185185097</v>
      </c>
      <c r="G406" s="5">
        <f>Table4[[#This Row],[Best Individual mean accuracy]]-Table4[[#This Row],[Benchmark mean accuracy]]</f>
        <v>-0.40000000000000568</v>
      </c>
      <c r="H406" t="str">
        <f>IF(AND(Table4[[#This Row],[F value]]&lt;4.74,Table4[[#This Row],[Best Individual mean accuracy]]&gt;Table4[[#This Row],[Benchmark mean accuracy]]),"Yes","No")</f>
        <v>No</v>
      </c>
    </row>
    <row r="407" spans="1:8" x14ac:dyDescent="0.55000000000000004">
      <c r="A407">
        <v>574</v>
      </c>
      <c r="B407" s="1" t="s">
        <v>1010</v>
      </c>
      <c r="C407" s="4">
        <v>1</v>
      </c>
      <c r="D407" s="5">
        <v>95.733333333333306</v>
      </c>
      <c r="E407" s="3">
        <v>95.3333333333333</v>
      </c>
      <c r="F407" s="4">
        <v>0.6</v>
      </c>
      <c r="G407" s="5">
        <f>Table4[[#This Row],[Best Individual mean accuracy]]-Table4[[#This Row],[Benchmark mean accuracy]]</f>
        <v>-0.40000000000000568</v>
      </c>
      <c r="H407" t="str">
        <f>IF(AND(Table4[[#This Row],[F value]]&lt;4.74,Table4[[#This Row],[Best Individual mean accuracy]]&gt;Table4[[#This Row],[Benchmark mean accuracy]]),"Yes","No")</f>
        <v>No</v>
      </c>
    </row>
    <row r="408" spans="1:8" x14ac:dyDescent="0.55000000000000004">
      <c r="A408">
        <v>574</v>
      </c>
      <c r="B408" s="1" t="s">
        <v>1046</v>
      </c>
      <c r="C408" s="4">
        <v>1</v>
      </c>
      <c r="D408" s="5">
        <v>95.733333333333306</v>
      </c>
      <c r="E408" s="3">
        <v>95.3333333333333</v>
      </c>
      <c r="F408" s="4">
        <v>3</v>
      </c>
      <c r="G408" s="5">
        <f>Table4[[#This Row],[Best Individual mean accuracy]]-Table4[[#This Row],[Benchmark mean accuracy]]</f>
        <v>-0.40000000000000568</v>
      </c>
      <c r="H408" t="str">
        <f>IF(AND(Table4[[#This Row],[F value]]&lt;4.74,Table4[[#This Row],[Best Individual mean accuracy]]&gt;Table4[[#This Row],[Benchmark mean accuracy]]),"Yes","No")</f>
        <v>No</v>
      </c>
    </row>
    <row r="409" spans="1:8" x14ac:dyDescent="0.55000000000000004">
      <c r="A409">
        <v>574</v>
      </c>
      <c r="B409" s="1" t="s">
        <v>1056</v>
      </c>
      <c r="C409" s="4">
        <v>1</v>
      </c>
      <c r="D409" s="5">
        <v>95.733333333333306</v>
      </c>
      <c r="E409" s="3">
        <v>95.3333333333333</v>
      </c>
      <c r="F409" s="4">
        <v>0.73913043478260898</v>
      </c>
      <c r="G409" s="5">
        <f>Table4[[#This Row],[Best Individual mean accuracy]]-Table4[[#This Row],[Benchmark mean accuracy]]</f>
        <v>-0.40000000000000568</v>
      </c>
      <c r="H409" t="str">
        <f>IF(AND(Table4[[#This Row],[F value]]&lt;4.74,Table4[[#This Row],[Best Individual mean accuracy]]&gt;Table4[[#This Row],[Benchmark mean accuracy]]),"Yes","No")</f>
        <v>No</v>
      </c>
    </row>
    <row r="410" spans="1:8" x14ac:dyDescent="0.55000000000000004">
      <c r="A410">
        <v>574</v>
      </c>
      <c r="B410" s="1" t="s">
        <v>1095</v>
      </c>
      <c r="C410" s="4">
        <v>1</v>
      </c>
      <c r="D410" s="5">
        <v>95.733333333333306</v>
      </c>
      <c r="E410" s="3">
        <v>95.3333333333333</v>
      </c>
      <c r="F410" s="4">
        <v>1.1052631578947301</v>
      </c>
      <c r="G410" s="5">
        <f>Table4[[#This Row],[Best Individual mean accuracy]]-Table4[[#This Row],[Benchmark mean accuracy]]</f>
        <v>-0.40000000000000568</v>
      </c>
      <c r="H410" t="str">
        <f>IF(AND(Table4[[#This Row],[F value]]&lt;4.74,Table4[[#This Row],[Best Individual mean accuracy]]&gt;Table4[[#This Row],[Benchmark mean accuracy]]),"Yes","No")</f>
        <v>No</v>
      </c>
    </row>
    <row r="411" spans="1:8" x14ac:dyDescent="0.55000000000000004">
      <c r="A411">
        <v>574</v>
      </c>
      <c r="B411" s="1" t="s">
        <v>1133</v>
      </c>
      <c r="C411" s="4">
        <v>1</v>
      </c>
      <c r="D411" s="5">
        <v>95.733333333333306</v>
      </c>
      <c r="E411" s="3">
        <v>95.3333333333333</v>
      </c>
      <c r="F411" s="4">
        <v>0.68421052631578905</v>
      </c>
      <c r="G411" s="5">
        <f>Table4[[#This Row],[Best Individual mean accuracy]]-Table4[[#This Row],[Benchmark mean accuracy]]</f>
        <v>-0.40000000000000568</v>
      </c>
      <c r="H411" t="str">
        <f>IF(AND(Table4[[#This Row],[F value]]&lt;4.74,Table4[[#This Row],[Best Individual mean accuracy]]&gt;Table4[[#This Row],[Benchmark mean accuracy]]),"Yes","No")</f>
        <v>No</v>
      </c>
    </row>
    <row r="412" spans="1:8" x14ac:dyDescent="0.55000000000000004">
      <c r="A412">
        <v>574</v>
      </c>
      <c r="B412" s="1" t="s">
        <v>1162</v>
      </c>
      <c r="C412" s="4">
        <v>1</v>
      </c>
      <c r="D412" s="5">
        <v>95.733333333333306</v>
      </c>
      <c r="E412" s="3">
        <v>95.3333333333333</v>
      </c>
      <c r="F412" s="4">
        <v>1</v>
      </c>
      <c r="G412" s="5">
        <f>Table4[[#This Row],[Best Individual mean accuracy]]-Table4[[#This Row],[Benchmark mean accuracy]]</f>
        <v>-0.40000000000000568</v>
      </c>
      <c r="H412" t="str">
        <f>IF(AND(Table4[[#This Row],[F value]]&lt;4.74,Table4[[#This Row],[Best Individual mean accuracy]]&gt;Table4[[#This Row],[Benchmark mean accuracy]]),"Yes","No")</f>
        <v>No</v>
      </c>
    </row>
    <row r="413" spans="1:8" x14ac:dyDescent="0.55000000000000004">
      <c r="A413">
        <v>574</v>
      </c>
      <c r="B413" s="1" t="s">
        <v>1184</v>
      </c>
      <c r="C413" s="4">
        <v>1</v>
      </c>
      <c r="D413" s="5">
        <v>95.733333333333306</v>
      </c>
      <c r="E413" s="3">
        <v>95.3333333333333</v>
      </c>
      <c r="F413" s="4">
        <v>2.3333333333333401</v>
      </c>
      <c r="G413" s="5">
        <f>Table4[[#This Row],[Best Individual mean accuracy]]-Table4[[#This Row],[Benchmark mean accuracy]]</f>
        <v>-0.40000000000000568</v>
      </c>
      <c r="H413" t="str">
        <f>IF(AND(Table4[[#This Row],[F value]]&lt;4.74,Table4[[#This Row],[Best Individual mean accuracy]]&gt;Table4[[#This Row],[Benchmark mean accuracy]]),"Yes","No")</f>
        <v>No</v>
      </c>
    </row>
    <row r="414" spans="1:8" x14ac:dyDescent="0.55000000000000004">
      <c r="A414">
        <v>574</v>
      </c>
      <c r="B414" s="1" t="s">
        <v>1248</v>
      </c>
      <c r="C414" s="4">
        <v>1</v>
      </c>
      <c r="D414" s="5">
        <v>95.733333333333306</v>
      </c>
      <c r="E414" s="3">
        <v>95.3333333333333</v>
      </c>
      <c r="F414" s="4">
        <v>0.71428571428571397</v>
      </c>
      <c r="G414" s="5">
        <f>Table4[[#This Row],[Best Individual mean accuracy]]-Table4[[#This Row],[Benchmark mean accuracy]]</f>
        <v>-0.40000000000000568</v>
      </c>
      <c r="H414" t="str">
        <f>IF(AND(Table4[[#This Row],[F value]]&lt;4.74,Table4[[#This Row],[Best Individual mean accuracy]]&gt;Table4[[#This Row],[Benchmark mean accuracy]]),"Yes","No")</f>
        <v>No</v>
      </c>
    </row>
    <row r="415" spans="1:8" x14ac:dyDescent="0.55000000000000004">
      <c r="A415">
        <v>574</v>
      </c>
      <c r="B415" s="1" t="s">
        <v>1298</v>
      </c>
      <c r="C415" s="4">
        <v>1</v>
      </c>
      <c r="D415" s="5">
        <v>95.733333333333306</v>
      </c>
      <c r="E415" s="3">
        <v>95.3333333333333</v>
      </c>
      <c r="F415" s="4">
        <v>0.67741935483870896</v>
      </c>
      <c r="G415" s="5">
        <f>Table4[[#This Row],[Best Individual mean accuracy]]-Table4[[#This Row],[Benchmark mean accuracy]]</f>
        <v>-0.40000000000000568</v>
      </c>
      <c r="H415" t="str">
        <f>IF(AND(Table4[[#This Row],[F value]]&lt;4.74,Table4[[#This Row],[Best Individual mean accuracy]]&gt;Table4[[#This Row],[Benchmark mean accuracy]]),"Yes","No")</f>
        <v>No</v>
      </c>
    </row>
    <row r="416" spans="1:8" x14ac:dyDescent="0.55000000000000004">
      <c r="A416">
        <v>574</v>
      </c>
      <c r="B416" s="1" t="s">
        <v>1032</v>
      </c>
      <c r="C416" s="4">
        <v>1</v>
      </c>
      <c r="D416" s="5">
        <v>95.733333333333306</v>
      </c>
      <c r="E416" s="3">
        <v>95.2</v>
      </c>
      <c r="F416" s="4">
        <v>1.2</v>
      </c>
      <c r="G416" s="5">
        <f>Table4[[#This Row],[Best Individual mean accuracy]]-Table4[[#This Row],[Benchmark mean accuracy]]</f>
        <v>-0.53333333333330302</v>
      </c>
      <c r="H416" t="str">
        <f>IF(AND(Table4[[#This Row],[F value]]&lt;4.74,Table4[[#This Row],[Best Individual mean accuracy]]&gt;Table4[[#This Row],[Benchmark mean accuracy]]),"Yes","No")</f>
        <v>No</v>
      </c>
    </row>
    <row r="417" spans="1:8" x14ac:dyDescent="0.55000000000000004">
      <c r="A417">
        <v>574</v>
      </c>
      <c r="B417" s="1" t="s">
        <v>1316</v>
      </c>
      <c r="C417" s="4">
        <v>1</v>
      </c>
      <c r="D417" s="5">
        <v>95.733333333333306</v>
      </c>
      <c r="E417" s="3">
        <v>95.2</v>
      </c>
      <c r="F417" s="4">
        <v>1</v>
      </c>
      <c r="G417" s="5">
        <f>Table4[[#This Row],[Best Individual mean accuracy]]-Table4[[#This Row],[Benchmark mean accuracy]]</f>
        <v>-0.53333333333330302</v>
      </c>
      <c r="H417" t="str">
        <f>IF(AND(Table4[[#This Row],[F value]]&lt;4.74,Table4[[#This Row],[Best Individual mean accuracy]]&gt;Table4[[#This Row],[Benchmark mean accuracy]]),"Yes","No")</f>
        <v>No</v>
      </c>
    </row>
    <row r="418" spans="1:8" x14ac:dyDescent="0.55000000000000004">
      <c r="A418">
        <v>574</v>
      </c>
      <c r="B418" s="1" t="s">
        <v>1101</v>
      </c>
      <c r="C418" s="4">
        <v>1</v>
      </c>
      <c r="D418" s="5">
        <v>95.733333333333306</v>
      </c>
      <c r="E418" s="3">
        <v>95.199999999999903</v>
      </c>
      <c r="F418" s="4">
        <v>0.70833333333333304</v>
      </c>
      <c r="G418" s="5">
        <f>Table4[[#This Row],[Best Individual mean accuracy]]-Table4[[#This Row],[Benchmark mean accuracy]]</f>
        <v>-0.53333333333340249</v>
      </c>
      <c r="H418" t="str">
        <f>IF(AND(Table4[[#This Row],[F value]]&lt;4.74,Table4[[#This Row],[Best Individual mean accuracy]]&gt;Table4[[#This Row],[Benchmark mean accuracy]]),"Yes","No")</f>
        <v>No</v>
      </c>
    </row>
    <row r="419" spans="1:8" x14ac:dyDescent="0.55000000000000004">
      <c r="A419">
        <v>574</v>
      </c>
      <c r="B419" s="1" t="s">
        <v>1285</v>
      </c>
      <c r="C419" s="4">
        <v>1</v>
      </c>
      <c r="D419" s="5">
        <v>95.733333333333306</v>
      </c>
      <c r="E419" s="3">
        <v>95.199999999999903</v>
      </c>
      <c r="F419" s="4">
        <v>0.69999999999999896</v>
      </c>
      <c r="G419" s="5">
        <f>Table4[[#This Row],[Best Individual mean accuracy]]-Table4[[#This Row],[Benchmark mean accuracy]]</f>
        <v>-0.53333333333340249</v>
      </c>
      <c r="H419" t="str">
        <f>IF(AND(Table4[[#This Row],[F value]]&lt;4.74,Table4[[#This Row],[Best Individual mean accuracy]]&gt;Table4[[#This Row],[Benchmark mean accuracy]]),"Yes","No")</f>
        <v>No</v>
      </c>
    </row>
    <row r="420" spans="1:8" x14ac:dyDescent="0.55000000000000004">
      <c r="A420">
        <v>574</v>
      </c>
      <c r="B420" s="1" t="s">
        <v>1329</v>
      </c>
      <c r="C420" s="4">
        <v>1</v>
      </c>
      <c r="D420" s="5">
        <v>95.733333333333306</v>
      </c>
      <c r="E420" s="3">
        <v>95.199999999999903</v>
      </c>
      <c r="F420" s="4">
        <v>0.71428571428571397</v>
      </c>
      <c r="G420" s="5">
        <f>Table4[[#This Row],[Best Individual mean accuracy]]-Table4[[#This Row],[Benchmark mean accuracy]]</f>
        <v>-0.53333333333340249</v>
      </c>
      <c r="H420" t="str">
        <f>IF(AND(Table4[[#This Row],[F value]]&lt;4.74,Table4[[#This Row],[Best Individual mean accuracy]]&gt;Table4[[#This Row],[Benchmark mean accuracy]]),"Yes","No")</f>
        <v>No</v>
      </c>
    </row>
    <row r="421" spans="1:8" x14ac:dyDescent="0.55000000000000004">
      <c r="A421">
        <v>574</v>
      </c>
      <c r="B421" s="1" t="s">
        <v>893</v>
      </c>
      <c r="C421" s="4">
        <v>1</v>
      </c>
      <c r="D421" s="5">
        <v>95.733333333333306</v>
      </c>
      <c r="E421" s="3">
        <v>95.066666666666606</v>
      </c>
      <c r="F421" s="4">
        <v>0.58441558441558406</v>
      </c>
      <c r="G421" s="5">
        <f>Table4[[#This Row],[Best Individual mean accuracy]]-Table4[[#This Row],[Benchmark mean accuracy]]</f>
        <v>-0.66666666666669983</v>
      </c>
      <c r="H421" t="str">
        <f>IF(AND(Table4[[#This Row],[F value]]&lt;4.74,Table4[[#This Row],[Best Individual mean accuracy]]&gt;Table4[[#This Row],[Benchmark mean accuracy]]),"Yes","No")</f>
        <v>No</v>
      </c>
    </row>
    <row r="422" spans="1:8" x14ac:dyDescent="0.55000000000000004">
      <c r="A422">
        <v>574</v>
      </c>
      <c r="B422" s="1" t="s">
        <v>906</v>
      </c>
      <c r="C422" s="4">
        <v>1</v>
      </c>
      <c r="D422" s="5">
        <v>95.733333333333306</v>
      </c>
      <c r="E422" s="3">
        <v>95.066666666666606</v>
      </c>
      <c r="F422" s="4">
        <v>1.13333333333333</v>
      </c>
      <c r="G422" s="5">
        <f>Table4[[#This Row],[Best Individual mean accuracy]]-Table4[[#This Row],[Benchmark mean accuracy]]</f>
        <v>-0.66666666666669983</v>
      </c>
      <c r="H422" t="str">
        <f>IF(AND(Table4[[#This Row],[F value]]&lt;4.74,Table4[[#This Row],[Best Individual mean accuracy]]&gt;Table4[[#This Row],[Benchmark mean accuracy]]),"Yes","No")</f>
        <v>No</v>
      </c>
    </row>
    <row r="423" spans="1:8" x14ac:dyDescent="0.55000000000000004">
      <c r="A423">
        <v>574</v>
      </c>
      <c r="B423" s="1" t="s">
        <v>1155</v>
      </c>
      <c r="C423" s="4">
        <v>1</v>
      </c>
      <c r="D423" s="5">
        <v>95.733333333333306</v>
      </c>
      <c r="E423" s="3">
        <v>95.066666666666606</v>
      </c>
      <c r="F423" s="4">
        <v>4.99999999999996</v>
      </c>
      <c r="G423" s="5">
        <f>Table4[[#This Row],[Best Individual mean accuracy]]-Table4[[#This Row],[Benchmark mean accuracy]]</f>
        <v>-0.66666666666669983</v>
      </c>
      <c r="H423" t="str">
        <f>IF(AND(Table4[[#This Row],[F value]]&lt;4.74,Table4[[#This Row],[Best Individual mean accuracy]]&gt;Table4[[#This Row],[Benchmark mean accuracy]]),"Yes","No")</f>
        <v>No</v>
      </c>
    </row>
    <row r="424" spans="1:8" x14ac:dyDescent="0.55000000000000004">
      <c r="A424">
        <v>574</v>
      </c>
      <c r="B424" s="1" t="s">
        <v>1258</v>
      </c>
      <c r="C424" s="4">
        <v>1</v>
      </c>
      <c r="D424" s="5">
        <v>95.733333333333306</v>
      </c>
      <c r="E424" s="3">
        <v>95.066666666666606</v>
      </c>
      <c r="F424" s="4">
        <v>1.3999999999999899</v>
      </c>
      <c r="G424" s="5">
        <f>Table4[[#This Row],[Best Individual mean accuracy]]-Table4[[#This Row],[Benchmark mean accuracy]]</f>
        <v>-0.66666666666669983</v>
      </c>
      <c r="H424" t="str">
        <f>IF(AND(Table4[[#This Row],[F value]]&lt;4.74,Table4[[#This Row],[Best Individual mean accuracy]]&gt;Table4[[#This Row],[Benchmark mean accuracy]]),"Yes","No")</f>
        <v>No</v>
      </c>
    </row>
    <row r="425" spans="1:8" x14ac:dyDescent="0.55000000000000004">
      <c r="A425">
        <v>574</v>
      </c>
      <c r="B425" s="1" t="s">
        <v>1322</v>
      </c>
      <c r="C425" s="4">
        <v>1</v>
      </c>
      <c r="D425" s="5">
        <v>95.733333333333306</v>
      </c>
      <c r="E425" s="3">
        <v>95.066666666666606</v>
      </c>
      <c r="F425" s="4">
        <v>0.67741935483870996</v>
      </c>
      <c r="G425" s="5">
        <f>Table4[[#This Row],[Best Individual mean accuracy]]-Table4[[#This Row],[Benchmark mean accuracy]]</f>
        <v>-0.66666666666669983</v>
      </c>
      <c r="H425" t="str">
        <f>IF(AND(Table4[[#This Row],[F value]]&lt;4.74,Table4[[#This Row],[Best Individual mean accuracy]]&gt;Table4[[#This Row],[Benchmark mean accuracy]]),"Yes","No")</f>
        <v>No</v>
      </c>
    </row>
    <row r="426" spans="1:8" x14ac:dyDescent="0.55000000000000004">
      <c r="A426">
        <v>574</v>
      </c>
      <c r="B426" s="1" t="s">
        <v>1326</v>
      </c>
      <c r="C426" s="4">
        <v>1</v>
      </c>
      <c r="D426" s="5">
        <v>95.733333333333306</v>
      </c>
      <c r="E426" s="3">
        <v>95.066666666666606</v>
      </c>
      <c r="F426" s="4">
        <v>0.64705882352941102</v>
      </c>
      <c r="G426" s="5">
        <f>Table4[[#This Row],[Best Individual mean accuracy]]-Table4[[#This Row],[Benchmark mean accuracy]]</f>
        <v>-0.66666666666669983</v>
      </c>
      <c r="H426" t="str">
        <f>IF(AND(Table4[[#This Row],[F value]]&lt;4.74,Table4[[#This Row],[Best Individual mean accuracy]]&gt;Table4[[#This Row],[Benchmark mean accuracy]]),"Yes","No")</f>
        <v>No</v>
      </c>
    </row>
    <row r="427" spans="1:8" x14ac:dyDescent="0.55000000000000004">
      <c r="A427">
        <v>574</v>
      </c>
      <c r="B427" s="1" t="s">
        <v>889</v>
      </c>
      <c r="C427" s="4">
        <v>1</v>
      </c>
      <c r="D427" s="5">
        <v>95.733333333333306</v>
      </c>
      <c r="E427" s="3">
        <v>94.933333333333294</v>
      </c>
      <c r="F427" s="4">
        <v>0.57777777777777695</v>
      </c>
      <c r="G427" s="5">
        <f>Table4[[#This Row],[Best Individual mean accuracy]]-Table4[[#This Row],[Benchmark mean accuracy]]</f>
        <v>-0.80000000000001137</v>
      </c>
      <c r="H427" t="str">
        <f>IF(AND(Table4[[#This Row],[F value]]&lt;4.74,Table4[[#This Row],[Best Individual mean accuracy]]&gt;Table4[[#This Row],[Benchmark mean accuracy]]),"Yes","No")</f>
        <v>No</v>
      </c>
    </row>
    <row r="428" spans="1:8" x14ac:dyDescent="0.55000000000000004">
      <c r="A428">
        <v>574</v>
      </c>
      <c r="B428" s="1" t="s">
        <v>894</v>
      </c>
      <c r="C428" s="4">
        <v>1</v>
      </c>
      <c r="D428" s="5">
        <v>95.733333333333306</v>
      </c>
      <c r="E428" s="3">
        <v>94.933333333333294</v>
      </c>
      <c r="F428" s="4">
        <v>0.62962962962962798</v>
      </c>
      <c r="G428" s="5">
        <f>Table4[[#This Row],[Best Individual mean accuracy]]-Table4[[#This Row],[Benchmark mean accuracy]]</f>
        <v>-0.80000000000001137</v>
      </c>
      <c r="H428" t="str">
        <f>IF(AND(Table4[[#This Row],[F value]]&lt;4.74,Table4[[#This Row],[Best Individual mean accuracy]]&gt;Table4[[#This Row],[Benchmark mean accuracy]]),"Yes","No")</f>
        <v>No</v>
      </c>
    </row>
    <row r="429" spans="1:8" x14ac:dyDescent="0.55000000000000004">
      <c r="A429">
        <v>574</v>
      </c>
      <c r="B429" s="1" t="s">
        <v>895</v>
      </c>
      <c r="C429" s="4">
        <v>1</v>
      </c>
      <c r="D429" s="5">
        <v>95.733333333333306</v>
      </c>
      <c r="E429" s="3">
        <v>94.933333333333294</v>
      </c>
      <c r="F429" s="4">
        <v>1.19999999999999</v>
      </c>
      <c r="G429" s="5">
        <f>Table4[[#This Row],[Best Individual mean accuracy]]-Table4[[#This Row],[Benchmark mean accuracy]]</f>
        <v>-0.80000000000001137</v>
      </c>
      <c r="H429" t="str">
        <f>IF(AND(Table4[[#This Row],[F value]]&lt;4.74,Table4[[#This Row],[Best Individual mean accuracy]]&gt;Table4[[#This Row],[Benchmark mean accuracy]]),"Yes","No")</f>
        <v>No</v>
      </c>
    </row>
    <row r="430" spans="1:8" x14ac:dyDescent="0.55000000000000004">
      <c r="A430">
        <v>574</v>
      </c>
      <c r="B430" s="1" t="s">
        <v>902</v>
      </c>
      <c r="C430" s="4">
        <v>1</v>
      </c>
      <c r="D430" s="5">
        <v>95.733333333333306</v>
      </c>
      <c r="E430" s="3">
        <v>94.933333333333294</v>
      </c>
      <c r="F430" s="4">
        <v>0.81818181818181501</v>
      </c>
      <c r="G430" s="5">
        <f>Table4[[#This Row],[Best Individual mean accuracy]]-Table4[[#This Row],[Benchmark mean accuracy]]</f>
        <v>-0.80000000000001137</v>
      </c>
      <c r="H430" t="str">
        <f>IF(AND(Table4[[#This Row],[F value]]&lt;4.74,Table4[[#This Row],[Best Individual mean accuracy]]&gt;Table4[[#This Row],[Benchmark mean accuracy]]),"Yes","No")</f>
        <v>No</v>
      </c>
    </row>
    <row r="431" spans="1:8" x14ac:dyDescent="0.55000000000000004">
      <c r="A431">
        <v>574</v>
      </c>
      <c r="B431" s="1" t="s">
        <v>904</v>
      </c>
      <c r="C431" s="4">
        <v>1</v>
      </c>
      <c r="D431" s="5">
        <v>95.733333333333306</v>
      </c>
      <c r="E431" s="3">
        <v>94.933333333333294</v>
      </c>
      <c r="F431" s="4">
        <v>0.76190476190476197</v>
      </c>
      <c r="G431" s="5">
        <f>Table4[[#This Row],[Best Individual mean accuracy]]-Table4[[#This Row],[Benchmark mean accuracy]]</f>
        <v>-0.80000000000001137</v>
      </c>
      <c r="H431" t="str">
        <f>IF(AND(Table4[[#This Row],[F value]]&lt;4.74,Table4[[#This Row],[Best Individual mean accuracy]]&gt;Table4[[#This Row],[Benchmark mean accuracy]]),"Yes","No")</f>
        <v>No</v>
      </c>
    </row>
    <row r="432" spans="1:8" x14ac:dyDescent="0.55000000000000004">
      <c r="A432">
        <v>574</v>
      </c>
      <c r="B432" s="1" t="s">
        <v>916</v>
      </c>
      <c r="C432" s="4">
        <v>1</v>
      </c>
      <c r="D432" s="5">
        <v>95.733333333333306</v>
      </c>
      <c r="E432" s="3">
        <v>94.933333333333294</v>
      </c>
      <c r="F432" s="4">
        <v>2.5000000000000102</v>
      </c>
      <c r="G432" s="5">
        <f>Table4[[#This Row],[Best Individual mean accuracy]]-Table4[[#This Row],[Benchmark mean accuracy]]</f>
        <v>-0.80000000000001137</v>
      </c>
      <c r="H432" t="str">
        <f>IF(AND(Table4[[#This Row],[F value]]&lt;4.74,Table4[[#This Row],[Best Individual mean accuracy]]&gt;Table4[[#This Row],[Benchmark mean accuracy]]),"Yes","No")</f>
        <v>No</v>
      </c>
    </row>
    <row r="433" spans="1:8" x14ac:dyDescent="0.55000000000000004">
      <c r="A433">
        <v>574</v>
      </c>
      <c r="B433" s="1" t="s">
        <v>940</v>
      </c>
      <c r="C433" s="4">
        <v>1</v>
      </c>
      <c r="D433" s="5">
        <v>95.733333333333306</v>
      </c>
      <c r="E433" s="3">
        <v>94.933333333333294</v>
      </c>
      <c r="F433" s="4">
        <v>1.3333333333333299</v>
      </c>
      <c r="G433" s="5">
        <f>Table4[[#This Row],[Best Individual mean accuracy]]-Table4[[#This Row],[Benchmark mean accuracy]]</f>
        <v>-0.80000000000001137</v>
      </c>
      <c r="H433" t="str">
        <f>IF(AND(Table4[[#This Row],[F value]]&lt;4.74,Table4[[#This Row],[Best Individual mean accuracy]]&gt;Table4[[#This Row],[Benchmark mean accuracy]]),"Yes","No")</f>
        <v>No</v>
      </c>
    </row>
    <row r="434" spans="1:8" x14ac:dyDescent="0.55000000000000004">
      <c r="A434">
        <v>574</v>
      </c>
      <c r="B434" s="1" t="s">
        <v>956</v>
      </c>
      <c r="C434" s="4">
        <v>1</v>
      </c>
      <c r="D434" s="5">
        <v>95.733333333333306</v>
      </c>
      <c r="E434" s="3">
        <v>94.933333333333294</v>
      </c>
      <c r="F434" s="4">
        <v>0.70588235294117596</v>
      </c>
      <c r="G434" s="5">
        <f>Table4[[#This Row],[Best Individual mean accuracy]]-Table4[[#This Row],[Benchmark mean accuracy]]</f>
        <v>-0.80000000000001137</v>
      </c>
      <c r="H434" t="str">
        <f>IF(AND(Table4[[#This Row],[F value]]&lt;4.74,Table4[[#This Row],[Best Individual mean accuracy]]&gt;Table4[[#This Row],[Benchmark mean accuracy]]),"Yes","No")</f>
        <v>No</v>
      </c>
    </row>
    <row r="435" spans="1:8" x14ac:dyDescent="0.55000000000000004">
      <c r="A435">
        <v>574</v>
      </c>
      <c r="B435" s="1" t="s">
        <v>1083</v>
      </c>
      <c r="C435" s="4">
        <v>1</v>
      </c>
      <c r="D435" s="5">
        <v>95.733333333333306</v>
      </c>
      <c r="E435" s="3">
        <v>94.933333333333294</v>
      </c>
      <c r="F435" s="4">
        <v>1.6666666666666601</v>
      </c>
      <c r="G435" s="5">
        <f>Table4[[#This Row],[Best Individual mean accuracy]]-Table4[[#This Row],[Benchmark mean accuracy]]</f>
        <v>-0.80000000000001137</v>
      </c>
      <c r="H435" t="str">
        <f>IF(AND(Table4[[#This Row],[F value]]&lt;4.74,Table4[[#This Row],[Best Individual mean accuracy]]&gt;Table4[[#This Row],[Benchmark mean accuracy]]),"Yes","No")</f>
        <v>No</v>
      </c>
    </row>
    <row r="436" spans="1:8" x14ac:dyDescent="0.55000000000000004">
      <c r="A436">
        <v>574</v>
      </c>
      <c r="B436" s="1" t="s">
        <v>1160</v>
      </c>
      <c r="C436" s="4">
        <v>1</v>
      </c>
      <c r="D436" s="5">
        <v>95.733333333333306</v>
      </c>
      <c r="E436" s="3">
        <v>94.933333333333294</v>
      </c>
      <c r="F436" s="4">
        <v>1.3333333333333299</v>
      </c>
      <c r="G436" s="5">
        <f>Table4[[#This Row],[Best Individual mean accuracy]]-Table4[[#This Row],[Benchmark mean accuracy]]</f>
        <v>-0.80000000000001137</v>
      </c>
      <c r="H436" t="str">
        <f>IF(AND(Table4[[#This Row],[F value]]&lt;4.74,Table4[[#This Row],[Best Individual mean accuracy]]&gt;Table4[[#This Row],[Benchmark mean accuracy]]),"Yes","No")</f>
        <v>No</v>
      </c>
    </row>
    <row r="437" spans="1:8" x14ac:dyDescent="0.55000000000000004">
      <c r="A437">
        <v>574</v>
      </c>
      <c r="B437" s="1" t="s">
        <v>976</v>
      </c>
      <c r="C437" s="4">
        <v>1</v>
      </c>
      <c r="D437" s="5">
        <v>95.733333333333306</v>
      </c>
      <c r="E437" s="3">
        <v>94.8</v>
      </c>
      <c r="F437" s="4">
        <v>0.79310344827586199</v>
      </c>
      <c r="G437" s="5">
        <f>Table4[[#This Row],[Best Individual mean accuracy]]-Table4[[#This Row],[Benchmark mean accuracy]]</f>
        <v>-0.9333333333333087</v>
      </c>
      <c r="H437" t="str">
        <f>IF(AND(Table4[[#This Row],[F value]]&lt;4.74,Table4[[#This Row],[Best Individual mean accuracy]]&gt;Table4[[#This Row],[Benchmark mean accuracy]]),"Yes","No")</f>
        <v>No</v>
      </c>
    </row>
    <row r="438" spans="1:8" x14ac:dyDescent="0.55000000000000004">
      <c r="A438">
        <v>574</v>
      </c>
      <c r="B438" s="1" t="s">
        <v>1302</v>
      </c>
      <c r="C438" s="4">
        <v>1</v>
      </c>
      <c r="D438" s="5">
        <v>95.733333333333306</v>
      </c>
      <c r="E438" s="3">
        <v>94.8</v>
      </c>
      <c r="F438" s="4">
        <v>0.72549019607843201</v>
      </c>
      <c r="G438" s="5">
        <f>Table4[[#This Row],[Best Individual mean accuracy]]-Table4[[#This Row],[Benchmark mean accuracy]]</f>
        <v>-0.9333333333333087</v>
      </c>
      <c r="H438" t="str">
        <f>IF(AND(Table4[[#This Row],[F value]]&lt;4.74,Table4[[#This Row],[Best Individual mean accuracy]]&gt;Table4[[#This Row],[Benchmark mean accuracy]]),"Yes","No")</f>
        <v>No</v>
      </c>
    </row>
    <row r="439" spans="1:8" x14ac:dyDescent="0.55000000000000004">
      <c r="A439">
        <v>574</v>
      </c>
      <c r="B439" s="1" t="s">
        <v>945</v>
      </c>
      <c r="C439" s="4">
        <v>1</v>
      </c>
      <c r="D439" s="5">
        <v>95.733333333333306</v>
      </c>
      <c r="E439" s="3">
        <v>94.6666666666666</v>
      </c>
      <c r="F439" s="4">
        <v>5.9999999999999698</v>
      </c>
      <c r="G439" s="5">
        <f>Table4[[#This Row],[Best Individual mean accuracy]]-Table4[[#This Row],[Benchmark mean accuracy]]</f>
        <v>-1.0666666666667055</v>
      </c>
      <c r="H439" t="str">
        <f>IF(AND(Table4[[#This Row],[F value]]&lt;4.74,Table4[[#This Row],[Best Individual mean accuracy]]&gt;Table4[[#This Row],[Benchmark mean accuracy]]),"Yes","No")</f>
        <v>No</v>
      </c>
    </row>
    <row r="440" spans="1:8" x14ac:dyDescent="0.55000000000000004">
      <c r="A440">
        <v>574</v>
      </c>
      <c r="B440" s="1" t="s">
        <v>980</v>
      </c>
      <c r="C440" s="4">
        <v>1</v>
      </c>
      <c r="D440" s="5">
        <v>95.733333333333306</v>
      </c>
      <c r="E440" s="3">
        <v>94.6666666666666</v>
      </c>
      <c r="F440" s="4">
        <v>1.2</v>
      </c>
      <c r="G440" s="5">
        <f>Table4[[#This Row],[Best Individual mean accuracy]]-Table4[[#This Row],[Benchmark mean accuracy]]</f>
        <v>-1.0666666666667055</v>
      </c>
      <c r="H440" t="str">
        <f>IF(AND(Table4[[#This Row],[F value]]&lt;4.74,Table4[[#This Row],[Best Individual mean accuracy]]&gt;Table4[[#This Row],[Benchmark mean accuracy]]),"Yes","No")</f>
        <v>No</v>
      </c>
    </row>
    <row r="441" spans="1:8" x14ac:dyDescent="0.55000000000000004">
      <c r="A441">
        <v>574</v>
      </c>
      <c r="B441" s="1" t="s">
        <v>1145</v>
      </c>
      <c r="C441" s="4">
        <v>1</v>
      </c>
      <c r="D441" s="5">
        <v>95.733333333333306</v>
      </c>
      <c r="E441" s="3">
        <v>94.6666666666666</v>
      </c>
      <c r="F441" s="4">
        <v>1.6666666666666601</v>
      </c>
      <c r="G441" s="5">
        <f>Table4[[#This Row],[Best Individual mean accuracy]]-Table4[[#This Row],[Benchmark mean accuracy]]</f>
        <v>-1.0666666666667055</v>
      </c>
      <c r="H441" t="str">
        <f>IF(AND(Table4[[#This Row],[F value]]&lt;4.74,Table4[[#This Row],[Best Individual mean accuracy]]&gt;Table4[[#This Row],[Benchmark mean accuracy]]),"Yes","No")</f>
        <v>No</v>
      </c>
    </row>
    <row r="442" spans="1:8" x14ac:dyDescent="0.55000000000000004">
      <c r="A442">
        <v>574</v>
      </c>
      <c r="B442" s="1" t="s">
        <v>1245</v>
      </c>
      <c r="C442" s="4">
        <v>1</v>
      </c>
      <c r="D442" s="5">
        <v>95.733333333333306</v>
      </c>
      <c r="E442" s="3">
        <v>94.6666666666666</v>
      </c>
      <c r="F442" s="4">
        <v>1.99999999999999</v>
      </c>
      <c r="G442" s="5">
        <f>Table4[[#This Row],[Best Individual mean accuracy]]-Table4[[#This Row],[Benchmark mean accuracy]]</f>
        <v>-1.0666666666667055</v>
      </c>
      <c r="H442" t="str">
        <f>IF(AND(Table4[[#This Row],[F value]]&lt;4.74,Table4[[#This Row],[Best Individual mean accuracy]]&gt;Table4[[#This Row],[Benchmark mean accuracy]]),"Yes","No")</f>
        <v>No</v>
      </c>
    </row>
    <row r="443" spans="1:8" x14ac:dyDescent="0.55000000000000004">
      <c r="A443">
        <v>574</v>
      </c>
      <c r="B443" s="1" t="s">
        <v>1253</v>
      </c>
      <c r="C443" s="4">
        <v>1</v>
      </c>
      <c r="D443" s="5">
        <v>95.733333333333306</v>
      </c>
      <c r="E443" s="3">
        <v>94.6666666666666</v>
      </c>
      <c r="F443" s="4">
        <v>2.3333333333333202</v>
      </c>
      <c r="G443" s="5">
        <f>Table4[[#This Row],[Best Individual mean accuracy]]-Table4[[#This Row],[Benchmark mean accuracy]]</f>
        <v>-1.0666666666667055</v>
      </c>
      <c r="H443" t="str">
        <f>IF(AND(Table4[[#This Row],[F value]]&lt;4.74,Table4[[#This Row],[Best Individual mean accuracy]]&gt;Table4[[#This Row],[Benchmark mean accuracy]]),"Yes","No")</f>
        <v>No</v>
      </c>
    </row>
    <row r="444" spans="1:8" x14ac:dyDescent="0.55000000000000004">
      <c r="A444">
        <v>574</v>
      </c>
      <c r="B444" s="1" t="s">
        <v>964</v>
      </c>
      <c r="C444" s="4">
        <v>1</v>
      </c>
      <c r="D444" s="5">
        <v>95.733333333333306</v>
      </c>
      <c r="E444" s="3">
        <v>94.533333333333303</v>
      </c>
      <c r="F444" s="4">
        <v>1.3529411764705801</v>
      </c>
      <c r="G444" s="5">
        <f>Table4[[#This Row],[Best Individual mean accuracy]]-Table4[[#This Row],[Benchmark mean accuracy]]</f>
        <v>-1.2000000000000028</v>
      </c>
      <c r="H444" t="str">
        <f>IF(AND(Table4[[#This Row],[F value]]&lt;4.74,Table4[[#This Row],[Best Individual mean accuracy]]&gt;Table4[[#This Row],[Benchmark mean accuracy]]),"Yes","No")</f>
        <v>No</v>
      </c>
    </row>
    <row r="445" spans="1:8" x14ac:dyDescent="0.55000000000000004">
      <c r="A445">
        <v>574</v>
      </c>
      <c r="B445" s="1" t="s">
        <v>1118</v>
      </c>
      <c r="C445" s="4">
        <v>1</v>
      </c>
      <c r="D445" s="5">
        <v>95.733333333333306</v>
      </c>
      <c r="E445" s="3">
        <v>94.533333333333303</v>
      </c>
      <c r="F445" s="4">
        <v>1.0869565217391199</v>
      </c>
      <c r="G445" s="5">
        <f>Table4[[#This Row],[Best Individual mean accuracy]]-Table4[[#This Row],[Benchmark mean accuracy]]</f>
        <v>-1.2000000000000028</v>
      </c>
      <c r="H445" t="str">
        <f>IF(AND(Table4[[#This Row],[F value]]&lt;4.74,Table4[[#This Row],[Best Individual mean accuracy]]&gt;Table4[[#This Row],[Benchmark mean accuracy]]),"Yes","No")</f>
        <v>No</v>
      </c>
    </row>
    <row r="446" spans="1:8" x14ac:dyDescent="0.55000000000000004">
      <c r="A446">
        <v>574</v>
      </c>
      <c r="B446" s="1" t="s">
        <v>1142</v>
      </c>
      <c r="C446" s="4">
        <v>1</v>
      </c>
      <c r="D446" s="5">
        <v>95.733333333333306</v>
      </c>
      <c r="E446" s="3">
        <v>94.4</v>
      </c>
      <c r="F446" s="4">
        <v>2</v>
      </c>
      <c r="G446" s="5">
        <f>Table4[[#This Row],[Best Individual mean accuracy]]-Table4[[#This Row],[Benchmark mean accuracy]]</f>
        <v>-1.3333333333333002</v>
      </c>
      <c r="H446" t="str">
        <f>IF(AND(Table4[[#This Row],[F value]]&lt;4.74,Table4[[#This Row],[Best Individual mean accuracy]]&gt;Table4[[#This Row],[Benchmark mean accuracy]]),"Yes","No")</f>
        <v>No</v>
      </c>
    </row>
    <row r="447" spans="1:8" x14ac:dyDescent="0.55000000000000004">
      <c r="A447">
        <v>574</v>
      </c>
      <c r="B447" s="1" t="s">
        <v>892</v>
      </c>
      <c r="C447" s="4">
        <v>1</v>
      </c>
      <c r="D447" s="5">
        <v>95.733333333333306</v>
      </c>
      <c r="E447" s="3">
        <v>94.133333333333297</v>
      </c>
      <c r="F447" s="4">
        <v>1.1052631578947301</v>
      </c>
      <c r="G447" s="5">
        <f>Table4[[#This Row],[Best Individual mean accuracy]]-Table4[[#This Row],[Benchmark mean accuracy]]</f>
        <v>-1.6000000000000085</v>
      </c>
      <c r="H447" t="str">
        <f>IF(AND(Table4[[#This Row],[F value]]&lt;4.74,Table4[[#This Row],[Best Individual mean accuracy]]&gt;Table4[[#This Row],[Benchmark mean accuracy]]),"Yes","No")</f>
        <v>No</v>
      </c>
    </row>
    <row r="448" spans="1:8" x14ac:dyDescent="0.55000000000000004">
      <c r="A448">
        <v>574</v>
      </c>
      <c r="B448" s="1" t="s">
        <v>971</v>
      </c>
      <c r="C448" s="4">
        <v>1</v>
      </c>
      <c r="D448" s="5">
        <v>95.733333333333306</v>
      </c>
      <c r="E448" s="3">
        <v>93.733333333333306</v>
      </c>
      <c r="F448" s="4">
        <v>0.97530864197530898</v>
      </c>
      <c r="G448" s="5">
        <f>Table4[[#This Row],[Best Individual mean accuracy]]-Table4[[#This Row],[Benchmark mean accuracy]]</f>
        <v>-2</v>
      </c>
      <c r="H448" t="str">
        <f>IF(AND(Table4[[#This Row],[F value]]&lt;4.74,Table4[[#This Row],[Best Individual mean accuracy]]&gt;Table4[[#This Row],[Benchmark mean accuracy]]),"Yes","No")</f>
        <v>No</v>
      </c>
    </row>
    <row r="449" spans="1:8" x14ac:dyDescent="0.55000000000000004">
      <c r="A449">
        <v>574</v>
      </c>
      <c r="B449" s="1" t="s">
        <v>1233</v>
      </c>
      <c r="C449" s="4">
        <v>1</v>
      </c>
      <c r="D449" s="5">
        <v>95.733333333333306</v>
      </c>
      <c r="E449" s="3">
        <v>91.866666666666603</v>
      </c>
      <c r="F449" s="4">
        <v>0.92925170068027196</v>
      </c>
      <c r="G449" s="5">
        <f>Table4[[#This Row],[Best Individual mean accuracy]]-Table4[[#This Row],[Benchmark mean accuracy]]</f>
        <v>-3.8666666666667027</v>
      </c>
      <c r="H449" t="str">
        <f>IF(AND(Table4[[#This Row],[F value]]&lt;4.74,Table4[[#This Row],[Best Individual mean accuracy]]&gt;Table4[[#This Row],[Benchmark mean accuracy]]),"Yes","No")</f>
        <v>No</v>
      </c>
    </row>
    <row r="450" spans="1:8" x14ac:dyDescent="0.55000000000000004">
      <c r="A450">
        <v>574</v>
      </c>
      <c r="B450" s="1" t="s">
        <v>1291</v>
      </c>
      <c r="C450" s="4">
        <v>1</v>
      </c>
      <c r="D450" s="5">
        <v>95.733333333333306</v>
      </c>
      <c r="E450" s="3">
        <v>90.933333333333294</v>
      </c>
      <c r="F450" s="4">
        <v>1.05800464037122</v>
      </c>
      <c r="G450" s="5">
        <f>Table4[[#This Row],[Best Individual mean accuracy]]-Table4[[#This Row],[Benchmark mean accuracy]]</f>
        <v>-4.8000000000000114</v>
      </c>
      <c r="H450" t="str">
        <f>IF(AND(Table4[[#This Row],[F value]]&lt;4.74,Table4[[#This Row],[Best Individual mean accuracy]]&gt;Table4[[#This Row],[Benchmark mean accuracy]]),"Yes","No")</f>
        <v>No</v>
      </c>
    </row>
    <row r="451" spans="1:8" x14ac:dyDescent="0.55000000000000004">
      <c r="A451">
        <v>574</v>
      </c>
      <c r="B451" s="1" t="s">
        <v>1308</v>
      </c>
      <c r="C451" s="4">
        <v>1</v>
      </c>
      <c r="D451" s="5">
        <v>95.6</v>
      </c>
      <c r="E451" s="3">
        <v>96.8</v>
      </c>
      <c r="F451" s="4">
        <v>1.6666666666666601</v>
      </c>
      <c r="G451" s="5">
        <f>Table4[[#This Row],[Best Individual mean accuracy]]-Table4[[#This Row],[Benchmark mean accuracy]]</f>
        <v>1.2000000000000028</v>
      </c>
      <c r="H451" t="str">
        <f>IF(AND(Table4[[#This Row],[F value]]&lt;4.74,Table4[[#This Row],[Best Individual mean accuracy]]&gt;Table4[[#This Row],[Benchmark mean accuracy]]),"Yes","No")</f>
        <v>Yes</v>
      </c>
    </row>
    <row r="452" spans="1:8" x14ac:dyDescent="0.55000000000000004">
      <c r="A452">
        <v>574</v>
      </c>
      <c r="B452" s="1" t="s">
        <v>1099</v>
      </c>
      <c r="C452" s="4">
        <v>1</v>
      </c>
      <c r="D452" s="5">
        <v>95.6</v>
      </c>
      <c r="E452" s="3">
        <v>96.533333333333303</v>
      </c>
      <c r="F452" s="4">
        <v>0.67567567567567399</v>
      </c>
      <c r="G452" s="5">
        <f>Table4[[#This Row],[Best Individual mean accuracy]]-Table4[[#This Row],[Benchmark mean accuracy]]</f>
        <v>0.9333333333333087</v>
      </c>
      <c r="H452" t="str">
        <f>IF(AND(Table4[[#This Row],[F value]]&lt;4.74,Table4[[#This Row],[Best Individual mean accuracy]]&gt;Table4[[#This Row],[Benchmark mean accuracy]]),"Yes","No")</f>
        <v>Yes</v>
      </c>
    </row>
    <row r="453" spans="1:8" x14ac:dyDescent="0.55000000000000004">
      <c r="A453">
        <v>574</v>
      </c>
      <c r="B453" s="1" t="s">
        <v>1071</v>
      </c>
      <c r="C453" s="4">
        <v>1</v>
      </c>
      <c r="D453" s="5">
        <v>95.6</v>
      </c>
      <c r="E453" s="3">
        <v>96.533333333333303</v>
      </c>
      <c r="F453" s="4">
        <v>0.89473684210526405</v>
      </c>
      <c r="G453" s="5">
        <f>Table4[[#This Row],[Best Individual mean accuracy]]-Table4[[#This Row],[Benchmark mean accuracy]]</f>
        <v>0.9333333333333087</v>
      </c>
      <c r="H453" t="str">
        <f>IF(AND(Table4[[#This Row],[F value]]&lt;4.74,Table4[[#This Row],[Best Individual mean accuracy]]&gt;Table4[[#This Row],[Benchmark mean accuracy]]),"Yes","No")</f>
        <v>Yes</v>
      </c>
    </row>
    <row r="454" spans="1:8" x14ac:dyDescent="0.55000000000000004">
      <c r="A454">
        <v>574</v>
      </c>
      <c r="B454" s="1" t="s">
        <v>955</v>
      </c>
      <c r="C454" s="4">
        <v>1</v>
      </c>
      <c r="D454" s="5">
        <v>95.6</v>
      </c>
      <c r="E454" s="3">
        <v>96.266666666666694</v>
      </c>
      <c r="F454" s="4">
        <v>0.76470588235293901</v>
      </c>
      <c r="G454" s="5">
        <f>Table4[[#This Row],[Best Individual mean accuracy]]-Table4[[#This Row],[Benchmark mean accuracy]]</f>
        <v>0.66666666666669983</v>
      </c>
      <c r="H454" t="str">
        <f>IF(AND(Table4[[#This Row],[F value]]&lt;4.74,Table4[[#This Row],[Best Individual mean accuracy]]&gt;Table4[[#This Row],[Benchmark mean accuracy]]),"Yes","No")</f>
        <v>Yes</v>
      </c>
    </row>
    <row r="455" spans="1:8" x14ac:dyDescent="0.55000000000000004">
      <c r="A455">
        <v>574</v>
      </c>
      <c r="B455" s="1" t="s">
        <v>943</v>
      </c>
      <c r="C455" s="4">
        <v>1</v>
      </c>
      <c r="D455" s="5">
        <v>95.6</v>
      </c>
      <c r="E455" s="3">
        <v>96.266666666666694</v>
      </c>
      <c r="F455" s="4">
        <v>1</v>
      </c>
      <c r="G455" s="5">
        <f>Table4[[#This Row],[Best Individual mean accuracy]]-Table4[[#This Row],[Benchmark mean accuracy]]</f>
        <v>0.66666666666669983</v>
      </c>
      <c r="H455" t="str">
        <f>IF(AND(Table4[[#This Row],[F value]]&lt;4.74,Table4[[#This Row],[Best Individual mean accuracy]]&gt;Table4[[#This Row],[Benchmark mean accuracy]]),"Yes","No")</f>
        <v>Yes</v>
      </c>
    </row>
    <row r="456" spans="1:8" x14ac:dyDescent="0.55000000000000004">
      <c r="A456">
        <v>574</v>
      </c>
      <c r="B456" s="1" t="s">
        <v>1328</v>
      </c>
      <c r="C456" s="4">
        <v>1</v>
      </c>
      <c r="D456" s="5">
        <v>95.6</v>
      </c>
      <c r="E456" s="3">
        <v>96.266666666666694</v>
      </c>
      <c r="F456" s="4">
        <v>0.80952380952380898</v>
      </c>
      <c r="G456" s="5">
        <f>Table4[[#This Row],[Best Individual mean accuracy]]-Table4[[#This Row],[Benchmark mean accuracy]]</f>
        <v>0.66666666666669983</v>
      </c>
      <c r="H456" t="str">
        <f>IF(AND(Table4[[#This Row],[F value]]&lt;4.74,Table4[[#This Row],[Best Individual mean accuracy]]&gt;Table4[[#This Row],[Benchmark mean accuracy]]),"Yes","No")</f>
        <v>Yes</v>
      </c>
    </row>
    <row r="457" spans="1:8" x14ac:dyDescent="0.55000000000000004">
      <c r="A457">
        <v>574</v>
      </c>
      <c r="B457" s="1" t="s">
        <v>1085</v>
      </c>
      <c r="C457" s="4">
        <v>1</v>
      </c>
      <c r="D457" s="5">
        <v>95.6</v>
      </c>
      <c r="E457" s="3">
        <v>96.266666666666694</v>
      </c>
      <c r="F457" s="4">
        <v>2.3333333333333202</v>
      </c>
      <c r="G457" s="5">
        <f>Table4[[#This Row],[Best Individual mean accuracy]]-Table4[[#This Row],[Benchmark mean accuracy]]</f>
        <v>0.66666666666669983</v>
      </c>
      <c r="H457" t="str">
        <f>IF(AND(Table4[[#This Row],[F value]]&lt;4.74,Table4[[#This Row],[Best Individual mean accuracy]]&gt;Table4[[#This Row],[Benchmark mean accuracy]]),"Yes","No")</f>
        <v>Yes</v>
      </c>
    </row>
    <row r="458" spans="1:8" x14ac:dyDescent="0.55000000000000004">
      <c r="A458">
        <v>574</v>
      </c>
      <c r="B458" s="1" t="s">
        <v>1212</v>
      </c>
      <c r="C458" s="4">
        <v>1</v>
      </c>
      <c r="D458" s="5">
        <v>95.6</v>
      </c>
      <c r="E458" s="3">
        <v>96.133333333333297</v>
      </c>
      <c r="F458" s="4">
        <v>1.5</v>
      </c>
      <c r="G458" s="5">
        <f>Table4[[#This Row],[Best Individual mean accuracy]]-Table4[[#This Row],[Benchmark mean accuracy]]</f>
        <v>0.53333333333330302</v>
      </c>
      <c r="H458" t="str">
        <f>IF(AND(Table4[[#This Row],[F value]]&lt;4.74,Table4[[#This Row],[Best Individual mean accuracy]]&gt;Table4[[#This Row],[Benchmark mean accuracy]]),"Yes","No")</f>
        <v>Yes</v>
      </c>
    </row>
    <row r="459" spans="1:8" x14ac:dyDescent="0.55000000000000004">
      <c r="A459">
        <v>574</v>
      </c>
      <c r="B459" s="1" t="s">
        <v>1290</v>
      </c>
      <c r="C459" s="4">
        <v>1</v>
      </c>
      <c r="D459" s="5">
        <v>95.6</v>
      </c>
      <c r="E459" s="3">
        <v>96</v>
      </c>
      <c r="F459" s="4">
        <v>0.77777777777777701</v>
      </c>
      <c r="G459" s="5">
        <f>Table4[[#This Row],[Best Individual mean accuracy]]-Table4[[#This Row],[Benchmark mean accuracy]]</f>
        <v>0.40000000000000568</v>
      </c>
      <c r="H459" t="str">
        <f>IF(AND(Table4[[#This Row],[F value]]&lt;4.74,Table4[[#This Row],[Best Individual mean accuracy]]&gt;Table4[[#This Row],[Benchmark mean accuracy]]),"Yes","No")</f>
        <v>Yes</v>
      </c>
    </row>
    <row r="460" spans="1:8" x14ac:dyDescent="0.55000000000000004">
      <c r="A460">
        <v>574</v>
      </c>
      <c r="B460" s="1" t="s">
        <v>1035</v>
      </c>
      <c r="C460" s="4">
        <v>1</v>
      </c>
      <c r="D460" s="5">
        <v>95.6</v>
      </c>
      <c r="E460" s="3">
        <v>95.866666666666603</v>
      </c>
      <c r="F460" s="4">
        <v>0.66666666666666596</v>
      </c>
      <c r="G460" s="5">
        <f>Table4[[#This Row],[Best Individual mean accuracy]]-Table4[[#This Row],[Benchmark mean accuracy]]</f>
        <v>0.26666666666660888</v>
      </c>
      <c r="H460" t="str">
        <f>IF(AND(Table4[[#This Row],[F value]]&lt;4.74,Table4[[#This Row],[Best Individual mean accuracy]]&gt;Table4[[#This Row],[Benchmark mean accuracy]]),"Yes","No")</f>
        <v>Yes</v>
      </c>
    </row>
    <row r="461" spans="1:8" x14ac:dyDescent="0.55000000000000004">
      <c r="A461">
        <v>574</v>
      </c>
      <c r="B461" s="1" t="s">
        <v>1006</v>
      </c>
      <c r="C461" s="4">
        <v>1</v>
      </c>
      <c r="D461" s="5">
        <v>95.6</v>
      </c>
      <c r="E461" s="3">
        <v>95.866666666666603</v>
      </c>
      <c r="F461" s="4">
        <v>0.52380952380952295</v>
      </c>
      <c r="G461" s="5">
        <f>Table4[[#This Row],[Best Individual mean accuracy]]-Table4[[#This Row],[Benchmark mean accuracy]]</f>
        <v>0.26666666666660888</v>
      </c>
      <c r="H461" t="str">
        <f>IF(AND(Table4[[#This Row],[F value]]&lt;4.74,Table4[[#This Row],[Best Individual mean accuracy]]&gt;Table4[[#This Row],[Benchmark mean accuracy]]),"Yes","No")</f>
        <v>Yes</v>
      </c>
    </row>
    <row r="462" spans="1:8" x14ac:dyDescent="0.55000000000000004">
      <c r="A462">
        <v>574</v>
      </c>
      <c r="B462" s="1" t="s">
        <v>1194</v>
      </c>
      <c r="C462" s="4">
        <v>1</v>
      </c>
      <c r="D462" s="5">
        <v>95.6</v>
      </c>
      <c r="E462" s="3">
        <v>95.866666666666603</v>
      </c>
      <c r="F462" s="4">
        <v>0.88888888888888695</v>
      </c>
      <c r="G462" s="5">
        <f>Table4[[#This Row],[Best Individual mean accuracy]]-Table4[[#This Row],[Benchmark mean accuracy]]</f>
        <v>0.26666666666660888</v>
      </c>
      <c r="H462" t="str">
        <f>IF(AND(Table4[[#This Row],[F value]]&lt;4.74,Table4[[#This Row],[Best Individual mean accuracy]]&gt;Table4[[#This Row],[Benchmark mean accuracy]]),"Yes","No")</f>
        <v>Yes</v>
      </c>
    </row>
    <row r="463" spans="1:8" x14ac:dyDescent="0.55000000000000004">
      <c r="A463">
        <v>574</v>
      </c>
      <c r="B463" s="1" t="s">
        <v>1198</v>
      </c>
      <c r="C463" s="4">
        <v>1</v>
      </c>
      <c r="D463" s="5">
        <v>95.6</v>
      </c>
      <c r="E463" s="3">
        <v>95.733333333333306</v>
      </c>
      <c r="F463" s="4">
        <v>0.71428571428571297</v>
      </c>
      <c r="G463" s="5">
        <f>Table4[[#This Row],[Best Individual mean accuracy]]-Table4[[#This Row],[Benchmark mean accuracy]]</f>
        <v>0.13333333333331154</v>
      </c>
      <c r="H463" t="str">
        <f>IF(AND(Table4[[#This Row],[F value]]&lt;4.74,Table4[[#This Row],[Best Individual mean accuracy]]&gt;Table4[[#This Row],[Benchmark mean accuracy]]),"Yes","No")</f>
        <v>Yes</v>
      </c>
    </row>
    <row r="464" spans="1:8" x14ac:dyDescent="0.55000000000000004">
      <c r="A464">
        <v>574</v>
      </c>
      <c r="B464" s="1" t="s">
        <v>1016</v>
      </c>
      <c r="C464" s="4">
        <v>1</v>
      </c>
      <c r="D464" s="5">
        <v>95.6</v>
      </c>
      <c r="E464" s="3">
        <v>95.733333333333306</v>
      </c>
      <c r="F464" s="4">
        <v>0.65217391304347805</v>
      </c>
      <c r="G464" s="5">
        <f>Table4[[#This Row],[Best Individual mean accuracy]]-Table4[[#This Row],[Benchmark mean accuracy]]</f>
        <v>0.13333333333331154</v>
      </c>
      <c r="H464" t="str">
        <f>IF(AND(Table4[[#This Row],[F value]]&lt;4.74,Table4[[#This Row],[Best Individual mean accuracy]]&gt;Table4[[#This Row],[Benchmark mean accuracy]]),"Yes","No")</f>
        <v>Yes</v>
      </c>
    </row>
    <row r="465" spans="1:8" x14ac:dyDescent="0.55000000000000004">
      <c r="A465">
        <v>574</v>
      </c>
      <c r="B465" s="1" t="s">
        <v>921</v>
      </c>
      <c r="C465" s="4">
        <v>1</v>
      </c>
      <c r="D465" s="5">
        <v>95.6</v>
      </c>
      <c r="E465" s="3">
        <v>95.733333333333306</v>
      </c>
      <c r="F465" s="4">
        <v>0.61904761904761796</v>
      </c>
      <c r="G465" s="5">
        <f>Table4[[#This Row],[Best Individual mean accuracy]]-Table4[[#This Row],[Benchmark mean accuracy]]</f>
        <v>0.13333333333331154</v>
      </c>
      <c r="H465" t="str">
        <f>IF(AND(Table4[[#This Row],[F value]]&lt;4.74,Table4[[#This Row],[Best Individual mean accuracy]]&gt;Table4[[#This Row],[Benchmark mean accuracy]]),"Yes","No")</f>
        <v>Yes</v>
      </c>
    </row>
    <row r="466" spans="1:8" x14ac:dyDescent="0.55000000000000004">
      <c r="A466">
        <v>574</v>
      </c>
      <c r="B466" s="1" t="s">
        <v>1156</v>
      </c>
      <c r="C466" s="4">
        <v>1</v>
      </c>
      <c r="D466" s="5">
        <v>95.6</v>
      </c>
      <c r="E466" s="3">
        <v>95.733333333333306</v>
      </c>
      <c r="F466" s="4">
        <v>0.58620689655172398</v>
      </c>
      <c r="G466" s="5">
        <f>Table4[[#This Row],[Best Individual mean accuracy]]-Table4[[#This Row],[Benchmark mean accuracy]]</f>
        <v>0.13333333333331154</v>
      </c>
      <c r="H466" t="str">
        <f>IF(AND(Table4[[#This Row],[F value]]&lt;4.74,Table4[[#This Row],[Best Individual mean accuracy]]&gt;Table4[[#This Row],[Benchmark mean accuracy]]),"Yes","No")</f>
        <v>Yes</v>
      </c>
    </row>
    <row r="467" spans="1:8" x14ac:dyDescent="0.55000000000000004">
      <c r="A467">
        <v>574</v>
      </c>
      <c r="B467" s="1" t="s">
        <v>1178</v>
      </c>
      <c r="C467" s="4">
        <v>1</v>
      </c>
      <c r="D467" s="5">
        <v>95.6</v>
      </c>
      <c r="E467" s="3">
        <v>95.733333333333306</v>
      </c>
      <c r="F467" s="4">
        <v>1</v>
      </c>
      <c r="G467" s="5">
        <f>Table4[[#This Row],[Best Individual mean accuracy]]-Table4[[#This Row],[Benchmark mean accuracy]]</f>
        <v>0.13333333333331154</v>
      </c>
      <c r="H467" t="str">
        <f>IF(AND(Table4[[#This Row],[F value]]&lt;4.74,Table4[[#This Row],[Best Individual mean accuracy]]&gt;Table4[[#This Row],[Benchmark mean accuracy]]),"Yes","No")</f>
        <v>Yes</v>
      </c>
    </row>
    <row r="468" spans="1:8" x14ac:dyDescent="0.55000000000000004">
      <c r="A468">
        <v>574</v>
      </c>
      <c r="B468" s="1" t="s">
        <v>961</v>
      </c>
      <c r="C468" s="4">
        <v>1</v>
      </c>
      <c r="D468" s="5">
        <v>95.6</v>
      </c>
      <c r="E468" s="3">
        <v>95.6</v>
      </c>
      <c r="F468" s="4">
        <v>0.70588235294117596</v>
      </c>
      <c r="G468" s="5">
        <f>Table4[[#This Row],[Best Individual mean accuracy]]-Table4[[#This Row],[Benchmark mean accuracy]]</f>
        <v>0</v>
      </c>
      <c r="H468" t="str">
        <f>IF(AND(Table4[[#This Row],[F value]]&lt;4.74,Table4[[#This Row],[Best Individual mean accuracy]]&gt;Table4[[#This Row],[Benchmark mean accuracy]]),"Yes","No")</f>
        <v>No</v>
      </c>
    </row>
    <row r="469" spans="1:8" x14ac:dyDescent="0.55000000000000004">
      <c r="A469">
        <v>574</v>
      </c>
      <c r="B469" s="1" t="s">
        <v>1288</v>
      </c>
      <c r="C469" s="4">
        <v>1</v>
      </c>
      <c r="D469" s="5">
        <v>95.6</v>
      </c>
      <c r="E469" s="3">
        <v>95.6</v>
      </c>
      <c r="F469" s="4">
        <v>0.66666666666666696</v>
      </c>
      <c r="G469" s="5">
        <f>Table4[[#This Row],[Best Individual mean accuracy]]-Table4[[#This Row],[Benchmark mean accuracy]]</f>
        <v>0</v>
      </c>
      <c r="H469" t="str">
        <f>IF(AND(Table4[[#This Row],[F value]]&lt;4.74,Table4[[#This Row],[Best Individual mean accuracy]]&gt;Table4[[#This Row],[Benchmark mean accuracy]]),"Yes","No")</f>
        <v>No</v>
      </c>
    </row>
    <row r="470" spans="1:8" x14ac:dyDescent="0.55000000000000004">
      <c r="A470">
        <v>574</v>
      </c>
      <c r="B470" s="1" t="s">
        <v>977</v>
      </c>
      <c r="C470" s="4">
        <v>1</v>
      </c>
      <c r="D470" s="5">
        <v>95.6</v>
      </c>
      <c r="E470" s="3">
        <v>95.599999999999895</v>
      </c>
      <c r="F470" s="4">
        <v>0.63636363636363502</v>
      </c>
      <c r="G470" s="5">
        <f>Table4[[#This Row],[Best Individual mean accuracy]]-Table4[[#This Row],[Benchmark mean accuracy]]</f>
        <v>0</v>
      </c>
      <c r="H470" t="str">
        <f>IF(AND(Table4[[#This Row],[F value]]&lt;4.74,Table4[[#This Row],[Best Individual mean accuracy]]&gt;Table4[[#This Row],[Benchmark mean accuracy]]),"Yes","No")</f>
        <v>No</v>
      </c>
    </row>
    <row r="471" spans="1:8" x14ac:dyDescent="0.55000000000000004">
      <c r="A471">
        <v>574</v>
      </c>
      <c r="B471" s="1" t="s">
        <v>1292</v>
      </c>
      <c r="C471" s="4">
        <v>1</v>
      </c>
      <c r="D471" s="5">
        <v>95.6</v>
      </c>
      <c r="E471" s="3">
        <v>95.599999999999895</v>
      </c>
      <c r="F471" s="4">
        <v>1</v>
      </c>
      <c r="G471" s="5">
        <f>Table4[[#This Row],[Best Individual mean accuracy]]-Table4[[#This Row],[Benchmark mean accuracy]]</f>
        <v>0</v>
      </c>
      <c r="H471" t="str">
        <f>IF(AND(Table4[[#This Row],[F value]]&lt;4.74,Table4[[#This Row],[Best Individual mean accuracy]]&gt;Table4[[#This Row],[Benchmark mean accuracy]]),"Yes","No")</f>
        <v>No</v>
      </c>
    </row>
    <row r="472" spans="1:8" x14ac:dyDescent="0.55000000000000004">
      <c r="A472">
        <v>574</v>
      </c>
      <c r="B472" s="1" t="s">
        <v>910</v>
      </c>
      <c r="C472" s="4">
        <v>1</v>
      </c>
      <c r="D472" s="5">
        <v>95.6</v>
      </c>
      <c r="E472" s="3">
        <v>95.466666666666598</v>
      </c>
      <c r="F472" s="4">
        <v>0.51351351351351304</v>
      </c>
      <c r="G472" s="5">
        <f>Table4[[#This Row],[Best Individual mean accuracy]]-Table4[[#This Row],[Benchmark mean accuracy]]</f>
        <v>-0.13333333333339681</v>
      </c>
      <c r="H472" t="str">
        <f>IF(AND(Table4[[#This Row],[F value]]&lt;4.74,Table4[[#This Row],[Best Individual mean accuracy]]&gt;Table4[[#This Row],[Benchmark mean accuracy]]),"Yes","No")</f>
        <v>No</v>
      </c>
    </row>
    <row r="473" spans="1:8" x14ac:dyDescent="0.55000000000000004">
      <c r="A473">
        <v>574</v>
      </c>
      <c r="B473" s="1" t="s">
        <v>1161</v>
      </c>
      <c r="C473" s="4">
        <v>1</v>
      </c>
      <c r="D473" s="5">
        <v>95.6</v>
      </c>
      <c r="E473" s="3">
        <v>95.466666666666598</v>
      </c>
      <c r="F473" s="4">
        <v>0.54838709677419295</v>
      </c>
      <c r="G473" s="5">
        <f>Table4[[#This Row],[Best Individual mean accuracy]]-Table4[[#This Row],[Benchmark mean accuracy]]</f>
        <v>-0.13333333333339681</v>
      </c>
      <c r="H473" t="str">
        <f>IF(AND(Table4[[#This Row],[F value]]&lt;4.74,Table4[[#This Row],[Best Individual mean accuracy]]&gt;Table4[[#This Row],[Benchmark mean accuracy]]),"Yes","No")</f>
        <v>No</v>
      </c>
    </row>
    <row r="474" spans="1:8" x14ac:dyDescent="0.55000000000000004">
      <c r="A474">
        <v>574</v>
      </c>
      <c r="B474" s="1" t="s">
        <v>1182</v>
      </c>
      <c r="C474" s="4">
        <v>1</v>
      </c>
      <c r="D474" s="5">
        <v>95.6</v>
      </c>
      <c r="E474" s="3">
        <v>95.466666666666598</v>
      </c>
      <c r="F474" s="4">
        <v>1.5714285714285601</v>
      </c>
      <c r="G474" s="5">
        <f>Table4[[#This Row],[Best Individual mean accuracy]]-Table4[[#This Row],[Benchmark mean accuracy]]</f>
        <v>-0.13333333333339681</v>
      </c>
      <c r="H474" t="str">
        <f>IF(AND(Table4[[#This Row],[F value]]&lt;4.74,Table4[[#This Row],[Best Individual mean accuracy]]&gt;Table4[[#This Row],[Benchmark mean accuracy]]),"Yes","No")</f>
        <v>No</v>
      </c>
    </row>
    <row r="475" spans="1:8" x14ac:dyDescent="0.55000000000000004">
      <c r="A475">
        <v>574</v>
      </c>
      <c r="B475" s="1" t="s">
        <v>1330</v>
      </c>
      <c r="C475" s="4">
        <v>1</v>
      </c>
      <c r="D475" s="5">
        <v>95.6</v>
      </c>
      <c r="E475" s="3">
        <v>95.466666666666598</v>
      </c>
      <c r="F475" s="4">
        <v>1.2051282051282</v>
      </c>
      <c r="G475" s="5">
        <f>Table4[[#This Row],[Best Individual mean accuracy]]-Table4[[#This Row],[Benchmark mean accuracy]]</f>
        <v>-0.13333333333339681</v>
      </c>
      <c r="H475" t="str">
        <f>IF(AND(Table4[[#This Row],[F value]]&lt;4.74,Table4[[#This Row],[Best Individual mean accuracy]]&gt;Table4[[#This Row],[Benchmark mean accuracy]]),"Yes","No")</f>
        <v>No</v>
      </c>
    </row>
    <row r="476" spans="1:8" x14ac:dyDescent="0.55000000000000004">
      <c r="A476">
        <v>574</v>
      </c>
      <c r="B476" s="1" t="s">
        <v>998</v>
      </c>
      <c r="C476" s="4">
        <v>1</v>
      </c>
      <c r="D476" s="5">
        <v>95.6</v>
      </c>
      <c r="E476" s="3">
        <v>95.3333333333333</v>
      </c>
      <c r="F476" s="4">
        <v>0.749999999999999</v>
      </c>
      <c r="G476" s="5">
        <f>Table4[[#This Row],[Best Individual mean accuracy]]-Table4[[#This Row],[Benchmark mean accuracy]]</f>
        <v>-0.26666666666669414</v>
      </c>
      <c r="H476" t="str">
        <f>IF(AND(Table4[[#This Row],[F value]]&lt;4.74,Table4[[#This Row],[Best Individual mean accuracy]]&gt;Table4[[#This Row],[Benchmark mean accuracy]]),"Yes","No")</f>
        <v>No</v>
      </c>
    </row>
    <row r="477" spans="1:8" x14ac:dyDescent="0.55000000000000004">
      <c r="A477">
        <v>574</v>
      </c>
      <c r="B477" s="1" t="s">
        <v>1224</v>
      </c>
      <c r="C477" s="4">
        <v>1</v>
      </c>
      <c r="D477" s="5">
        <v>95.6</v>
      </c>
      <c r="E477" s="3">
        <v>95.3333333333333</v>
      </c>
      <c r="F477" s="4">
        <v>1.5</v>
      </c>
      <c r="G477" s="5">
        <f>Table4[[#This Row],[Best Individual mean accuracy]]-Table4[[#This Row],[Benchmark mean accuracy]]</f>
        <v>-0.26666666666669414</v>
      </c>
      <c r="H477" t="str">
        <f>IF(AND(Table4[[#This Row],[F value]]&lt;4.74,Table4[[#This Row],[Best Individual mean accuracy]]&gt;Table4[[#This Row],[Benchmark mean accuracy]]),"Yes","No")</f>
        <v>No</v>
      </c>
    </row>
    <row r="478" spans="1:8" x14ac:dyDescent="0.55000000000000004">
      <c r="A478">
        <v>574</v>
      </c>
      <c r="B478" s="1" t="s">
        <v>1311</v>
      </c>
      <c r="C478" s="4">
        <v>1</v>
      </c>
      <c r="D478" s="5">
        <v>95.6</v>
      </c>
      <c r="E478" s="3">
        <v>95.3333333333333</v>
      </c>
      <c r="F478" s="4">
        <v>1</v>
      </c>
      <c r="G478" s="5">
        <f>Table4[[#This Row],[Best Individual mean accuracy]]-Table4[[#This Row],[Benchmark mean accuracy]]</f>
        <v>-0.26666666666669414</v>
      </c>
      <c r="H478" t="str">
        <f>IF(AND(Table4[[#This Row],[F value]]&lt;4.74,Table4[[#This Row],[Best Individual mean accuracy]]&gt;Table4[[#This Row],[Benchmark mean accuracy]]),"Yes","No")</f>
        <v>No</v>
      </c>
    </row>
    <row r="479" spans="1:8" x14ac:dyDescent="0.55000000000000004">
      <c r="A479">
        <v>574</v>
      </c>
      <c r="B479" s="1" t="s">
        <v>950</v>
      </c>
      <c r="C479" s="4">
        <v>1</v>
      </c>
      <c r="D479" s="5">
        <v>95.6</v>
      </c>
      <c r="E479" s="3">
        <v>95.2</v>
      </c>
      <c r="F479" s="4">
        <v>0.78947368421052599</v>
      </c>
      <c r="G479" s="5">
        <f>Table4[[#This Row],[Best Individual mean accuracy]]-Table4[[#This Row],[Benchmark mean accuracy]]</f>
        <v>-0.39999999999999147</v>
      </c>
      <c r="H479" t="str">
        <f>IF(AND(Table4[[#This Row],[F value]]&lt;4.74,Table4[[#This Row],[Best Individual mean accuracy]]&gt;Table4[[#This Row],[Benchmark mean accuracy]]),"Yes","No")</f>
        <v>No</v>
      </c>
    </row>
    <row r="480" spans="1:8" x14ac:dyDescent="0.55000000000000004">
      <c r="A480">
        <v>574</v>
      </c>
      <c r="B480" s="1" t="s">
        <v>1325</v>
      </c>
      <c r="C480" s="4">
        <v>1</v>
      </c>
      <c r="D480" s="5">
        <v>95.6</v>
      </c>
      <c r="E480" s="3">
        <v>95.2</v>
      </c>
      <c r="F480" s="4">
        <v>1.13333333333333</v>
      </c>
      <c r="G480" s="5">
        <f>Table4[[#This Row],[Best Individual mean accuracy]]-Table4[[#This Row],[Benchmark mean accuracy]]</f>
        <v>-0.39999999999999147</v>
      </c>
      <c r="H480" t="str">
        <f>IF(AND(Table4[[#This Row],[F value]]&lt;4.74,Table4[[#This Row],[Best Individual mean accuracy]]&gt;Table4[[#This Row],[Benchmark mean accuracy]]),"Yes","No")</f>
        <v>No</v>
      </c>
    </row>
    <row r="481" spans="1:8" x14ac:dyDescent="0.55000000000000004">
      <c r="A481">
        <v>574</v>
      </c>
      <c r="B481" s="1" t="s">
        <v>1109</v>
      </c>
      <c r="C481" s="4">
        <v>1</v>
      </c>
      <c r="D481" s="5">
        <v>95.6</v>
      </c>
      <c r="E481" s="3">
        <v>95.199999999999903</v>
      </c>
      <c r="F481" s="4">
        <v>0.63636363636363502</v>
      </c>
      <c r="G481" s="5">
        <f>Table4[[#This Row],[Best Individual mean accuracy]]-Table4[[#This Row],[Benchmark mean accuracy]]</f>
        <v>-0.40000000000009095</v>
      </c>
      <c r="H481" t="str">
        <f>IF(AND(Table4[[#This Row],[F value]]&lt;4.74,Table4[[#This Row],[Best Individual mean accuracy]]&gt;Table4[[#This Row],[Benchmark mean accuracy]]),"Yes","No")</f>
        <v>No</v>
      </c>
    </row>
    <row r="482" spans="1:8" x14ac:dyDescent="0.55000000000000004">
      <c r="A482">
        <v>574</v>
      </c>
      <c r="B482" s="1" t="s">
        <v>1218</v>
      </c>
      <c r="C482" s="4">
        <v>1</v>
      </c>
      <c r="D482" s="5">
        <v>95.6</v>
      </c>
      <c r="E482" s="3">
        <v>95.199999999999903</v>
      </c>
      <c r="F482" s="4">
        <v>1</v>
      </c>
      <c r="G482" s="5">
        <f>Table4[[#This Row],[Best Individual mean accuracy]]-Table4[[#This Row],[Benchmark mean accuracy]]</f>
        <v>-0.40000000000009095</v>
      </c>
      <c r="H482" t="str">
        <f>IF(AND(Table4[[#This Row],[F value]]&lt;4.74,Table4[[#This Row],[Best Individual mean accuracy]]&gt;Table4[[#This Row],[Benchmark mean accuracy]]),"Yes","No")</f>
        <v>No</v>
      </c>
    </row>
    <row r="483" spans="1:8" x14ac:dyDescent="0.55000000000000004">
      <c r="A483">
        <v>574</v>
      </c>
      <c r="B483" s="1" t="s">
        <v>1251</v>
      </c>
      <c r="C483" s="4">
        <v>1</v>
      </c>
      <c r="D483" s="5">
        <v>95.6</v>
      </c>
      <c r="E483" s="3">
        <v>95.199999999999903</v>
      </c>
      <c r="F483" s="4">
        <v>3</v>
      </c>
      <c r="G483" s="5">
        <f>Table4[[#This Row],[Best Individual mean accuracy]]-Table4[[#This Row],[Benchmark mean accuracy]]</f>
        <v>-0.40000000000009095</v>
      </c>
      <c r="H483" t="str">
        <f>IF(AND(Table4[[#This Row],[F value]]&lt;4.74,Table4[[#This Row],[Best Individual mean accuracy]]&gt;Table4[[#This Row],[Benchmark mean accuracy]]),"Yes","No")</f>
        <v>No</v>
      </c>
    </row>
    <row r="484" spans="1:8" x14ac:dyDescent="0.55000000000000004">
      <c r="A484">
        <v>574</v>
      </c>
      <c r="B484" s="1" t="s">
        <v>1295</v>
      </c>
      <c r="C484" s="4">
        <v>1</v>
      </c>
      <c r="D484" s="5">
        <v>95.6</v>
      </c>
      <c r="E484" s="3">
        <v>95.199999999999903</v>
      </c>
      <c r="F484" s="4">
        <v>1.6666666666666701</v>
      </c>
      <c r="G484" s="5">
        <f>Table4[[#This Row],[Best Individual mean accuracy]]-Table4[[#This Row],[Benchmark mean accuracy]]</f>
        <v>-0.40000000000009095</v>
      </c>
      <c r="H484" t="str">
        <f>IF(AND(Table4[[#This Row],[F value]]&lt;4.74,Table4[[#This Row],[Best Individual mean accuracy]]&gt;Table4[[#This Row],[Benchmark mean accuracy]]),"Yes","No")</f>
        <v>No</v>
      </c>
    </row>
    <row r="485" spans="1:8" x14ac:dyDescent="0.55000000000000004">
      <c r="A485">
        <v>574</v>
      </c>
      <c r="B485" s="1" t="s">
        <v>1324</v>
      </c>
      <c r="C485" s="4">
        <v>1</v>
      </c>
      <c r="D485" s="5">
        <v>95.6</v>
      </c>
      <c r="E485" s="3">
        <v>95.199999999999903</v>
      </c>
      <c r="F485" s="4">
        <v>0.82978723404255395</v>
      </c>
      <c r="G485" s="5">
        <f>Table4[[#This Row],[Best Individual mean accuracy]]-Table4[[#This Row],[Benchmark mean accuracy]]</f>
        <v>-0.40000000000009095</v>
      </c>
      <c r="H485" t="str">
        <f>IF(AND(Table4[[#This Row],[F value]]&lt;4.74,Table4[[#This Row],[Best Individual mean accuracy]]&gt;Table4[[#This Row],[Benchmark mean accuracy]]),"Yes","No")</f>
        <v>No</v>
      </c>
    </row>
    <row r="486" spans="1:8" x14ac:dyDescent="0.55000000000000004">
      <c r="A486">
        <v>574</v>
      </c>
      <c r="B486" s="1" t="s">
        <v>1189</v>
      </c>
      <c r="C486" s="4">
        <v>1</v>
      </c>
      <c r="D486" s="5">
        <v>95.6</v>
      </c>
      <c r="E486" s="3">
        <v>95.066666666666606</v>
      </c>
      <c r="F486" s="4">
        <v>0.66666666666666496</v>
      </c>
      <c r="G486" s="5">
        <f>Table4[[#This Row],[Best Individual mean accuracy]]-Table4[[#This Row],[Benchmark mean accuracy]]</f>
        <v>-0.53333333333338828</v>
      </c>
      <c r="H486" t="str">
        <f>IF(AND(Table4[[#This Row],[F value]]&lt;4.74,Table4[[#This Row],[Best Individual mean accuracy]]&gt;Table4[[#This Row],[Benchmark mean accuracy]]),"Yes","No")</f>
        <v>No</v>
      </c>
    </row>
    <row r="487" spans="1:8" x14ac:dyDescent="0.55000000000000004">
      <c r="A487">
        <v>574</v>
      </c>
      <c r="B487" s="1" t="s">
        <v>959</v>
      </c>
      <c r="C487" s="4">
        <v>1</v>
      </c>
      <c r="D487" s="5">
        <v>95.6</v>
      </c>
      <c r="E487" s="3">
        <v>94.933333333333294</v>
      </c>
      <c r="F487" s="4">
        <v>1.23529411764705</v>
      </c>
      <c r="G487" s="5">
        <f>Table4[[#This Row],[Best Individual mean accuracy]]-Table4[[#This Row],[Benchmark mean accuracy]]</f>
        <v>-0.66666666666669983</v>
      </c>
      <c r="H487" t="str">
        <f>IF(AND(Table4[[#This Row],[F value]]&lt;4.74,Table4[[#This Row],[Best Individual mean accuracy]]&gt;Table4[[#This Row],[Benchmark mean accuracy]]),"Yes","No")</f>
        <v>No</v>
      </c>
    </row>
    <row r="488" spans="1:8" x14ac:dyDescent="0.55000000000000004">
      <c r="A488">
        <v>574</v>
      </c>
      <c r="B488" s="1" t="s">
        <v>917</v>
      </c>
      <c r="C488" s="4">
        <v>1</v>
      </c>
      <c r="D488" s="5">
        <v>95.6</v>
      </c>
      <c r="E488" s="3">
        <v>94.8</v>
      </c>
      <c r="F488" s="4">
        <v>1</v>
      </c>
      <c r="G488" s="5">
        <f>Table4[[#This Row],[Best Individual mean accuracy]]-Table4[[#This Row],[Benchmark mean accuracy]]</f>
        <v>-0.79999999999999716</v>
      </c>
      <c r="H488" t="str">
        <f>IF(AND(Table4[[#This Row],[F value]]&lt;4.74,Table4[[#This Row],[Best Individual mean accuracy]]&gt;Table4[[#This Row],[Benchmark mean accuracy]]),"Yes","No")</f>
        <v>No</v>
      </c>
    </row>
    <row r="489" spans="1:8" x14ac:dyDescent="0.55000000000000004">
      <c r="A489">
        <v>574</v>
      </c>
      <c r="B489" s="1" t="s">
        <v>983</v>
      </c>
      <c r="C489" s="4">
        <v>1</v>
      </c>
      <c r="D489" s="5">
        <v>95.6</v>
      </c>
      <c r="E489" s="3">
        <v>94.8</v>
      </c>
      <c r="F489" s="4">
        <v>0.66666666666666596</v>
      </c>
      <c r="G489" s="5">
        <f>Table4[[#This Row],[Best Individual mean accuracy]]-Table4[[#This Row],[Benchmark mean accuracy]]</f>
        <v>-0.79999999999999716</v>
      </c>
      <c r="H489" t="str">
        <f>IF(AND(Table4[[#This Row],[F value]]&lt;4.74,Table4[[#This Row],[Best Individual mean accuracy]]&gt;Table4[[#This Row],[Benchmark mean accuracy]]),"Yes","No")</f>
        <v>No</v>
      </c>
    </row>
    <row r="490" spans="1:8" x14ac:dyDescent="0.55000000000000004">
      <c r="A490">
        <v>574</v>
      </c>
      <c r="B490" s="1" t="s">
        <v>1104</v>
      </c>
      <c r="C490" s="4">
        <v>1</v>
      </c>
      <c r="D490" s="5">
        <v>95.6</v>
      </c>
      <c r="E490" s="3">
        <v>94.8</v>
      </c>
      <c r="F490" s="4">
        <v>1</v>
      </c>
      <c r="G490" s="5">
        <f>Table4[[#This Row],[Best Individual mean accuracy]]-Table4[[#This Row],[Benchmark mean accuracy]]</f>
        <v>-0.79999999999999716</v>
      </c>
      <c r="H490" t="str">
        <f>IF(AND(Table4[[#This Row],[F value]]&lt;4.74,Table4[[#This Row],[Best Individual mean accuracy]]&gt;Table4[[#This Row],[Benchmark mean accuracy]]),"Yes","No")</f>
        <v>No</v>
      </c>
    </row>
    <row r="491" spans="1:8" x14ac:dyDescent="0.55000000000000004">
      <c r="A491">
        <v>574</v>
      </c>
      <c r="B491" s="1" t="s">
        <v>1254</v>
      </c>
      <c r="C491" s="4">
        <v>1</v>
      </c>
      <c r="D491" s="5">
        <v>95.6</v>
      </c>
      <c r="E491" s="3">
        <v>94.6666666666666</v>
      </c>
      <c r="F491" s="4">
        <v>1.36363636363636</v>
      </c>
      <c r="G491" s="5">
        <f>Table4[[#This Row],[Best Individual mean accuracy]]-Table4[[#This Row],[Benchmark mean accuracy]]</f>
        <v>-0.93333333333339397</v>
      </c>
      <c r="H491" t="str">
        <f>IF(AND(Table4[[#This Row],[F value]]&lt;4.74,Table4[[#This Row],[Best Individual mean accuracy]]&gt;Table4[[#This Row],[Benchmark mean accuracy]]),"Yes","No")</f>
        <v>No</v>
      </c>
    </row>
    <row r="492" spans="1:8" x14ac:dyDescent="0.55000000000000004">
      <c r="A492">
        <v>574</v>
      </c>
      <c r="B492" s="1" t="s">
        <v>908</v>
      </c>
      <c r="C492" s="4">
        <v>1</v>
      </c>
      <c r="D492" s="5">
        <v>95.6</v>
      </c>
      <c r="E492" s="3">
        <v>94.399999999999906</v>
      </c>
      <c r="F492" s="4">
        <v>1.31578947368421</v>
      </c>
      <c r="G492" s="5">
        <f>Table4[[#This Row],[Best Individual mean accuracy]]-Table4[[#This Row],[Benchmark mean accuracy]]</f>
        <v>-1.2000000000000881</v>
      </c>
      <c r="H492" t="str">
        <f>IF(AND(Table4[[#This Row],[F value]]&lt;4.74,Table4[[#This Row],[Best Individual mean accuracy]]&gt;Table4[[#This Row],[Benchmark mean accuracy]]),"Yes","No")</f>
        <v>No</v>
      </c>
    </row>
    <row r="493" spans="1:8" x14ac:dyDescent="0.55000000000000004">
      <c r="A493">
        <v>574</v>
      </c>
      <c r="B493" s="1" t="s">
        <v>1082</v>
      </c>
      <c r="C493" s="4">
        <v>1</v>
      </c>
      <c r="D493" s="5">
        <v>95.6</v>
      </c>
      <c r="E493" s="3">
        <v>93.733333333333306</v>
      </c>
      <c r="F493" s="4">
        <v>0.91954022988505701</v>
      </c>
      <c r="G493" s="5">
        <f>Table4[[#This Row],[Best Individual mean accuracy]]-Table4[[#This Row],[Benchmark mean accuracy]]</f>
        <v>-1.8666666666666885</v>
      </c>
      <c r="H493" t="str">
        <f>IF(AND(Table4[[#This Row],[F value]]&lt;4.74,Table4[[#This Row],[Best Individual mean accuracy]]&gt;Table4[[#This Row],[Benchmark mean accuracy]]),"Yes","No")</f>
        <v>No</v>
      </c>
    </row>
    <row r="494" spans="1:8" x14ac:dyDescent="0.55000000000000004">
      <c r="A494">
        <v>574</v>
      </c>
      <c r="B494" s="1" t="s">
        <v>1047</v>
      </c>
      <c r="C494" s="4">
        <v>1</v>
      </c>
      <c r="D494" s="5">
        <v>95.599999999999895</v>
      </c>
      <c r="E494" s="3">
        <v>96.4</v>
      </c>
      <c r="F494" s="4">
        <v>0.85714285714285798</v>
      </c>
      <c r="G494" s="5">
        <f>Table4[[#This Row],[Best Individual mean accuracy]]-Table4[[#This Row],[Benchmark mean accuracy]]</f>
        <v>0.80000000000011084</v>
      </c>
      <c r="H494" t="str">
        <f>IF(AND(Table4[[#This Row],[F value]]&lt;4.74,Table4[[#This Row],[Best Individual mean accuracy]]&gt;Table4[[#This Row],[Benchmark mean accuracy]]),"Yes","No")</f>
        <v>Yes</v>
      </c>
    </row>
    <row r="495" spans="1:8" x14ac:dyDescent="0.55000000000000004">
      <c r="A495">
        <v>574</v>
      </c>
      <c r="B495" s="1" t="s">
        <v>1149</v>
      </c>
      <c r="C495" s="4">
        <v>1</v>
      </c>
      <c r="D495" s="5">
        <v>95.599999999999895</v>
      </c>
      <c r="E495" s="3">
        <v>96.4</v>
      </c>
      <c r="F495" s="4">
        <v>0.83333333333333104</v>
      </c>
      <c r="G495" s="5">
        <f>Table4[[#This Row],[Best Individual mean accuracy]]-Table4[[#This Row],[Benchmark mean accuracy]]</f>
        <v>0.80000000000011084</v>
      </c>
      <c r="H495" t="str">
        <f>IF(AND(Table4[[#This Row],[F value]]&lt;4.74,Table4[[#This Row],[Best Individual mean accuracy]]&gt;Table4[[#This Row],[Benchmark mean accuracy]]),"Yes","No")</f>
        <v>Yes</v>
      </c>
    </row>
    <row r="496" spans="1:8" x14ac:dyDescent="0.55000000000000004">
      <c r="A496">
        <v>574</v>
      </c>
      <c r="B496" s="1" t="s">
        <v>1271</v>
      </c>
      <c r="C496" s="4">
        <v>1</v>
      </c>
      <c r="D496" s="5">
        <v>95.599999999999895</v>
      </c>
      <c r="E496" s="3">
        <v>96.4</v>
      </c>
      <c r="F496" s="4">
        <v>0.69230769230769096</v>
      </c>
      <c r="G496" s="5">
        <f>Table4[[#This Row],[Best Individual mean accuracy]]-Table4[[#This Row],[Benchmark mean accuracy]]</f>
        <v>0.80000000000011084</v>
      </c>
      <c r="H496" t="str">
        <f>IF(AND(Table4[[#This Row],[F value]]&lt;4.74,Table4[[#This Row],[Best Individual mean accuracy]]&gt;Table4[[#This Row],[Benchmark mean accuracy]]),"Yes","No")</f>
        <v>Yes</v>
      </c>
    </row>
    <row r="497" spans="1:8" x14ac:dyDescent="0.55000000000000004">
      <c r="A497">
        <v>574</v>
      </c>
      <c r="B497" s="1" t="s">
        <v>1269</v>
      </c>
      <c r="C497" s="4">
        <v>1</v>
      </c>
      <c r="D497" s="5">
        <v>95.599999999999895</v>
      </c>
      <c r="E497" s="3">
        <v>96.266666666666694</v>
      </c>
      <c r="F497" s="4">
        <v>1</v>
      </c>
      <c r="G497" s="5">
        <f>Table4[[#This Row],[Best Individual mean accuracy]]-Table4[[#This Row],[Benchmark mean accuracy]]</f>
        <v>0.6666666666667993</v>
      </c>
      <c r="H497" t="str">
        <f>IF(AND(Table4[[#This Row],[F value]]&lt;4.74,Table4[[#This Row],[Best Individual mean accuracy]]&gt;Table4[[#This Row],[Benchmark mean accuracy]]),"Yes","No")</f>
        <v>Yes</v>
      </c>
    </row>
    <row r="498" spans="1:8" x14ac:dyDescent="0.55000000000000004">
      <c r="A498">
        <v>574</v>
      </c>
      <c r="B498" s="1" t="s">
        <v>1043</v>
      </c>
      <c r="C498" s="4">
        <v>1</v>
      </c>
      <c r="D498" s="5">
        <v>95.599999999999895</v>
      </c>
      <c r="E498" s="3">
        <v>96.266666666666595</v>
      </c>
      <c r="F498" s="4">
        <v>0.67999999999999905</v>
      </c>
      <c r="G498" s="5">
        <f>Table4[[#This Row],[Best Individual mean accuracy]]-Table4[[#This Row],[Benchmark mean accuracy]]</f>
        <v>0.66666666666669983</v>
      </c>
      <c r="H498" t="str">
        <f>IF(AND(Table4[[#This Row],[F value]]&lt;4.74,Table4[[#This Row],[Best Individual mean accuracy]]&gt;Table4[[#This Row],[Benchmark mean accuracy]]),"Yes","No")</f>
        <v>Yes</v>
      </c>
    </row>
    <row r="499" spans="1:8" x14ac:dyDescent="0.55000000000000004">
      <c r="A499">
        <v>574</v>
      </c>
      <c r="B499" s="1" t="s">
        <v>1199</v>
      </c>
      <c r="C499" s="4">
        <v>1</v>
      </c>
      <c r="D499" s="5">
        <v>95.599999999999895</v>
      </c>
      <c r="E499" s="3">
        <v>96.133333333333297</v>
      </c>
      <c r="F499" s="4">
        <v>0.8</v>
      </c>
      <c r="G499" s="5">
        <f>Table4[[#This Row],[Best Individual mean accuracy]]-Table4[[#This Row],[Benchmark mean accuracy]]</f>
        <v>0.53333333333340249</v>
      </c>
      <c r="H499" t="str">
        <f>IF(AND(Table4[[#This Row],[F value]]&lt;4.74,Table4[[#This Row],[Best Individual mean accuracy]]&gt;Table4[[#This Row],[Benchmark mean accuracy]]),"Yes","No")</f>
        <v>Yes</v>
      </c>
    </row>
    <row r="500" spans="1:8" x14ac:dyDescent="0.55000000000000004">
      <c r="A500">
        <v>574</v>
      </c>
      <c r="B500" s="1" t="s">
        <v>1045</v>
      </c>
      <c r="C500" s="4">
        <v>1</v>
      </c>
      <c r="D500" s="5">
        <v>95.599999999999895</v>
      </c>
      <c r="E500" s="3">
        <v>96</v>
      </c>
      <c r="F500" s="4">
        <v>0.57894736842105199</v>
      </c>
      <c r="G500" s="5">
        <f>Table4[[#This Row],[Best Individual mean accuracy]]-Table4[[#This Row],[Benchmark mean accuracy]]</f>
        <v>0.40000000000010516</v>
      </c>
      <c r="H500" t="str">
        <f>IF(AND(Table4[[#This Row],[F value]]&lt;4.74,Table4[[#This Row],[Best Individual mean accuracy]]&gt;Table4[[#This Row],[Benchmark mean accuracy]]),"Yes","No")</f>
        <v>Yes</v>
      </c>
    </row>
    <row r="501" spans="1:8" x14ac:dyDescent="0.55000000000000004">
      <c r="A501">
        <v>574</v>
      </c>
      <c r="B501" s="1" t="s">
        <v>1231</v>
      </c>
      <c r="C501" s="4">
        <v>1</v>
      </c>
      <c r="D501" s="5">
        <v>95.599999999999895</v>
      </c>
      <c r="E501" s="3">
        <v>96</v>
      </c>
      <c r="F501" s="4">
        <v>0.63636363636363502</v>
      </c>
      <c r="G501" s="5">
        <f>Table4[[#This Row],[Best Individual mean accuracy]]-Table4[[#This Row],[Benchmark mean accuracy]]</f>
        <v>0.40000000000010516</v>
      </c>
      <c r="H501" t="str">
        <f>IF(AND(Table4[[#This Row],[F value]]&lt;4.74,Table4[[#This Row],[Best Individual mean accuracy]]&gt;Table4[[#This Row],[Benchmark mean accuracy]]),"Yes","No")</f>
        <v>Yes</v>
      </c>
    </row>
    <row r="502" spans="1:8" x14ac:dyDescent="0.55000000000000004">
      <c r="A502">
        <v>574</v>
      </c>
      <c r="B502" s="1" t="s">
        <v>1331</v>
      </c>
      <c r="C502" s="4">
        <v>1</v>
      </c>
      <c r="D502" s="5">
        <v>95.599999999999895</v>
      </c>
      <c r="E502" s="3">
        <v>96</v>
      </c>
      <c r="F502" s="4">
        <v>1.15384615384615</v>
      </c>
      <c r="G502" s="5">
        <f>Table4[[#This Row],[Best Individual mean accuracy]]-Table4[[#This Row],[Benchmark mean accuracy]]</f>
        <v>0.40000000000010516</v>
      </c>
      <c r="H502" t="str">
        <f>IF(AND(Table4[[#This Row],[F value]]&lt;4.74,Table4[[#This Row],[Best Individual mean accuracy]]&gt;Table4[[#This Row],[Benchmark mean accuracy]]),"Yes","No")</f>
        <v>Yes</v>
      </c>
    </row>
    <row r="503" spans="1:8" x14ac:dyDescent="0.55000000000000004">
      <c r="A503">
        <v>574</v>
      </c>
      <c r="B503" s="1" t="s">
        <v>1036</v>
      </c>
      <c r="C503" s="4">
        <v>1</v>
      </c>
      <c r="D503" s="5">
        <v>95.599999999999895</v>
      </c>
      <c r="E503" s="3">
        <v>95.999999999999901</v>
      </c>
      <c r="F503" s="4">
        <v>0.54838709677419295</v>
      </c>
      <c r="G503" s="5">
        <f>Table4[[#This Row],[Best Individual mean accuracy]]-Table4[[#This Row],[Benchmark mean accuracy]]</f>
        <v>0.40000000000000568</v>
      </c>
      <c r="H503" t="str">
        <f>IF(AND(Table4[[#This Row],[F value]]&lt;4.74,Table4[[#This Row],[Best Individual mean accuracy]]&gt;Table4[[#This Row],[Benchmark mean accuracy]]),"Yes","No")</f>
        <v>Yes</v>
      </c>
    </row>
    <row r="504" spans="1:8" x14ac:dyDescent="0.55000000000000004">
      <c r="A504">
        <v>574</v>
      </c>
      <c r="B504" s="1" t="s">
        <v>1157</v>
      </c>
      <c r="C504" s="4">
        <v>1</v>
      </c>
      <c r="D504" s="5">
        <v>95.599999999999895</v>
      </c>
      <c r="E504" s="3">
        <v>95.866666666666603</v>
      </c>
      <c r="F504" s="4">
        <v>1</v>
      </c>
      <c r="G504" s="5">
        <f>Table4[[#This Row],[Best Individual mean accuracy]]-Table4[[#This Row],[Benchmark mean accuracy]]</f>
        <v>0.26666666666670835</v>
      </c>
      <c r="H504" t="str">
        <f>IF(AND(Table4[[#This Row],[F value]]&lt;4.74,Table4[[#This Row],[Best Individual mean accuracy]]&gt;Table4[[#This Row],[Benchmark mean accuracy]]),"Yes","No")</f>
        <v>Yes</v>
      </c>
    </row>
    <row r="505" spans="1:8" x14ac:dyDescent="0.55000000000000004">
      <c r="A505">
        <v>574</v>
      </c>
      <c r="B505" s="1" t="s">
        <v>1163</v>
      </c>
      <c r="C505" s="4">
        <v>1</v>
      </c>
      <c r="D505" s="5">
        <v>95.599999999999895</v>
      </c>
      <c r="E505" s="3">
        <v>95.866666666666603</v>
      </c>
      <c r="F505" s="4">
        <v>0.749999999999999</v>
      </c>
      <c r="G505" s="5">
        <f>Table4[[#This Row],[Best Individual mean accuracy]]-Table4[[#This Row],[Benchmark mean accuracy]]</f>
        <v>0.26666666666670835</v>
      </c>
      <c r="H505" t="str">
        <f>IF(AND(Table4[[#This Row],[F value]]&lt;4.74,Table4[[#This Row],[Best Individual mean accuracy]]&gt;Table4[[#This Row],[Benchmark mean accuracy]]),"Yes","No")</f>
        <v>Yes</v>
      </c>
    </row>
    <row r="506" spans="1:8" x14ac:dyDescent="0.55000000000000004">
      <c r="A506">
        <v>574</v>
      </c>
      <c r="B506" s="1" t="s">
        <v>1076</v>
      </c>
      <c r="C506" s="4">
        <v>1</v>
      </c>
      <c r="D506" s="5">
        <v>95.599999999999895</v>
      </c>
      <c r="E506" s="3">
        <v>95.866666666666603</v>
      </c>
      <c r="F506" s="4">
        <v>0.66666666666666596</v>
      </c>
      <c r="G506" s="5">
        <f>Table4[[#This Row],[Best Individual mean accuracy]]-Table4[[#This Row],[Benchmark mean accuracy]]</f>
        <v>0.26666666666670835</v>
      </c>
      <c r="H506" t="str">
        <f>IF(AND(Table4[[#This Row],[F value]]&lt;4.74,Table4[[#This Row],[Best Individual mean accuracy]]&gt;Table4[[#This Row],[Benchmark mean accuracy]]),"Yes","No")</f>
        <v>Yes</v>
      </c>
    </row>
    <row r="507" spans="1:8" x14ac:dyDescent="0.55000000000000004">
      <c r="A507">
        <v>574</v>
      </c>
      <c r="B507" s="1" t="s">
        <v>1296</v>
      </c>
      <c r="C507" s="4">
        <v>1</v>
      </c>
      <c r="D507" s="5">
        <v>95.599999999999895</v>
      </c>
      <c r="E507" s="3">
        <v>95.866666666666603</v>
      </c>
      <c r="F507" s="4">
        <v>1</v>
      </c>
      <c r="G507" s="5">
        <f>Table4[[#This Row],[Best Individual mean accuracy]]-Table4[[#This Row],[Benchmark mean accuracy]]</f>
        <v>0.26666666666670835</v>
      </c>
      <c r="H507" t="str">
        <f>IF(AND(Table4[[#This Row],[F value]]&lt;4.74,Table4[[#This Row],[Best Individual mean accuracy]]&gt;Table4[[#This Row],[Benchmark mean accuracy]]),"Yes","No")</f>
        <v>Yes</v>
      </c>
    </row>
    <row r="508" spans="1:8" x14ac:dyDescent="0.55000000000000004">
      <c r="A508">
        <v>574</v>
      </c>
      <c r="B508" s="1" t="s">
        <v>1166</v>
      </c>
      <c r="C508" s="4">
        <v>1</v>
      </c>
      <c r="D508" s="5">
        <v>95.599999999999895</v>
      </c>
      <c r="E508" s="3">
        <v>95.733333333333306</v>
      </c>
      <c r="F508" s="4">
        <v>0.69230769230768996</v>
      </c>
      <c r="G508" s="5">
        <f>Table4[[#This Row],[Best Individual mean accuracy]]-Table4[[#This Row],[Benchmark mean accuracy]]</f>
        <v>0.13333333333341102</v>
      </c>
      <c r="H508" t="str">
        <f>IF(AND(Table4[[#This Row],[F value]]&lt;4.74,Table4[[#This Row],[Best Individual mean accuracy]]&gt;Table4[[#This Row],[Benchmark mean accuracy]]),"Yes","No")</f>
        <v>Yes</v>
      </c>
    </row>
    <row r="509" spans="1:8" x14ac:dyDescent="0.55000000000000004">
      <c r="A509">
        <v>574</v>
      </c>
      <c r="B509" s="1" t="s">
        <v>1003</v>
      </c>
      <c r="C509" s="4">
        <v>1</v>
      </c>
      <c r="D509" s="5">
        <v>95.599999999999895</v>
      </c>
      <c r="E509" s="3">
        <v>95.733333333333306</v>
      </c>
      <c r="F509" s="4">
        <v>0.64705882352941102</v>
      </c>
      <c r="G509" s="5">
        <f>Table4[[#This Row],[Best Individual mean accuracy]]-Table4[[#This Row],[Benchmark mean accuracy]]</f>
        <v>0.13333333333341102</v>
      </c>
      <c r="H509" t="str">
        <f>IF(AND(Table4[[#This Row],[F value]]&lt;4.74,Table4[[#This Row],[Best Individual mean accuracy]]&gt;Table4[[#This Row],[Benchmark mean accuracy]]),"Yes","No")</f>
        <v>Yes</v>
      </c>
    </row>
    <row r="510" spans="1:8" x14ac:dyDescent="0.55000000000000004">
      <c r="A510">
        <v>574</v>
      </c>
      <c r="B510" s="1" t="s">
        <v>947</v>
      </c>
      <c r="C510" s="4">
        <v>1</v>
      </c>
      <c r="D510" s="5">
        <v>95.599999999999895</v>
      </c>
      <c r="E510" s="3">
        <v>95.733333333333306</v>
      </c>
      <c r="F510" s="4">
        <v>0.82608695652174102</v>
      </c>
      <c r="G510" s="5">
        <f>Table4[[#This Row],[Best Individual mean accuracy]]-Table4[[#This Row],[Benchmark mean accuracy]]</f>
        <v>0.13333333333341102</v>
      </c>
      <c r="H510" t="str">
        <f>IF(AND(Table4[[#This Row],[F value]]&lt;4.74,Table4[[#This Row],[Best Individual mean accuracy]]&gt;Table4[[#This Row],[Benchmark mean accuracy]]),"Yes","No")</f>
        <v>Yes</v>
      </c>
    </row>
    <row r="511" spans="1:8" x14ac:dyDescent="0.55000000000000004">
      <c r="A511">
        <v>574</v>
      </c>
      <c r="B511" s="1" t="s">
        <v>1284</v>
      </c>
      <c r="C511" s="4">
        <v>1</v>
      </c>
      <c r="D511" s="5">
        <v>95.599999999999895</v>
      </c>
      <c r="E511" s="3">
        <v>95.733333333333306</v>
      </c>
      <c r="F511" s="4">
        <v>0.59999999999999898</v>
      </c>
      <c r="G511" s="5">
        <f>Table4[[#This Row],[Best Individual mean accuracy]]-Table4[[#This Row],[Benchmark mean accuracy]]</f>
        <v>0.13333333333341102</v>
      </c>
      <c r="H511" t="str">
        <f>IF(AND(Table4[[#This Row],[F value]]&lt;4.74,Table4[[#This Row],[Best Individual mean accuracy]]&gt;Table4[[#This Row],[Benchmark mean accuracy]]),"Yes","No")</f>
        <v>Yes</v>
      </c>
    </row>
    <row r="512" spans="1:8" x14ac:dyDescent="0.55000000000000004">
      <c r="A512">
        <v>574</v>
      </c>
      <c r="B512" s="1" t="s">
        <v>1125</v>
      </c>
      <c r="C512" s="4">
        <v>1</v>
      </c>
      <c r="D512" s="5">
        <v>95.599999999999895</v>
      </c>
      <c r="E512" s="3">
        <v>95.6</v>
      </c>
      <c r="F512" s="4">
        <v>0.85714285714285399</v>
      </c>
      <c r="G512" s="5">
        <f>Table4[[#This Row],[Best Individual mean accuracy]]-Table4[[#This Row],[Benchmark mean accuracy]]</f>
        <v>0</v>
      </c>
      <c r="H512" t="str">
        <f>IF(AND(Table4[[#This Row],[F value]]&lt;4.74,Table4[[#This Row],[Best Individual mean accuracy]]&gt;Table4[[#This Row],[Benchmark mean accuracy]]),"Yes","No")</f>
        <v>Yes</v>
      </c>
    </row>
    <row r="513" spans="1:8" x14ac:dyDescent="0.55000000000000004">
      <c r="A513">
        <v>574</v>
      </c>
      <c r="B513" s="1" t="s">
        <v>1264</v>
      </c>
      <c r="C513" s="4">
        <v>1</v>
      </c>
      <c r="D513" s="5">
        <v>95.599999999999895</v>
      </c>
      <c r="E513" s="3">
        <v>95.6</v>
      </c>
      <c r="F513" s="4">
        <v>0.5625</v>
      </c>
      <c r="G513" s="5">
        <f>Table4[[#This Row],[Best Individual mean accuracy]]-Table4[[#This Row],[Benchmark mean accuracy]]</f>
        <v>0</v>
      </c>
      <c r="H513" t="str">
        <f>IF(AND(Table4[[#This Row],[F value]]&lt;4.74,Table4[[#This Row],[Best Individual mean accuracy]]&gt;Table4[[#This Row],[Benchmark mean accuracy]]),"Yes","No")</f>
        <v>Yes</v>
      </c>
    </row>
    <row r="514" spans="1:8" x14ac:dyDescent="0.55000000000000004">
      <c r="A514">
        <v>574</v>
      </c>
      <c r="B514" s="1" t="s">
        <v>1141</v>
      </c>
      <c r="C514" s="4">
        <v>1</v>
      </c>
      <c r="D514" s="5">
        <v>95.599999999999895</v>
      </c>
      <c r="E514" s="3">
        <v>95.599999999999895</v>
      </c>
      <c r="F514" s="4">
        <v>0.72727272727272696</v>
      </c>
      <c r="G514" s="5">
        <f>Table4[[#This Row],[Best Individual mean accuracy]]-Table4[[#This Row],[Benchmark mean accuracy]]</f>
        <v>0</v>
      </c>
      <c r="H514" t="str">
        <f>IF(AND(Table4[[#This Row],[F value]]&lt;4.74,Table4[[#This Row],[Best Individual mean accuracy]]&gt;Table4[[#This Row],[Benchmark mean accuracy]]),"Yes","No")</f>
        <v>No</v>
      </c>
    </row>
    <row r="515" spans="1:8" x14ac:dyDescent="0.55000000000000004">
      <c r="A515">
        <v>574</v>
      </c>
      <c r="B515" s="1" t="s">
        <v>1167</v>
      </c>
      <c r="C515" s="4">
        <v>1</v>
      </c>
      <c r="D515" s="5">
        <v>95.599999999999895</v>
      </c>
      <c r="E515" s="3">
        <v>95.599999999999895</v>
      </c>
      <c r="F515" s="4">
        <v>0.86666666666666603</v>
      </c>
      <c r="G515" s="5">
        <f>Table4[[#This Row],[Best Individual mean accuracy]]-Table4[[#This Row],[Benchmark mean accuracy]]</f>
        <v>0</v>
      </c>
      <c r="H515" t="str">
        <f>IF(AND(Table4[[#This Row],[F value]]&lt;4.74,Table4[[#This Row],[Best Individual mean accuracy]]&gt;Table4[[#This Row],[Benchmark mean accuracy]]),"Yes","No")</f>
        <v>No</v>
      </c>
    </row>
    <row r="516" spans="1:8" x14ac:dyDescent="0.55000000000000004">
      <c r="A516">
        <v>574</v>
      </c>
      <c r="B516" s="1" t="s">
        <v>941</v>
      </c>
      <c r="C516" s="4">
        <v>1</v>
      </c>
      <c r="D516" s="5">
        <v>95.599999999999895</v>
      </c>
      <c r="E516" s="3">
        <v>95.466666666666598</v>
      </c>
      <c r="F516" s="4">
        <v>0.69230769230769196</v>
      </c>
      <c r="G516" s="5">
        <f>Table4[[#This Row],[Best Individual mean accuracy]]-Table4[[#This Row],[Benchmark mean accuracy]]</f>
        <v>-0.13333333333329733</v>
      </c>
      <c r="H516" t="str">
        <f>IF(AND(Table4[[#This Row],[F value]]&lt;4.74,Table4[[#This Row],[Best Individual mean accuracy]]&gt;Table4[[#This Row],[Benchmark mean accuracy]]),"Yes","No")</f>
        <v>No</v>
      </c>
    </row>
    <row r="517" spans="1:8" x14ac:dyDescent="0.55000000000000004">
      <c r="A517">
        <v>574</v>
      </c>
      <c r="B517" s="1" t="s">
        <v>958</v>
      </c>
      <c r="C517" s="4">
        <v>1</v>
      </c>
      <c r="D517" s="5">
        <v>95.599999999999895</v>
      </c>
      <c r="E517" s="3">
        <v>95.466666666666598</v>
      </c>
      <c r="F517" s="4">
        <v>0.68421052631578905</v>
      </c>
      <c r="G517" s="5">
        <f>Table4[[#This Row],[Best Individual mean accuracy]]-Table4[[#This Row],[Benchmark mean accuracy]]</f>
        <v>-0.13333333333329733</v>
      </c>
      <c r="H517" t="str">
        <f>IF(AND(Table4[[#This Row],[F value]]&lt;4.74,Table4[[#This Row],[Best Individual mean accuracy]]&gt;Table4[[#This Row],[Benchmark mean accuracy]]),"Yes","No")</f>
        <v>No</v>
      </c>
    </row>
    <row r="518" spans="1:8" x14ac:dyDescent="0.55000000000000004">
      <c r="A518">
        <v>574</v>
      </c>
      <c r="B518" s="1" t="s">
        <v>1105</v>
      </c>
      <c r="C518" s="4">
        <v>1</v>
      </c>
      <c r="D518" s="5">
        <v>95.599999999999895</v>
      </c>
      <c r="E518" s="3">
        <v>95.466666666666598</v>
      </c>
      <c r="F518" s="4">
        <v>1.28571428571428</v>
      </c>
      <c r="G518" s="5">
        <f>Table4[[#This Row],[Best Individual mean accuracy]]-Table4[[#This Row],[Benchmark mean accuracy]]</f>
        <v>-0.13333333333329733</v>
      </c>
      <c r="H518" t="str">
        <f>IF(AND(Table4[[#This Row],[F value]]&lt;4.74,Table4[[#This Row],[Best Individual mean accuracy]]&gt;Table4[[#This Row],[Benchmark mean accuracy]]),"Yes","No")</f>
        <v>No</v>
      </c>
    </row>
    <row r="519" spans="1:8" x14ac:dyDescent="0.55000000000000004">
      <c r="A519">
        <v>574</v>
      </c>
      <c r="B519" s="1" t="s">
        <v>1263</v>
      </c>
      <c r="C519" s="4">
        <v>1</v>
      </c>
      <c r="D519" s="5">
        <v>95.599999999999895</v>
      </c>
      <c r="E519" s="3">
        <v>95.466666666666598</v>
      </c>
      <c r="F519" s="4">
        <v>1</v>
      </c>
      <c r="G519" s="5">
        <f>Table4[[#This Row],[Best Individual mean accuracy]]-Table4[[#This Row],[Benchmark mean accuracy]]</f>
        <v>-0.13333333333329733</v>
      </c>
      <c r="H519" t="str">
        <f>IF(AND(Table4[[#This Row],[F value]]&lt;4.74,Table4[[#This Row],[Best Individual mean accuracy]]&gt;Table4[[#This Row],[Benchmark mean accuracy]]),"Yes","No")</f>
        <v>No</v>
      </c>
    </row>
    <row r="520" spans="1:8" x14ac:dyDescent="0.55000000000000004">
      <c r="A520">
        <v>574</v>
      </c>
      <c r="B520" s="1" t="s">
        <v>1327</v>
      </c>
      <c r="C520" s="4">
        <v>1</v>
      </c>
      <c r="D520" s="5">
        <v>95.599999999999895</v>
      </c>
      <c r="E520" s="3">
        <v>95.466666666666598</v>
      </c>
      <c r="F520" s="4">
        <v>0.69230769230769196</v>
      </c>
      <c r="G520" s="5">
        <f>Table4[[#This Row],[Best Individual mean accuracy]]-Table4[[#This Row],[Benchmark mean accuracy]]</f>
        <v>-0.13333333333329733</v>
      </c>
      <c r="H520" t="str">
        <f>IF(AND(Table4[[#This Row],[F value]]&lt;4.74,Table4[[#This Row],[Best Individual mean accuracy]]&gt;Table4[[#This Row],[Benchmark mean accuracy]]),"Yes","No")</f>
        <v>No</v>
      </c>
    </row>
    <row r="521" spans="1:8" x14ac:dyDescent="0.55000000000000004">
      <c r="A521">
        <v>574</v>
      </c>
      <c r="B521" s="1" t="s">
        <v>928</v>
      </c>
      <c r="C521" s="4">
        <v>1</v>
      </c>
      <c r="D521" s="5">
        <v>95.599999999999895</v>
      </c>
      <c r="E521" s="3">
        <v>95.3333333333333</v>
      </c>
      <c r="F521" s="4">
        <v>0.79999999999999905</v>
      </c>
      <c r="G521" s="5">
        <f>Table4[[#This Row],[Best Individual mean accuracy]]-Table4[[#This Row],[Benchmark mean accuracy]]</f>
        <v>-0.26666666666659467</v>
      </c>
      <c r="H521" t="str">
        <f>IF(AND(Table4[[#This Row],[F value]]&lt;4.74,Table4[[#This Row],[Best Individual mean accuracy]]&gt;Table4[[#This Row],[Benchmark mean accuracy]]),"Yes","No")</f>
        <v>No</v>
      </c>
    </row>
    <row r="522" spans="1:8" x14ac:dyDescent="0.55000000000000004">
      <c r="A522">
        <v>574</v>
      </c>
      <c r="B522" s="1" t="s">
        <v>999</v>
      </c>
      <c r="C522" s="4">
        <v>1</v>
      </c>
      <c r="D522" s="5">
        <v>95.599999999999895</v>
      </c>
      <c r="E522" s="3">
        <v>95.3333333333333</v>
      </c>
      <c r="F522" s="4">
        <v>0.57142857142857095</v>
      </c>
      <c r="G522" s="5">
        <f>Table4[[#This Row],[Best Individual mean accuracy]]-Table4[[#This Row],[Benchmark mean accuracy]]</f>
        <v>-0.26666666666659467</v>
      </c>
      <c r="H522" t="str">
        <f>IF(AND(Table4[[#This Row],[F value]]&lt;4.74,Table4[[#This Row],[Best Individual mean accuracy]]&gt;Table4[[#This Row],[Benchmark mean accuracy]]),"Yes","No")</f>
        <v>No</v>
      </c>
    </row>
    <row r="523" spans="1:8" x14ac:dyDescent="0.55000000000000004">
      <c r="A523">
        <v>574</v>
      </c>
      <c r="B523" s="1" t="s">
        <v>1000</v>
      </c>
      <c r="C523" s="4">
        <v>1</v>
      </c>
      <c r="D523" s="5">
        <v>95.599999999999895</v>
      </c>
      <c r="E523" s="3">
        <v>95.3333333333333</v>
      </c>
      <c r="F523" s="4">
        <v>0.53846153846153799</v>
      </c>
      <c r="G523" s="5">
        <f>Table4[[#This Row],[Best Individual mean accuracy]]-Table4[[#This Row],[Benchmark mean accuracy]]</f>
        <v>-0.26666666666659467</v>
      </c>
      <c r="H523" t="str">
        <f>IF(AND(Table4[[#This Row],[F value]]&lt;4.74,Table4[[#This Row],[Best Individual mean accuracy]]&gt;Table4[[#This Row],[Benchmark mean accuracy]]),"Yes","No")</f>
        <v>No</v>
      </c>
    </row>
    <row r="524" spans="1:8" x14ac:dyDescent="0.55000000000000004">
      <c r="A524">
        <v>574</v>
      </c>
      <c r="B524" s="1" t="s">
        <v>1038</v>
      </c>
      <c r="C524" s="4">
        <v>1</v>
      </c>
      <c r="D524" s="5">
        <v>95.599999999999895</v>
      </c>
      <c r="E524" s="3">
        <v>95.3333333333333</v>
      </c>
      <c r="F524" s="4">
        <v>0.64</v>
      </c>
      <c r="G524" s="5">
        <f>Table4[[#This Row],[Best Individual mean accuracy]]-Table4[[#This Row],[Benchmark mean accuracy]]</f>
        <v>-0.26666666666659467</v>
      </c>
      <c r="H524" t="str">
        <f>IF(AND(Table4[[#This Row],[F value]]&lt;4.74,Table4[[#This Row],[Best Individual mean accuracy]]&gt;Table4[[#This Row],[Benchmark mean accuracy]]),"Yes","No")</f>
        <v>No</v>
      </c>
    </row>
    <row r="525" spans="1:8" x14ac:dyDescent="0.55000000000000004">
      <c r="A525">
        <v>574</v>
      </c>
      <c r="B525" s="1" t="s">
        <v>1092</v>
      </c>
      <c r="C525" s="4">
        <v>1</v>
      </c>
      <c r="D525" s="5">
        <v>95.599999999999895</v>
      </c>
      <c r="E525" s="3">
        <v>95.3333333333333</v>
      </c>
      <c r="F525" s="4">
        <v>1.5</v>
      </c>
      <c r="G525" s="5">
        <f>Table4[[#This Row],[Best Individual mean accuracy]]-Table4[[#This Row],[Benchmark mean accuracy]]</f>
        <v>-0.26666666666659467</v>
      </c>
      <c r="H525" t="str">
        <f>IF(AND(Table4[[#This Row],[F value]]&lt;4.74,Table4[[#This Row],[Best Individual mean accuracy]]&gt;Table4[[#This Row],[Benchmark mean accuracy]]),"Yes","No")</f>
        <v>No</v>
      </c>
    </row>
    <row r="526" spans="1:8" x14ac:dyDescent="0.55000000000000004">
      <c r="A526">
        <v>574</v>
      </c>
      <c r="B526" s="1" t="s">
        <v>936</v>
      </c>
      <c r="C526" s="4">
        <v>1</v>
      </c>
      <c r="D526" s="5">
        <v>95.599999999999895</v>
      </c>
      <c r="E526" s="3">
        <v>95.199999999999903</v>
      </c>
      <c r="F526" s="4">
        <v>0.77777777777777701</v>
      </c>
      <c r="G526" s="5">
        <f>Table4[[#This Row],[Best Individual mean accuracy]]-Table4[[#This Row],[Benchmark mean accuracy]]</f>
        <v>-0.39999999999999147</v>
      </c>
      <c r="H526" t="str">
        <f>IF(AND(Table4[[#This Row],[F value]]&lt;4.74,Table4[[#This Row],[Best Individual mean accuracy]]&gt;Table4[[#This Row],[Benchmark mean accuracy]]),"Yes","No")</f>
        <v>No</v>
      </c>
    </row>
    <row r="527" spans="1:8" x14ac:dyDescent="0.55000000000000004">
      <c r="A527">
        <v>574</v>
      </c>
      <c r="B527" s="1" t="s">
        <v>1078</v>
      </c>
      <c r="C527" s="4">
        <v>1</v>
      </c>
      <c r="D527" s="5">
        <v>95.599999999999895</v>
      </c>
      <c r="E527" s="3">
        <v>95.199999999999903</v>
      </c>
      <c r="F527" s="4">
        <v>0.63636363636363602</v>
      </c>
      <c r="G527" s="5">
        <f>Table4[[#This Row],[Best Individual mean accuracy]]-Table4[[#This Row],[Benchmark mean accuracy]]</f>
        <v>-0.39999999999999147</v>
      </c>
      <c r="H527" t="str">
        <f>IF(AND(Table4[[#This Row],[F value]]&lt;4.74,Table4[[#This Row],[Best Individual mean accuracy]]&gt;Table4[[#This Row],[Benchmark mean accuracy]]),"Yes","No")</f>
        <v>No</v>
      </c>
    </row>
    <row r="528" spans="1:8" x14ac:dyDescent="0.55000000000000004">
      <c r="A528">
        <v>574</v>
      </c>
      <c r="B528" s="1" t="s">
        <v>1126</v>
      </c>
      <c r="C528" s="4">
        <v>1</v>
      </c>
      <c r="D528" s="5">
        <v>95.599999999999895</v>
      </c>
      <c r="E528" s="3">
        <v>95.199999999999903</v>
      </c>
      <c r="F528" s="4">
        <v>1.28571428571428</v>
      </c>
      <c r="G528" s="5">
        <f>Table4[[#This Row],[Best Individual mean accuracy]]-Table4[[#This Row],[Benchmark mean accuracy]]</f>
        <v>-0.39999999999999147</v>
      </c>
      <c r="H528" t="str">
        <f>IF(AND(Table4[[#This Row],[F value]]&lt;4.74,Table4[[#This Row],[Best Individual mean accuracy]]&gt;Table4[[#This Row],[Benchmark mean accuracy]]),"Yes","No")</f>
        <v>No</v>
      </c>
    </row>
    <row r="529" spans="1:8" x14ac:dyDescent="0.55000000000000004">
      <c r="A529">
        <v>574</v>
      </c>
      <c r="B529" s="1" t="s">
        <v>1209</v>
      </c>
      <c r="C529" s="4">
        <v>1</v>
      </c>
      <c r="D529" s="5">
        <v>95.599999999999895</v>
      </c>
      <c r="E529" s="3">
        <v>95.199999999999903</v>
      </c>
      <c r="F529" s="4">
        <v>1</v>
      </c>
      <c r="G529" s="5">
        <f>Table4[[#This Row],[Best Individual mean accuracy]]-Table4[[#This Row],[Benchmark mean accuracy]]</f>
        <v>-0.39999999999999147</v>
      </c>
      <c r="H529" t="str">
        <f>IF(AND(Table4[[#This Row],[F value]]&lt;4.74,Table4[[#This Row],[Best Individual mean accuracy]]&gt;Table4[[#This Row],[Benchmark mean accuracy]]),"Yes","No")</f>
        <v>No</v>
      </c>
    </row>
    <row r="530" spans="1:8" x14ac:dyDescent="0.55000000000000004">
      <c r="A530">
        <v>574</v>
      </c>
      <c r="B530" s="1" t="s">
        <v>953</v>
      </c>
      <c r="C530" s="4">
        <v>1</v>
      </c>
      <c r="D530" s="5">
        <v>95.599999999999895</v>
      </c>
      <c r="E530" s="3">
        <v>95.066666666666606</v>
      </c>
      <c r="F530" s="4">
        <v>0.90909090909090795</v>
      </c>
      <c r="G530" s="5">
        <f>Table4[[#This Row],[Best Individual mean accuracy]]-Table4[[#This Row],[Benchmark mean accuracy]]</f>
        <v>-0.53333333333328881</v>
      </c>
      <c r="H530" t="str">
        <f>IF(AND(Table4[[#This Row],[F value]]&lt;4.74,Table4[[#This Row],[Best Individual mean accuracy]]&gt;Table4[[#This Row],[Benchmark mean accuracy]]),"Yes","No")</f>
        <v>No</v>
      </c>
    </row>
    <row r="531" spans="1:8" x14ac:dyDescent="0.55000000000000004">
      <c r="A531">
        <v>574</v>
      </c>
      <c r="B531" s="1" t="s">
        <v>970</v>
      </c>
      <c r="C531" s="4">
        <v>1</v>
      </c>
      <c r="D531" s="5">
        <v>95.599999999999895</v>
      </c>
      <c r="E531" s="3">
        <v>94.933333333333294</v>
      </c>
      <c r="F531" s="4">
        <v>1.15384615384615</v>
      </c>
      <c r="G531" s="5">
        <f>Table4[[#This Row],[Best Individual mean accuracy]]-Table4[[#This Row],[Benchmark mean accuracy]]</f>
        <v>-0.66666666666660035</v>
      </c>
      <c r="H531" t="str">
        <f>IF(AND(Table4[[#This Row],[F value]]&lt;4.74,Table4[[#This Row],[Best Individual mean accuracy]]&gt;Table4[[#This Row],[Benchmark mean accuracy]]),"Yes","No")</f>
        <v>No</v>
      </c>
    </row>
    <row r="532" spans="1:8" x14ac:dyDescent="0.55000000000000004">
      <c r="A532">
        <v>574</v>
      </c>
      <c r="B532" s="1" t="s">
        <v>1266</v>
      </c>
      <c r="C532" s="4">
        <v>1</v>
      </c>
      <c r="D532" s="5">
        <v>95.599999999999895</v>
      </c>
      <c r="E532" s="3">
        <v>94.933333333333294</v>
      </c>
      <c r="F532" s="4">
        <v>1.2222222222222201</v>
      </c>
      <c r="G532" s="5">
        <f>Table4[[#This Row],[Best Individual mean accuracy]]-Table4[[#This Row],[Benchmark mean accuracy]]</f>
        <v>-0.66666666666660035</v>
      </c>
      <c r="H532" t="str">
        <f>IF(AND(Table4[[#This Row],[F value]]&lt;4.74,Table4[[#This Row],[Best Individual mean accuracy]]&gt;Table4[[#This Row],[Benchmark mean accuracy]]),"Yes","No")</f>
        <v>No</v>
      </c>
    </row>
    <row r="533" spans="1:8" x14ac:dyDescent="0.55000000000000004">
      <c r="A533">
        <v>574</v>
      </c>
      <c r="B533" s="1" t="s">
        <v>888</v>
      </c>
      <c r="C533" s="4">
        <v>1</v>
      </c>
      <c r="D533" s="5">
        <v>95.599999999999895</v>
      </c>
      <c r="E533" s="3">
        <v>94.8</v>
      </c>
      <c r="F533" s="4">
        <v>0.73333333333333195</v>
      </c>
      <c r="G533" s="5">
        <f>Table4[[#This Row],[Best Individual mean accuracy]]-Table4[[#This Row],[Benchmark mean accuracy]]</f>
        <v>-0.79999999999989768</v>
      </c>
      <c r="H533" t="str">
        <f>IF(AND(Table4[[#This Row],[F value]]&lt;4.74,Table4[[#This Row],[Best Individual mean accuracy]]&gt;Table4[[#This Row],[Benchmark mean accuracy]]),"Yes","No")</f>
        <v>No</v>
      </c>
    </row>
    <row r="534" spans="1:8" x14ac:dyDescent="0.55000000000000004">
      <c r="A534">
        <v>574</v>
      </c>
      <c r="B534" s="1" t="s">
        <v>960</v>
      </c>
      <c r="C534" s="4">
        <v>1</v>
      </c>
      <c r="D534" s="5">
        <v>95.599999999999895</v>
      </c>
      <c r="E534" s="3">
        <v>94.8</v>
      </c>
      <c r="F534" s="4">
        <v>0.86956521739130399</v>
      </c>
      <c r="G534" s="5">
        <f>Table4[[#This Row],[Best Individual mean accuracy]]-Table4[[#This Row],[Benchmark mean accuracy]]</f>
        <v>-0.79999999999989768</v>
      </c>
      <c r="H534" t="str">
        <f>IF(AND(Table4[[#This Row],[F value]]&lt;4.74,Table4[[#This Row],[Best Individual mean accuracy]]&gt;Table4[[#This Row],[Benchmark mean accuracy]]),"Yes","No")</f>
        <v>No</v>
      </c>
    </row>
    <row r="535" spans="1:8" x14ac:dyDescent="0.55000000000000004">
      <c r="A535">
        <v>574</v>
      </c>
      <c r="B535" s="1" t="s">
        <v>1093</v>
      </c>
      <c r="C535" s="4">
        <v>1</v>
      </c>
      <c r="D535" s="5">
        <v>95.599999999999895</v>
      </c>
      <c r="E535" s="3">
        <v>94.8</v>
      </c>
      <c r="F535" s="4">
        <v>0.94736842105263097</v>
      </c>
      <c r="G535" s="5">
        <f>Table4[[#This Row],[Best Individual mean accuracy]]-Table4[[#This Row],[Benchmark mean accuracy]]</f>
        <v>-0.79999999999989768</v>
      </c>
      <c r="H535" t="str">
        <f>IF(AND(Table4[[#This Row],[F value]]&lt;4.74,Table4[[#This Row],[Best Individual mean accuracy]]&gt;Table4[[#This Row],[Benchmark mean accuracy]]),"Yes","No")</f>
        <v>No</v>
      </c>
    </row>
    <row r="536" spans="1:8" x14ac:dyDescent="0.55000000000000004">
      <c r="A536">
        <v>574</v>
      </c>
      <c r="B536" s="1" t="s">
        <v>981</v>
      </c>
      <c r="C536" s="4">
        <v>1</v>
      </c>
      <c r="D536" s="5">
        <v>95.599999999999895</v>
      </c>
      <c r="E536" s="3">
        <v>94.799999999999898</v>
      </c>
      <c r="F536" s="4">
        <v>0.76</v>
      </c>
      <c r="G536" s="5">
        <f>Table4[[#This Row],[Best Individual mean accuracy]]-Table4[[#This Row],[Benchmark mean accuracy]]</f>
        <v>-0.79999999999999716</v>
      </c>
      <c r="H536" t="str">
        <f>IF(AND(Table4[[#This Row],[F value]]&lt;4.74,Table4[[#This Row],[Best Individual mean accuracy]]&gt;Table4[[#This Row],[Benchmark mean accuracy]]),"Yes","No")</f>
        <v>No</v>
      </c>
    </row>
    <row r="537" spans="1:8" x14ac:dyDescent="0.55000000000000004">
      <c r="A537">
        <v>574</v>
      </c>
      <c r="B537" s="1" t="s">
        <v>1306</v>
      </c>
      <c r="C537" s="4">
        <v>1</v>
      </c>
      <c r="D537" s="5">
        <v>95.599999999999895</v>
      </c>
      <c r="E537" s="3">
        <v>94.6666666666666</v>
      </c>
      <c r="F537" s="4">
        <v>1.8571428571428501</v>
      </c>
      <c r="G537" s="5">
        <f>Table4[[#This Row],[Best Individual mean accuracy]]-Table4[[#This Row],[Benchmark mean accuracy]]</f>
        <v>-0.93333333333329449</v>
      </c>
      <c r="H537" t="str">
        <f>IF(AND(Table4[[#This Row],[F value]]&lt;4.74,Table4[[#This Row],[Best Individual mean accuracy]]&gt;Table4[[#This Row],[Benchmark mean accuracy]]),"Yes","No")</f>
        <v>No</v>
      </c>
    </row>
    <row r="538" spans="1:8" x14ac:dyDescent="0.55000000000000004">
      <c r="A538">
        <v>574</v>
      </c>
      <c r="B538" s="1" t="s">
        <v>1152</v>
      </c>
      <c r="C538" s="4">
        <v>1</v>
      </c>
      <c r="D538" s="5">
        <v>95.599999999999895</v>
      </c>
      <c r="E538" s="3">
        <v>94.533333333333303</v>
      </c>
      <c r="F538" s="4">
        <v>2.4999999999999898</v>
      </c>
      <c r="G538" s="5">
        <f>Table4[[#This Row],[Best Individual mean accuracy]]-Table4[[#This Row],[Benchmark mean accuracy]]</f>
        <v>-1.0666666666665918</v>
      </c>
      <c r="H538" t="str">
        <f>IF(AND(Table4[[#This Row],[F value]]&lt;4.74,Table4[[#This Row],[Best Individual mean accuracy]]&gt;Table4[[#This Row],[Benchmark mean accuracy]]),"Yes","No")</f>
        <v>No</v>
      </c>
    </row>
    <row r="539" spans="1:8" x14ac:dyDescent="0.55000000000000004">
      <c r="A539">
        <v>574</v>
      </c>
      <c r="B539" s="1" t="s">
        <v>938</v>
      </c>
      <c r="C539" s="4">
        <v>1</v>
      </c>
      <c r="D539" s="5">
        <v>95.599999999999895</v>
      </c>
      <c r="E539" s="3">
        <v>94.4</v>
      </c>
      <c r="F539" s="4">
        <v>1.5263157894736801</v>
      </c>
      <c r="G539" s="5">
        <f>Table4[[#This Row],[Best Individual mean accuracy]]-Table4[[#This Row],[Benchmark mean accuracy]]</f>
        <v>-1.1999999999998892</v>
      </c>
      <c r="H539" t="str">
        <f>IF(AND(Table4[[#This Row],[F value]]&lt;4.74,Table4[[#This Row],[Best Individual mean accuracy]]&gt;Table4[[#This Row],[Benchmark mean accuracy]]),"Yes","No")</f>
        <v>No</v>
      </c>
    </row>
    <row r="540" spans="1:8" x14ac:dyDescent="0.55000000000000004">
      <c r="A540">
        <v>574</v>
      </c>
      <c r="B540" s="1" t="s">
        <v>986</v>
      </c>
      <c r="C540" s="4">
        <v>1</v>
      </c>
      <c r="D540" s="5">
        <v>95.599999999999895</v>
      </c>
      <c r="E540" s="3">
        <v>94</v>
      </c>
      <c r="F540" s="4">
        <v>0.93421052631578905</v>
      </c>
      <c r="G540" s="5">
        <f>Table4[[#This Row],[Best Individual mean accuracy]]-Table4[[#This Row],[Benchmark mean accuracy]]</f>
        <v>-1.5999999999998948</v>
      </c>
      <c r="H540" t="str">
        <f>IF(AND(Table4[[#This Row],[F value]]&lt;4.74,Table4[[#This Row],[Best Individual mean accuracy]]&gt;Table4[[#This Row],[Benchmark mean accuracy]]),"Yes","No")</f>
        <v>No</v>
      </c>
    </row>
    <row r="541" spans="1:8" x14ac:dyDescent="0.55000000000000004">
      <c r="A541">
        <v>574</v>
      </c>
      <c r="B541" s="1" t="s">
        <v>924</v>
      </c>
      <c r="C541" s="4">
        <v>1</v>
      </c>
      <c r="D541" s="5">
        <v>95.599999999999895</v>
      </c>
      <c r="E541" s="3">
        <v>93.999999999999901</v>
      </c>
      <c r="F541" s="4">
        <v>1.27272727272727</v>
      </c>
      <c r="G541" s="5">
        <f>Table4[[#This Row],[Best Individual mean accuracy]]-Table4[[#This Row],[Benchmark mean accuracy]]</f>
        <v>-1.5999999999999943</v>
      </c>
      <c r="H541" t="str">
        <f>IF(AND(Table4[[#This Row],[F value]]&lt;4.74,Table4[[#This Row],[Best Individual mean accuracy]]&gt;Table4[[#This Row],[Benchmark mean accuracy]]),"Yes","No")</f>
        <v>No</v>
      </c>
    </row>
    <row r="542" spans="1:8" x14ac:dyDescent="0.55000000000000004">
      <c r="A542">
        <v>574</v>
      </c>
      <c r="B542" s="1" t="s">
        <v>898</v>
      </c>
      <c r="C542" s="4">
        <v>1</v>
      </c>
      <c r="D542" s="5">
        <v>95.599999999999895</v>
      </c>
      <c r="E542" s="3">
        <v>93.733333333333306</v>
      </c>
      <c r="F542" s="4">
        <v>1.1499999999999899</v>
      </c>
      <c r="G542" s="5">
        <f>Table4[[#This Row],[Best Individual mean accuracy]]-Table4[[#This Row],[Benchmark mean accuracy]]</f>
        <v>-1.866666666666589</v>
      </c>
      <c r="H542" t="str">
        <f>IF(AND(Table4[[#This Row],[F value]]&lt;4.74,Table4[[#This Row],[Best Individual mean accuracy]]&gt;Table4[[#This Row],[Benchmark mean accuracy]]),"Yes","No")</f>
        <v>No</v>
      </c>
    </row>
    <row r="543" spans="1:8" x14ac:dyDescent="0.55000000000000004">
      <c r="A543">
        <v>574</v>
      </c>
      <c r="B543" s="1" t="s">
        <v>954</v>
      </c>
      <c r="C543" s="4">
        <v>1</v>
      </c>
      <c r="D543" s="5">
        <v>95.599999999999895</v>
      </c>
      <c r="E543" s="3">
        <v>93.733333333333306</v>
      </c>
      <c r="F543" s="4">
        <v>1.23999999999999</v>
      </c>
      <c r="G543" s="5">
        <f>Table4[[#This Row],[Best Individual mean accuracy]]-Table4[[#This Row],[Benchmark mean accuracy]]</f>
        <v>-1.866666666666589</v>
      </c>
      <c r="H543" t="str">
        <f>IF(AND(Table4[[#This Row],[F value]]&lt;4.74,Table4[[#This Row],[Best Individual mean accuracy]]&gt;Table4[[#This Row],[Benchmark mean accuracy]]),"Yes","No")</f>
        <v>No</v>
      </c>
    </row>
    <row r="544" spans="1:8" x14ac:dyDescent="0.55000000000000004">
      <c r="A544">
        <v>574</v>
      </c>
      <c r="B544" s="1" t="s">
        <v>1281</v>
      </c>
      <c r="C544" s="4">
        <v>1</v>
      </c>
      <c r="D544" s="5">
        <v>95.599999999999895</v>
      </c>
      <c r="E544" s="3">
        <v>93.6</v>
      </c>
      <c r="F544" s="4">
        <v>0.95260663507109</v>
      </c>
      <c r="G544" s="5">
        <f>Table4[[#This Row],[Best Individual mean accuracy]]-Table4[[#This Row],[Benchmark mean accuracy]]</f>
        <v>-1.9999999999999005</v>
      </c>
      <c r="H544" t="str">
        <f>IF(AND(Table4[[#This Row],[F value]]&lt;4.74,Table4[[#This Row],[Best Individual mean accuracy]]&gt;Table4[[#This Row],[Benchmark mean accuracy]]),"Yes","No")</f>
        <v>No</v>
      </c>
    </row>
    <row r="545" spans="1:8" x14ac:dyDescent="0.55000000000000004">
      <c r="A545">
        <v>574</v>
      </c>
      <c r="B545" s="1" t="s">
        <v>1239</v>
      </c>
      <c r="C545" s="4">
        <v>1</v>
      </c>
      <c r="D545" s="5">
        <v>95.599999999999895</v>
      </c>
      <c r="E545" s="3">
        <v>93.199999999999903</v>
      </c>
      <c r="F545" s="4">
        <v>1.17333333333333</v>
      </c>
      <c r="G545" s="5">
        <f>Table4[[#This Row],[Best Individual mean accuracy]]-Table4[[#This Row],[Benchmark mean accuracy]]</f>
        <v>-2.3999999999999915</v>
      </c>
      <c r="H545" t="str">
        <f>IF(AND(Table4[[#This Row],[F value]]&lt;4.74,Table4[[#This Row],[Best Individual mean accuracy]]&gt;Table4[[#This Row],[Benchmark mean accuracy]]),"Yes","No")</f>
        <v>No</v>
      </c>
    </row>
    <row r="546" spans="1:8" x14ac:dyDescent="0.55000000000000004">
      <c r="A546">
        <v>574</v>
      </c>
      <c r="B546" s="1" t="s">
        <v>891</v>
      </c>
      <c r="C546" s="4">
        <v>1</v>
      </c>
      <c r="D546" s="5">
        <v>95.466666666666598</v>
      </c>
      <c r="E546" s="3">
        <v>96.533333333333303</v>
      </c>
      <c r="F546" s="4">
        <v>1</v>
      </c>
      <c r="G546" s="5">
        <f>Table4[[#This Row],[Best Individual mean accuracy]]-Table4[[#This Row],[Benchmark mean accuracy]]</f>
        <v>1.0666666666667055</v>
      </c>
      <c r="H546" t="str">
        <f>IF(AND(Table4[[#This Row],[F value]]&lt;4.74,Table4[[#This Row],[Best Individual mean accuracy]]&gt;Table4[[#This Row],[Benchmark mean accuracy]]),"Yes","No")</f>
        <v>Yes</v>
      </c>
    </row>
    <row r="547" spans="1:8" x14ac:dyDescent="0.55000000000000004">
      <c r="A547">
        <v>574</v>
      </c>
      <c r="B547" s="1" t="s">
        <v>1034</v>
      </c>
      <c r="C547" s="4">
        <v>1</v>
      </c>
      <c r="D547" s="5">
        <v>95.466666666666598</v>
      </c>
      <c r="E547" s="3">
        <v>96.4</v>
      </c>
      <c r="F547" s="4">
        <v>1.44444444444444</v>
      </c>
      <c r="G547" s="5">
        <f>Table4[[#This Row],[Best Individual mean accuracy]]-Table4[[#This Row],[Benchmark mean accuracy]]</f>
        <v>0.93333333333340818</v>
      </c>
      <c r="H547" t="str">
        <f>IF(AND(Table4[[#This Row],[F value]]&lt;4.74,Table4[[#This Row],[Best Individual mean accuracy]]&gt;Table4[[#This Row],[Benchmark mean accuracy]]),"Yes","No")</f>
        <v>Yes</v>
      </c>
    </row>
    <row r="548" spans="1:8" x14ac:dyDescent="0.55000000000000004">
      <c r="A548">
        <v>574</v>
      </c>
      <c r="B548" s="1" t="s">
        <v>1029</v>
      </c>
      <c r="C548" s="4">
        <v>1</v>
      </c>
      <c r="D548" s="5">
        <v>95.466666666666598</v>
      </c>
      <c r="E548" s="3">
        <v>96.4</v>
      </c>
      <c r="F548" s="4">
        <v>0.83999999999999897</v>
      </c>
      <c r="G548" s="5">
        <f>Table4[[#This Row],[Best Individual mean accuracy]]-Table4[[#This Row],[Benchmark mean accuracy]]</f>
        <v>0.93333333333340818</v>
      </c>
      <c r="H548" t="str">
        <f>IF(AND(Table4[[#This Row],[F value]]&lt;4.74,Table4[[#This Row],[Best Individual mean accuracy]]&gt;Table4[[#This Row],[Benchmark mean accuracy]]),"Yes","No")</f>
        <v>Yes</v>
      </c>
    </row>
    <row r="549" spans="1:8" x14ac:dyDescent="0.55000000000000004">
      <c r="A549">
        <v>574</v>
      </c>
      <c r="B549" s="1" t="s">
        <v>1225</v>
      </c>
      <c r="C549" s="4">
        <v>1</v>
      </c>
      <c r="D549" s="5">
        <v>95.466666666666598</v>
      </c>
      <c r="E549" s="3">
        <v>96.399999999999906</v>
      </c>
      <c r="F549" s="4">
        <v>1.2222222222222201</v>
      </c>
      <c r="G549" s="5">
        <f>Table4[[#This Row],[Best Individual mean accuracy]]-Table4[[#This Row],[Benchmark mean accuracy]]</f>
        <v>0.9333333333333087</v>
      </c>
      <c r="H549" t="str">
        <f>IF(AND(Table4[[#This Row],[F value]]&lt;4.74,Table4[[#This Row],[Best Individual mean accuracy]]&gt;Table4[[#This Row],[Benchmark mean accuracy]]),"Yes","No")</f>
        <v>Yes</v>
      </c>
    </row>
    <row r="550" spans="1:8" x14ac:dyDescent="0.55000000000000004">
      <c r="A550">
        <v>574</v>
      </c>
      <c r="B550" s="1" t="s">
        <v>1283</v>
      </c>
      <c r="C550" s="4">
        <v>1</v>
      </c>
      <c r="D550" s="5">
        <v>95.466666666666598</v>
      </c>
      <c r="E550" s="3">
        <v>96.133333333333297</v>
      </c>
      <c r="F550" s="4">
        <v>0.81818181818181801</v>
      </c>
      <c r="G550" s="5">
        <f>Table4[[#This Row],[Best Individual mean accuracy]]-Table4[[#This Row],[Benchmark mean accuracy]]</f>
        <v>0.66666666666669983</v>
      </c>
      <c r="H550" t="str">
        <f>IF(AND(Table4[[#This Row],[F value]]&lt;4.74,Table4[[#This Row],[Best Individual mean accuracy]]&gt;Table4[[#This Row],[Benchmark mean accuracy]]),"Yes","No")</f>
        <v>Yes</v>
      </c>
    </row>
    <row r="551" spans="1:8" x14ac:dyDescent="0.55000000000000004">
      <c r="A551">
        <v>574</v>
      </c>
      <c r="B551" s="1" t="s">
        <v>1305</v>
      </c>
      <c r="C551" s="4">
        <v>1</v>
      </c>
      <c r="D551" s="5">
        <v>95.466666666666598</v>
      </c>
      <c r="E551" s="3">
        <v>96.133333333333297</v>
      </c>
      <c r="F551" s="4">
        <v>0.91304347826086996</v>
      </c>
      <c r="G551" s="5">
        <f>Table4[[#This Row],[Best Individual mean accuracy]]-Table4[[#This Row],[Benchmark mean accuracy]]</f>
        <v>0.66666666666669983</v>
      </c>
      <c r="H551" t="str">
        <f>IF(AND(Table4[[#This Row],[F value]]&lt;4.74,Table4[[#This Row],[Best Individual mean accuracy]]&gt;Table4[[#This Row],[Benchmark mean accuracy]]),"Yes","No")</f>
        <v>Yes</v>
      </c>
    </row>
    <row r="552" spans="1:8" x14ac:dyDescent="0.55000000000000004">
      <c r="A552">
        <v>574</v>
      </c>
      <c r="B552" s="1" t="s">
        <v>1004</v>
      </c>
      <c r="C552" s="4">
        <v>1</v>
      </c>
      <c r="D552" s="5">
        <v>95.466666666666598</v>
      </c>
      <c r="E552" s="3">
        <v>96</v>
      </c>
      <c r="F552" s="4">
        <v>0.66666666666666596</v>
      </c>
      <c r="G552" s="5">
        <f>Table4[[#This Row],[Best Individual mean accuracy]]-Table4[[#This Row],[Benchmark mean accuracy]]</f>
        <v>0.53333333333340249</v>
      </c>
      <c r="H552" t="str">
        <f>IF(AND(Table4[[#This Row],[F value]]&lt;4.74,Table4[[#This Row],[Best Individual mean accuracy]]&gt;Table4[[#This Row],[Benchmark mean accuracy]]),"Yes","No")</f>
        <v>Yes</v>
      </c>
    </row>
    <row r="553" spans="1:8" x14ac:dyDescent="0.55000000000000004">
      <c r="A553">
        <v>574</v>
      </c>
      <c r="B553" s="1" t="s">
        <v>1214</v>
      </c>
      <c r="C553" s="4">
        <v>1</v>
      </c>
      <c r="D553" s="5">
        <v>95.466666666666598</v>
      </c>
      <c r="E553" s="3">
        <v>95.999999999999901</v>
      </c>
      <c r="F553" s="4">
        <v>1</v>
      </c>
      <c r="G553" s="5">
        <f>Table4[[#This Row],[Best Individual mean accuracy]]-Table4[[#This Row],[Benchmark mean accuracy]]</f>
        <v>0.53333333333330302</v>
      </c>
      <c r="H553" t="str">
        <f>IF(AND(Table4[[#This Row],[F value]]&lt;4.74,Table4[[#This Row],[Best Individual mean accuracy]]&gt;Table4[[#This Row],[Benchmark mean accuracy]]),"Yes","No")</f>
        <v>Yes</v>
      </c>
    </row>
    <row r="554" spans="1:8" x14ac:dyDescent="0.55000000000000004">
      <c r="A554">
        <v>574</v>
      </c>
      <c r="B554" s="1" t="s">
        <v>1102</v>
      </c>
      <c r="C554" s="4">
        <v>1</v>
      </c>
      <c r="D554" s="5">
        <v>95.466666666666598</v>
      </c>
      <c r="E554" s="3">
        <v>95.999999999999901</v>
      </c>
      <c r="F554" s="4">
        <v>0.999999999999997</v>
      </c>
      <c r="G554" s="5">
        <f>Table4[[#This Row],[Best Individual mean accuracy]]-Table4[[#This Row],[Benchmark mean accuracy]]</f>
        <v>0.53333333333330302</v>
      </c>
      <c r="H554" t="str">
        <f>IF(AND(Table4[[#This Row],[F value]]&lt;4.74,Table4[[#This Row],[Best Individual mean accuracy]]&gt;Table4[[#This Row],[Benchmark mean accuracy]]),"Yes","No")</f>
        <v>Yes</v>
      </c>
    </row>
    <row r="555" spans="1:8" x14ac:dyDescent="0.55000000000000004">
      <c r="A555">
        <v>574</v>
      </c>
      <c r="B555" s="1" t="s">
        <v>1069</v>
      </c>
      <c r="C555" s="4">
        <v>1</v>
      </c>
      <c r="D555" s="5">
        <v>95.466666666666598</v>
      </c>
      <c r="E555" s="3">
        <v>95.866666666666603</v>
      </c>
      <c r="F555" s="4">
        <v>3.6666666666666701</v>
      </c>
      <c r="G555" s="5">
        <f>Table4[[#This Row],[Best Individual mean accuracy]]-Table4[[#This Row],[Benchmark mean accuracy]]</f>
        <v>0.40000000000000568</v>
      </c>
      <c r="H555" t="str">
        <f>IF(AND(Table4[[#This Row],[F value]]&lt;4.74,Table4[[#This Row],[Best Individual mean accuracy]]&gt;Table4[[#This Row],[Benchmark mean accuracy]]),"Yes","No")</f>
        <v>Yes</v>
      </c>
    </row>
    <row r="556" spans="1:8" x14ac:dyDescent="0.55000000000000004">
      <c r="A556">
        <v>574</v>
      </c>
      <c r="B556" s="1" t="s">
        <v>1050</v>
      </c>
      <c r="C556" s="4">
        <v>1</v>
      </c>
      <c r="D556" s="5">
        <v>95.466666666666598</v>
      </c>
      <c r="E556" s="3">
        <v>95.866666666666603</v>
      </c>
      <c r="F556" s="4">
        <v>1.36363636363636</v>
      </c>
      <c r="G556" s="5">
        <f>Table4[[#This Row],[Best Individual mean accuracy]]-Table4[[#This Row],[Benchmark mean accuracy]]</f>
        <v>0.40000000000000568</v>
      </c>
      <c r="H556" t="str">
        <f>IF(AND(Table4[[#This Row],[F value]]&lt;4.74,Table4[[#This Row],[Best Individual mean accuracy]]&gt;Table4[[#This Row],[Benchmark mean accuracy]]),"Yes","No")</f>
        <v>Yes</v>
      </c>
    </row>
    <row r="557" spans="1:8" x14ac:dyDescent="0.55000000000000004">
      <c r="A557">
        <v>574</v>
      </c>
      <c r="B557" s="1" t="s">
        <v>952</v>
      </c>
      <c r="C557" s="4">
        <v>1</v>
      </c>
      <c r="D557" s="5">
        <v>95.466666666666598</v>
      </c>
      <c r="E557" s="3">
        <v>95.866666666666603</v>
      </c>
      <c r="F557" s="4">
        <v>0.63636363636363602</v>
      </c>
      <c r="G557" s="5">
        <f>Table4[[#This Row],[Best Individual mean accuracy]]-Table4[[#This Row],[Benchmark mean accuracy]]</f>
        <v>0.40000000000000568</v>
      </c>
      <c r="H557" t="str">
        <f>IF(AND(Table4[[#This Row],[F value]]&lt;4.74,Table4[[#This Row],[Best Individual mean accuracy]]&gt;Table4[[#This Row],[Benchmark mean accuracy]]),"Yes","No")</f>
        <v>Yes</v>
      </c>
    </row>
    <row r="558" spans="1:8" x14ac:dyDescent="0.55000000000000004">
      <c r="A558">
        <v>574</v>
      </c>
      <c r="B558" s="1" t="s">
        <v>1137</v>
      </c>
      <c r="C558" s="4">
        <v>1</v>
      </c>
      <c r="D558" s="5">
        <v>95.466666666666598</v>
      </c>
      <c r="E558" s="3">
        <v>95.866666666666603</v>
      </c>
      <c r="F558" s="4">
        <v>0.73333333333333195</v>
      </c>
      <c r="G558" s="5">
        <f>Table4[[#This Row],[Best Individual mean accuracy]]-Table4[[#This Row],[Benchmark mean accuracy]]</f>
        <v>0.40000000000000568</v>
      </c>
      <c r="H558" t="str">
        <f>IF(AND(Table4[[#This Row],[F value]]&lt;4.74,Table4[[#This Row],[Best Individual mean accuracy]]&gt;Table4[[#This Row],[Benchmark mean accuracy]]),"Yes","No")</f>
        <v>Yes</v>
      </c>
    </row>
    <row r="559" spans="1:8" x14ac:dyDescent="0.55000000000000004">
      <c r="A559">
        <v>574</v>
      </c>
      <c r="B559" s="1" t="s">
        <v>1165</v>
      </c>
      <c r="C559" s="4">
        <v>1</v>
      </c>
      <c r="D559" s="5">
        <v>95.466666666666598</v>
      </c>
      <c r="E559" s="3">
        <v>95.733333333333306</v>
      </c>
      <c r="F559" s="4">
        <v>0.71428571428571397</v>
      </c>
      <c r="G559" s="5">
        <f>Table4[[#This Row],[Best Individual mean accuracy]]-Table4[[#This Row],[Benchmark mean accuracy]]</f>
        <v>0.26666666666670835</v>
      </c>
      <c r="H559" t="str">
        <f>IF(AND(Table4[[#This Row],[F value]]&lt;4.74,Table4[[#This Row],[Best Individual mean accuracy]]&gt;Table4[[#This Row],[Benchmark mean accuracy]]),"Yes","No")</f>
        <v>Yes</v>
      </c>
    </row>
    <row r="560" spans="1:8" x14ac:dyDescent="0.55000000000000004">
      <c r="A560">
        <v>574</v>
      </c>
      <c r="B560" s="1" t="s">
        <v>1179</v>
      </c>
      <c r="C560" s="4">
        <v>1</v>
      </c>
      <c r="D560" s="5">
        <v>95.466666666666598</v>
      </c>
      <c r="E560" s="3">
        <v>95.733333333333306</v>
      </c>
      <c r="F560" s="4">
        <v>1.5</v>
      </c>
      <c r="G560" s="5">
        <f>Table4[[#This Row],[Best Individual mean accuracy]]-Table4[[#This Row],[Benchmark mean accuracy]]</f>
        <v>0.26666666666670835</v>
      </c>
      <c r="H560" t="str">
        <f>IF(AND(Table4[[#This Row],[F value]]&lt;4.74,Table4[[#This Row],[Best Individual mean accuracy]]&gt;Table4[[#This Row],[Benchmark mean accuracy]]),"Yes","No")</f>
        <v>Yes</v>
      </c>
    </row>
    <row r="561" spans="1:8" x14ac:dyDescent="0.55000000000000004">
      <c r="A561">
        <v>574</v>
      </c>
      <c r="B561" s="1" t="s">
        <v>1058</v>
      </c>
      <c r="C561" s="4">
        <v>1</v>
      </c>
      <c r="D561" s="5">
        <v>95.466666666666598</v>
      </c>
      <c r="E561" s="3">
        <v>95.733333333333306</v>
      </c>
      <c r="F561" s="4">
        <v>2</v>
      </c>
      <c r="G561" s="5">
        <f>Table4[[#This Row],[Best Individual mean accuracy]]-Table4[[#This Row],[Benchmark mean accuracy]]</f>
        <v>0.26666666666670835</v>
      </c>
      <c r="H561" t="str">
        <f>IF(AND(Table4[[#This Row],[F value]]&lt;4.74,Table4[[#This Row],[Best Individual mean accuracy]]&gt;Table4[[#This Row],[Benchmark mean accuracy]]),"Yes","No")</f>
        <v>Yes</v>
      </c>
    </row>
    <row r="562" spans="1:8" x14ac:dyDescent="0.55000000000000004">
      <c r="A562">
        <v>574</v>
      </c>
      <c r="B562" s="1" t="s">
        <v>967</v>
      </c>
      <c r="C562" s="4">
        <v>1</v>
      </c>
      <c r="D562" s="5">
        <v>95.466666666666598</v>
      </c>
      <c r="E562" s="3">
        <v>95.733333333333306</v>
      </c>
      <c r="F562" s="4">
        <v>0.66666666666666496</v>
      </c>
      <c r="G562" s="5">
        <f>Table4[[#This Row],[Best Individual mean accuracy]]-Table4[[#This Row],[Benchmark mean accuracy]]</f>
        <v>0.26666666666670835</v>
      </c>
      <c r="H562" t="str">
        <f>IF(AND(Table4[[#This Row],[F value]]&lt;4.74,Table4[[#This Row],[Best Individual mean accuracy]]&gt;Table4[[#This Row],[Benchmark mean accuracy]]),"Yes","No")</f>
        <v>Yes</v>
      </c>
    </row>
    <row r="563" spans="1:8" x14ac:dyDescent="0.55000000000000004">
      <c r="A563">
        <v>574</v>
      </c>
      <c r="B563" s="1" t="s">
        <v>1150</v>
      </c>
      <c r="C563" s="4">
        <v>1</v>
      </c>
      <c r="D563" s="5">
        <v>95.466666666666598</v>
      </c>
      <c r="E563" s="3">
        <v>95.733333333333306</v>
      </c>
      <c r="F563" s="4">
        <v>0.63636363636363602</v>
      </c>
      <c r="G563" s="5">
        <f>Table4[[#This Row],[Best Individual mean accuracy]]-Table4[[#This Row],[Benchmark mean accuracy]]</f>
        <v>0.26666666666670835</v>
      </c>
      <c r="H563" t="str">
        <f>IF(AND(Table4[[#This Row],[F value]]&lt;4.74,Table4[[#This Row],[Best Individual mean accuracy]]&gt;Table4[[#This Row],[Benchmark mean accuracy]]),"Yes","No")</f>
        <v>Yes</v>
      </c>
    </row>
    <row r="564" spans="1:8" x14ac:dyDescent="0.55000000000000004">
      <c r="A564">
        <v>574</v>
      </c>
      <c r="B564" s="1" t="s">
        <v>1075</v>
      </c>
      <c r="C564" s="4">
        <v>1</v>
      </c>
      <c r="D564" s="5">
        <v>95.466666666666598</v>
      </c>
      <c r="E564" s="3">
        <v>95.733333333333306</v>
      </c>
      <c r="F564" s="4">
        <v>0.59999999999999898</v>
      </c>
      <c r="G564" s="5">
        <f>Table4[[#This Row],[Best Individual mean accuracy]]-Table4[[#This Row],[Benchmark mean accuracy]]</f>
        <v>0.26666666666670835</v>
      </c>
      <c r="H564" t="str">
        <f>IF(AND(Table4[[#This Row],[F value]]&lt;4.74,Table4[[#This Row],[Best Individual mean accuracy]]&gt;Table4[[#This Row],[Benchmark mean accuracy]]),"Yes","No")</f>
        <v>Yes</v>
      </c>
    </row>
    <row r="565" spans="1:8" x14ac:dyDescent="0.55000000000000004">
      <c r="A565">
        <v>574</v>
      </c>
      <c r="B565" s="1" t="s">
        <v>1274</v>
      </c>
      <c r="C565" s="4">
        <v>1</v>
      </c>
      <c r="D565" s="5">
        <v>95.466666666666598</v>
      </c>
      <c r="E565" s="3">
        <v>95.733333333333306</v>
      </c>
      <c r="F565" s="4">
        <v>0.58823529411764597</v>
      </c>
      <c r="G565" s="5">
        <f>Table4[[#This Row],[Best Individual mean accuracy]]-Table4[[#This Row],[Benchmark mean accuracy]]</f>
        <v>0.26666666666670835</v>
      </c>
      <c r="H565" t="str">
        <f>IF(AND(Table4[[#This Row],[F value]]&lt;4.74,Table4[[#This Row],[Best Individual mean accuracy]]&gt;Table4[[#This Row],[Benchmark mean accuracy]]),"Yes","No")</f>
        <v>Yes</v>
      </c>
    </row>
    <row r="566" spans="1:8" x14ac:dyDescent="0.55000000000000004">
      <c r="A566">
        <v>574</v>
      </c>
      <c r="B566" s="1" t="s">
        <v>1211</v>
      </c>
      <c r="C566" s="4">
        <v>1</v>
      </c>
      <c r="D566" s="5">
        <v>95.466666666666598</v>
      </c>
      <c r="E566" s="3">
        <v>95.733333333333306</v>
      </c>
      <c r="F566" s="4">
        <v>5.0000000000000302</v>
      </c>
      <c r="G566" s="5">
        <f>Table4[[#This Row],[Best Individual mean accuracy]]-Table4[[#This Row],[Benchmark mean accuracy]]</f>
        <v>0.26666666666670835</v>
      </c>
      <c r="H566" t="str">
        <f>IF(AND(Table4[[#This Row],[F value]]&lt;4.74,Table4[[#This Row],[Best Individual mean accuracy]]&gt;Table4[[#This Row],[Benchmark mean accuracy]]),"Yes","No")</f>
        <v>No</v>
      </c>
    </row>
    <row r="567" spans="1:8" x14ac:dyDescent="0.55000000000000004">
      <c r="A567">
        <v>574</v>
      </c>
      <c r="B567" s="1" t="s">
        <v>931</v>
      </c>
      <c r="C567" s="4">
        <v>1</v>
      </c>
      <c r="D567" s="5">
        <v>95.466666666666598</v>
      </c>
      <c r="E567" s="3">
        <v>95.733333333333306</v>
      </c>
      <c r="F567" s="4">
        <v>0.999999999999998</v>
      </c>
      <c r="G567" s="5">
        <f>Table4[[#This Row],[Best Individual mean accuracy]]-Table4[[#This Row],[Benchmark mean accuracy]]</f>
        <v>0.26666666666670835</v>
      </c>
      <c r="H567" t="str">
        <f>IF(AND(Table4[[#This Row],[F value]]&lt;4.74,Table4[[#This Row],[Best Individual mean accuracy]]&gt;Table4[[#This Row],[Benchmark mean accuracy]]),"Yes","No")</f>
        <v>Yes</v>
      </c>
    </row>
    <row r="568" spans="1:8" x14ac:dyDescent="0.55000000000000004">
      <c r="A568">
        <v>574</v>
      </c>
      <c r="B568" s="1" t="s">
        <v>1013</v>
      </c>
      <c r="C568" s="4">
        <v>1</v>
      </c>
      <c r="D568" s="5">
        <v>95.466666666666598</v>
      </c>
      <c r="E568" s="3">
        <v>95.6</v>
      </c>
      <c r="F568" s="4">
        <v>0.63636363636363702</v>
      </c>
      <c r="G568" s="5">
        <f>Table4[[#This Row],[Best Individual mean accuracy]]-Table4[[#This Row],[Benchmark mean accuracy]]</f>
        <v>0.13333333333339681</v>
      </c>
      <c r="H568" t="str">
        <f>IF(AND(Table4[[#This Row],[F value]]&lt;4.74,Table4[[#This Row],[Best Individual mean accuracy]]&gt;Table4[[#This Row],[Benchmark mean accuracy]]),"Yes","No")</f>
        <v>Yes</v>
      </c>
    </row>
    <row r="569" spans="1:8" x14ac:dyDescent="0.55000000000000004">
      <c r="A569">
        <v>574</v>
      </c>
      <c r="B569" s="1" t="s">
        <v>1091</v>
      </c>
      <c r="C569" s="4">
        <v>1</v>
      </c>
      <c r="D569" s="5">
        <v>95.466666666666598</v>
      </c>
      <c r="E569" s="3">
        <v>95.6</v>
      </c>
      <c r="F569" s="4">
        <v>0.54285714285714304</v>
      </c>
      <c r="G569" s="5">
        <f>Table4[[#This Row],[Best Individual mean accuracy]]-Table4[[#This Row],[Benchmark mean accuracy]]</f>
        <v>0.13333333333339681</v>
      </c>
      <c r="H569" t="str">
        <f>IF(AND(Table4[[#This Row],[F value]]&lt;4.74,Table4[[#This Row],[Best Individual mean accuracy]]&gt;Table4[[#This Row],[Benchmark mean accuracy]]),"Yes","No")</f>
        <v>Yes</v>
      </c>
    </row>
    <row r="570" spans="1:8" x14ac:dyDescent="0.55000000000000004">
      <c r="A570">
        <v>574</v>
      </c>
      <c r="B570" s="1" t="s">
        <v>1236</v>
      </c>
      <c r="C570" s="4">
        <v>1</v>
      </c>
      <c r="D570" s="5">
        <v>95.466666666666598</v>
      </c>
      <c r="E570" s="3">
        <v>95.599999999999895</v>
      </c>
      <c r="F570" s="4">
        <v>1</v>
      </c>
      <c r="G570" s="5">
        <f>Table4[[#This Row],[Best Individual mean accuracy]]-Table4[[#This Row],[Benchmark mean accuracy]]</f>
        <v>0.13333333333329733</v>
      </c>
      <c r="H570" t="str">
        <f>IF(AND(Table4[[#This Row],[F value]]&lt;4.74,Table4[[#This Row],[Best Individual mean accuracy]]&gt;Table4[[#This Row],[Benchmark mean accuracy]]),"Yes","No")</f>
        <v>Yes</v>
      </c>
    </row>
    <row r="571" spans="1:8" x14ac:dyDescent="0.55000000000000004">
      <c r="A571">
        <v>574</v>
      </c>
      <c r="B571" s="1" t="s">
        <v>1054</v>
      </c>
      <c r="C571" s="4">
        <v>1</v>
      </c>
      <c r="D571" s="5">
        <v>95.466666666666598</v>
      </c>
      <c r="E571" s="3">
        <v>95.599999999999895</v>
      </c>
      <c r="F571" s="4">
        <v>0.62962962962962998</v>
      </c>
      <c r="G571" s="5">
        <f>Table4[[#This Row],[Best Individual mean accuracy]]-Table4[[#This Row],[Benchmark mean accuracy]]</f>
        <v>0.13333333333329733</v>
      </c>
      <c r="H571" t="str">
        <f>IF(AND(Table4[[#This Row],[F value]]&lt;4.74,Table4[[#This Row],[Best Individual mean accuracy]]&gt;Table4[[#This Row],[Benchmark mean accuracy]]),"Yes","No")</f>
        <v>Yes</v>
      </c>
    </row>
    <row r="572" spans="1:8" x14ac:dyDescent="0.55000000000000004">
      <c r="A572">
        <v>574</v>
      </c>
      <c r="B572" s="1" t="s">
        <v>1120</v>
      </c>
      <c r="C572" s="4">
        <v>1</v>
      </c>
      <c r="D572" s="5">
        <v>95.466666666666598</v>
      </c>
      <c r="E572" s="3">
        <v>95.599999999999895</v>
      </c>
      <c r="F572" s="4">
        <v>1.5714285714285601</v>
      </c>
      <c r="G572" s="5">
        <f>Table4[[#This Row],[Best Individual mean accuracy]]-Table4[[#This Row],[Benchmark mean accuracy]]</f>
        <v>0.13333333333329733</v>
      </c>
      <c r="H572" t="str">
        <f>IF(AND(Table4[[#This Row],[F value]]&lt;4.74,Table4[[#This Row],[Best Individual mean accuracy]]&gt;Table4[[#This Row],[Benchmark mean accuracy]]),"Yes","No")</f>
        <v>Yes</v>
      </c>
    </row>
    <row r="573" spans="1:8" x14ac:dyDescent="0.55000000000000004">
      <c r="A573">
        <v>574</v>
      </c>
      <c r="B573" s="1" t="s">
        <v>1186</v>
      </c>
      <c r="C573" s="4">
        <v>1</v>
      </c>
      <c r="D573" s="5">
        <v>95.466666666666598</v>
      </c>
      <c r="E573" s="3">
        <v>95.599999999999895</v>
      </c>
      <c r="F573" s="4">
        <v>1</v>
      </c>
      <c r="G573" s="5">
        <f>Table4[[#This Row],[Best Individual mean accuracy]]-Table4[[#This Row],[Benchmark mean accuracy]]</f>
        <v>0.13333333333329733</v>
      </c>
      <c r="H573" t="str">
        <f>IF(AND(Table4[[#This Row],[F value]]&lt;4.74,Table4[[#This Row],[Best Individual mean accuracy]]&gt;Table4[[#This Row],[Benchmark mean accuracy]]),"Yes","No")</f>
        <v>Yes</v>
      </c>
    </row>
    <row r="574" spans="1:8" x14ac:dyDescent="0.55000000000000004">
      <c r="A574">
        <v>574</v>
      </c>
      <c r="B574" s="1" t="s">
        <v>1191</v>
      </c>
      <c r="C574" s="4">
        <v>1</v>
      </c>
      <c r="D574" s="5">
        <v>95.466666666666598</v>
      </c>
      <c r="E574" s="3">
        <v>95.599999999999895</v>
      </c>
      <c r="F574" s="4">
        <v>1.28571428571428</v>
      </c>
      <c r="G574" s="5">
        <f>Table4[[#This Row],[Best Individual mean accuracy]]-Table4[[#This Row],[Benchmark mean accuracy]]</f>
        <v>0.13333333333329733</v>
      </c>
      <c r="H574" t="str">
        <f>IF(AND(Table4[[#This Row],[F value]]&lt;4.74,Table4[[#This Row],[Best Individual mean accuracy]]&gt;Table4[[#This Row],[Benchmark mean accuracy]]),"Yes","No")</f>
        <v>Yes</v>
      </c>
    </row>
    <row r="575" spans="1:8" x14ac:dyDescent="0.55000000000000004">
      <c r="A575">
        <v>574</v>
      </c>
      <c r="B575" s="1" t="s">
        <v>1270</v>
      </c>
      <c r="C575" s="4">
        <v>1</v>
      </c>
      <c r="D575" s="5">
        <v>95.466666666666598</v>
      </c>
      <c r="E575" s="3">
        <v>95.599999999999895</v>
      </c>
      <c r="F575" s="4">
        <v>0.55555555555555503</v>
      </c>
      <c r="G575" s="5">
        <f>Table4[[#This Row],[Best Individual mean accuracy]]-Table4[[#This Row],[Benchmark mean accuracy]]</f>
        <v>0.13333333333329733</v>
      </c>
      <c r="H575" t="str">
        <f>IF(AND(Table4[[#This Row],[F value]]&lt;4.74,Table4[[#This Row],[Best Individual mean accuracy]]&gt;Table4[[#This Row],[Benchmark mean accuracy]]),"Yes","No")</f>
        <v>Yes</v>
      </c>
    </row>
    <row r="576" spans="1:8" x14ac:dyDescent="0.55000000000000004">
      <c r="A576">
        <v>574</v>
      </c>
      <c r="B576" s="1" t="s">
        <v>944</v>
      </c>
      <c r="C576" s="4">
        <v>1</v>
      </c>
      <c r="D576" s="5">
        <v>95.466666666666598</v>
      </c>
      <c r="E576" s="3">
        <v>95.599999999999895</v>
      </c>
      <c r="F576" s="4">
        <v>1</v>
      </c>
      <c r="G576" s="5">
        <f>Table4[[#This Row],[Best Individual mean accuracy]]-Table4[[#This Row],[Benchmark mean accuracy]]</f>
        <v>0.13333333333329733</v>
      </c>
      <c r="H576" t="str">
        <f>IF(AND(Table4[[#This Row],[F value]]&lt;4.74,Table4[[#This Row],[Best Individual mean accuracy]]&gt;Table4[[#This Row],[Benchmark mean accuracy]]),"Yes","No")</f>
        <v>Yes</v>
      </c>
    </row>
    <row r="577" spans="1:8" x14ac:dyDescent="0.55000000000000004">
      <c r="A577">
        <v>574</v>
      </c>
      <c r="B577" s="1" t="s">
        <v>905</v>
      </c>
      <c r="C577" s="4">
        <v>1</v>
      </c>
      <c r="D577" s="5">
        <v>95.466666666666598</v>
      </c>
      <c r="E577" s="3">
        <v>95.466666666666598</v>
      </c>
      <c r="F577" s="4">
        <v>0.63636363636363602</v>
      </c>
      <c r="G577" s="5">
        <f>Table4[[#This Row],[Best Individual mean accuracy]]-Table4[[#This Row],[Benchmark mean accuracy]]</f>
        <v>0</v>
      </c>
      <c r="H577" t="str">
        <f>IF(AND(Table4[[#This Row],[F value]]&lt;4.74,Table4[[#This Row],[Best Individual mean accuracy]]&gt;Table4[[#This Row],[Benchmark mean accuracy]]),"Yes","No")</f>
        <v>No</v>
      </c>
    </row>
    <row r="578" spans="1:8" x14ac:dyDescent="0.55000000000000004">
      <c r="A578">
        <v>574</v>
      </c>
      <c r="B578" s="1" t="s">
        <v>911</v>
      </c>
      <c r="C578" s="4">
        <v>1</v>
      </c>
      <c r="D578" s="5">
        <v>95.466666666666598</v>
      </c>
      <c r="E578" s="3">
        <v>95.466666666666598</v>
      </c>
      <c r="F578" s="4">
        <v>0.57142857142857095</v>
      </c>
      <c r="G578" s="5">
        <f>Table4[[#This Row],[Best Individual mean accuracy]]-Table4[[#This Row],[Benchmark mean accuracy]]</f>
        <v>0</v>
      </c>
      <c r="H578" t="str">
        <f>IF(AND(Table4[[#This Row],[F value]]&lt;4.74,Table4[[#This Row],[Best Individual mean accuracy]]&gt;Table4[[#This Row],[Benchmark mean accuracy]]),"Yes","No")</f>
        <v>No</v>
      </c>
    </row>
    <row r="579" spans="1:8" x14ac:dyDescent="0.55000000000000004">
      <c r="A579">
        <v>574</v>
      </c>
      <c r="B579" s="1" t="s">
        <v>923</v>
      </c>
      <c r="C579" s="4">
        <v>1</v>
      </c>
      <c r="D579" s="5">
        <v>95.466666666666598</v>
      </c>
      <c r="E579" s="3">
        <v>95.466666666666598</v>
      </c>
      <c r="F579" s="4">
        <v>1.49999999999999</v>
      </c>
      <c r="G579" s="5">
        <f>Table4[[#This Row],[Best Individual mean accuracy]]-Table4[[#This Row],[Benchmark mean accuracy]]</f>
        <v>0</v>
      </c>
      <c r="H579" t="str">
        <f>IF(AND(Table4[[#This Row],[F value]]&lt;4.74,Table4[[#This Row],[Best Individual mean accuracy]]&gt;Table4[[#This Row],[Benchmark mean accuracy]]),"Yes","No")</f>
        <v>No</v>
      </c>
    </row>
    <row r="580" spans="1:8" x14ac:dyDescent="0.55000000000000004">
      <c r="A580">
        <v>574</v>
      </c>
      <c r="B580" s="1" t="s">
        <v>1027</v>
      </c>
      <c r="C580" s="4">
        <v>1</v>
      </c>
      <c r="D580" s="5">
        <v>95.466666666666598</v>
      </c>
      <c r="E580" s="3">
        <v>95.466666666666598</v>
      </c>
      <c r="F580" s="4">
        <v>1.6666666666666501</v>
      </c>
      <c r="G580" s="5">
        <f>Table4[[#This Row],[Best Individual mean accuracy]]-Table4[[#This Row],[Benchmark mean accuracy]]</f>
        <v>0</v>
      </c>
      <c r="H580" t="str">
        <f>IF(AND(Table4[[#This Row],[F value]]&lt;4.74,Table4[[#This Row],[Best Individual mean accuracy]]&gt;Table4[[#This Row],[Benchmark mean accuracy]]),"Yes","No")</f>
        <v>No</v>
      </c>
    </row>
    <row r="581" spans="1:8" x14ac:dyDescent="0.55000000000000004">
      <c r="A581">
        <v>574</v>
      </c>
      <c r="B581" s="1" t="s">
        <v>1196</v>
      </c>
      <c r="C581" s="4">
        <v>1</v>
      </c>
      <c r="D581" s="5">
        <v>95.466666666666598</v>
      </c>
      <c r="E581" s="3">
        <v>95.466666666666598</v>
      </c>
      <c r="F581" s="4">
        <v>0.57142857142857095</v>
      </c>
      <c r="G581" s="5">
        <f>Table4[[#This Row],[Best Individual mean accuracy]]-Table4[[#This Row],[Benchmark mean accuracy]]</f>
        <v>0</v>
      </c>
      <c r="H581" t="str">
        <f>IF(AND(Table4[[#This Row],[F value]]&lt;4.74,Table4[[#This Row],[Best Individual mean accuracy]]&gt;Table4[[#This Row],[Benchmark mean accuracy]]),"Yes","No")</f>
        <v>No</v>
      </c>
    </row>
    <row r="582" spans="1:8" x14ac:dyDescent="0.55000000000000004">
      <c r="A582">
        <v>574</v>
      </c>
      <c r="B582" s="1" t="s">
        <v>1259</v>
      </c>
      <c r="C582" s="4">
        <v>1</v>
      </c>
      <c r="D582" s="5">
        <v>95.466666666666598</v>
      </c>
      <c r="E582" s="3">
        <v>95.466666666666598</v>
      </c>
      <c r="F582" s="4">
        <v>0.77777777777777701</v>
      </c>
      <c r="G582" s="5">
        <f>Table4[[#This Row],[Best Individual mean accuracy]]-Table4[[#This Row],[Benchmark mean accuracy]]</f>
        <v>0</v>
      </c>
      <c r="H582" t="str">
        <f>IF(AND(Table4[[#This Row],[F value]]&lt;4.74,Table4[[#This Row],[Best Individual mean accuracy]]&gt;Table4[[#This Row],[Benchmark mean accuracy]]),"Yes","No")</f>
        <v>No</v>
      </c>
    </row>
    <row r="583" spans="1:8" x14ac:dyDescent="0.55000000000000004">
      <c r="A583">
        <v>574</v>
      </c>
      <c r="B583" s="1" t="s">
        <v>1319</v>
      </c>
      <c r="C583" s="4">
        <v>1</v>
      </c>
      <c r="D583" s="5">
        <v>95.466666666666598</v>
      </c>
      <c r="E583" s="3">
        <v>95.466666666666598</v>
      </c>
      <c r="F583" s="4">
        <v>0.66666666666666596</v>
      </c>
      <c r="G583" s="5">
        <f>Table4[[#This Row],[Best Individual mean accuracy]]-Table4[[#This Row],[Benchmark mean accuracy]]</f>
        <v>0</v>
      </c>
      <c r="H583" t="str">
        <f>IF(AND(Table4[[#This Row],[F value]]&lt;4.74,Table4[[#This Row],[Best Individual mean accuracy]]&gt;Table4[[#This Row],[Benchmark mean accuracy]]),"Yes","No")</f>
        <v>No</v>
      </c>
    </row>
    <row r="584" spans="1:8" x14ac:dyDescent="0.55000000000000004">
      <c r="A584">
        <v>574</v>
      </c>
      <c r="B584" s="1" t="s">
        <v>937</v>
      </c>
      <c r="C584" s="4">
        <v>1</v>
      </c>
      <c r="D584" s="5">
        <v>95.466666666666598</v>
      </c>
      <c r="E584" s="3">
        <v>95.3333333333333</v>
      </c>
      <c r="F584" s="4">
        <v>0.81818181818181701</v>
      </c>
      <c r="G584" s="5">
        <f>Table4[[#This Row],[Best Individual mean accuracy]]-Table4[[#This Row],[Benchmark mean accuracy]]</f>
        <v>-0.13333333333329733</v>
      </c>
      <c r="H584" t="str">
        <f>IF(AND(Table4[[#This Row],[F value]]&lt;4.74,Table4[[#This Row],[Best Individual mean accuracy]]&gt;Table4[[#This Row],[Benchmark mean accuracy]]),"Yes","No")</f>
        <v>No</v>
      </c>
    </row>
    <row r="585" spans="1:8" x14ac:dyDescent="0.55000000000000004">
      <c r="A585">
        <v>574</v>
      </c>
      <c r="B585" s="1" t="s">
        <v>969</v>
      </c>
      <c r="C585" s="4">
        <v>1</v>
      </c>
      <c r="D585" s="5">
        <v>95.466666666666598</v>
      </c>
      <c r="E585" s="3">
        <v>95.3333333333333</v>
      </c>
      <c r="F585" s="4">
        <v>0.77777777777777801</v>
      </c>
      <c r="G585" s="5">
        <f>Table4[[#This Row],[Best Individual mean accuracy]]-Table4[[#This Row],[Benchmark mean accuracy]]</f>
        <v>-0.13333333333329733</v>
      </c>
      <c r="H585" t="str">
        <f>IF(AND(Table4[[#This Row],[F value]]&lt;4.74,Table4[[#This Row],[Best Individual mean accuracy]]&gt;Table4[[#This Row],[Benchmark mean accuracy]]),"Yes","No")</f>
        <v>No</v>
      </c>
    </row>
    <row r="586" spans="1:8" x14ac:dyDescent="0.55000000000000004">
      <c r="A586">
        <v>574</v>
      </c>
      <c r="B586" s="1" t="s">
        <v>997</v>
      </c>
      <c r="C586" s="4">
        <v>1</v>
      </c>
      <c r="D586" s="5">
        <v>95.466666666666598</v>
      </c>
      <c r="E586" s="3">
        <v>95.3333333333333</v>
      </c>
      <c r="F586" s="4">
        <v>0.55555555555555503</v>
      </c>
      <c r="G586" s="5">
        <f>Table4[[#This Row],[Best Individual mean accuracy]]-Table4[[#This Row],[Benchmark mean accuracy]]</f>
        <v>-0.13333333333329733</v>
      </c>
      <c r="H586" t="str">
        <f>IF(AND(Table4[[#This Row],[F value]]&lt;4.74,Table4[[#This Row],[Best Individual mean accuracy]]&gt;Table4[[#This Row],[Benchmark mean accuracy]]),"Yes","No")</f>
        <v>No</v>
      </c>
    </row>
    <row r="587" spans="1:8" x14ac:dyDescent="0.55000000000000004">
      <c r="A587">
        <v>574</v>
      </c>
      <c r="B587" s="1" t="s">
        <v>1230</v>
      </c>
      <c r="C587" s="4">
        <v>1</v>
      </c>
      <c r="D587" s="5">
        <v>95.466666666666598</v>
      </c>
      <c r="E587" s="3">
        <v>95.3333333333333</v>
      </c>
      <c r="F587" s="4">
        <v>0.59999999999999898</v>
      </c>
      <c r="G587" s="5">
        <f>Table4[[#This Row],[Best Individual mean accuracy]]-Table4[[#This Row],[Benchmark mean accuracy]]</f>
        <v>-0.13333333333329733</v>
      </c>
      <c r="H587" t="str">
        <f>IF(AND(Table4[[#This Row],[F value]]&lt;4.74,Table4[[#This Row],[Best Individual mean accuracy]]&gt;Table4[[#This Row],[Benchmark mean accuracy]]),"Yes","No")</f>
        <v>No</v>
      </c>
    </row>
    <row r="588" spans="1:8" x14ac:dyDescent="0.55000000000000004">
      <c r="A588">
        <v>574</v>
      </c>
      <c r="B588" s="1" t="s">
        <v>1235</v>
      </c>
      <c r="C588" s="4">
        <v>1</v>
      </c>
      <c r="D588" s="5">
        <v>95.466666666666598</v>
      </c>
      <c r="E588" s="3">
        <v>95.3333333333333</v>
      </c>
      <c r="F588" s="4">
        <v>1.6666666666666601</v>
      </c>
      <c r="G588" s="5">
        <f>Table4[[#This Row],[Best Individual mean accuracy]]-Table4[[#This Row],[Benchmark mean accuracy]]</f>
        <v>-0.13333333333329733</v>
      </c>
      <c r="H588" t="str">
        <f>IF(AND(Table4[[#This Row],[F value]]&lt;4.74,Table4[[#This Row],[Best Individual mean accuracy]]&gt;Table4[[#This Row],[Benchmark mean accuracy]]),"Yes","No")</f>
        <v>No</v>
      </c>
    </row>
    <row r="589" spans="1:8" x14ac:dyDescent="0.55000000000000004">
      <c r="A589">
        <v>574</v>
      </c>
      <c r="B589" s="1" t="s">
        <v>1261</v>
      </c>
      <c r="C589" s="4">
        <v>1</v>
      </c>
      <c r="D589" s="5">
        <v>95.466666666666598</v>
      </c>
      <c r="E589" s="3">
        <v>95.3333333333333</v>
      </c>
      <c r="F589" s="4">
        <v>1</v>
      </c>
      <c r="G589" s="5">
        <f>Table4[[#This Row],[Best Individual mean accuracy]]-Table4[[#This Row],[Benchmark mean accuracy]]</f>
        <v>-0.13333333333329733</v>
      </c>
      <c r="H589" t="str">
        <f>IF(AND(Table4[[#This Row],[F value]]&lt;4.74,Table4[[#This Row],[Best Individual mean accuracy]]&gt;Table4[[#This Row],[Benchmark mean accuracy]]),"Yes","No")</f>
        <v>No</v>
      </c>
    </row>
    <row r="590" spans="1:8" x14ac:dyDescent="0.55000000000000004">
      <c r="A590">
        <v>574</v>
      </c>
      <c r="B590" s="1" t="s">
        <v>1303</v>
      </c>
      <c r="C590" s="4">
        <v>1</v>
      </c>
      <c r="D590" s="5">
        <v>95.466666666666598</v>
      </c>
      <c r="E590" s="3">
        <v>95.3333333333333</v>
      </c>
      <c r="F590" s="4">
        <v>1</v>
      </c>
      <c r="G590" s="5">
        <f>Table4[[#This Row],[Best Individual mean accuracy]]-Table4[[#This Row],[Benchmark mean accuracy]]</f>
        <v>-0.13333333333329733</v>
      </c>
      <c r="H590" t="str">
        <f>IF(AND(Table4[[#This Row],[F value]]&lt;4.74,Table4[[#This Row],[Best Individual mean accuracy]]&gt;Table4[[#This Row],[Benchmark mean accuracy]]),"Yes","No")</f>
        <v>No</v>
      </c>
    </row>
    <row r="591" spans="1:8" x14ac:dyDescent="0.55000000000000004">
      <c r="A591">
        <v>574</v>
      </c>
      <c r="B591" s="1" t="s">
        <v>963</v>
      </c>
      <c r="C591" s="4">
        <v>1</v>
      </c>
      <c r="D591" s="5">
        <v>95.466666666666598</v>
      </c>
      <c r="E591" s="3">
        <v>95.2</v>
      </c>
      <c r="F591" s="4">
        <v>0.77777777777777701</v>
      </c>
      <c r="G591" s="5">
        <f>Table4[[#This Row],[Best Individual mean accuracy]]-Table4[[#This Row],[Benchmark mean accuracy]]</f>
        <v>-0.26666666666659467</v>
      </c>
      <c r="H591" t="str">
        <f>IF(AND(Table4[[#This Row],[F value]]&lt;4.74,Table4[[#This Row],[Best Individual mean accuracy]]&gt;Table4[[#This Row],[Benchmark mean accuracy]]),"Yes","No")</f>
        <v>No</v>
      </c>
    </row>
    <row r="592" spans="1:8" x14ac:dyDescent="0.55000000000000004">
      <c r="A592">
        <v>574</v>
      </c>
      <c r="B592" s="1" t="s">
        <v>920</v>
      </c>
      <c r="C592" s="4">
        <v>1</v>
      </c>
      <c r="D592" s="5">
        <v>95.466666666666598</v>
      </c>
      <c r="E592" s="3">
        <v>95.199999999999903</v>
      </c>
      <c r="F592" s="4">
        <v>0.6</v>
      </c>
      <c r="G592" s="5">
        <f>Table4[[#This Row],[Best Individual mean accuracy]]-Table4[[#This Row],[Benchmark mean accuracy]]</f>
        <v>-0.26666666666669414</v>
      </c>
      <c r="H592" t="str">
        <f>IF(AND(Table4[[#This Row],[F value]]&lt;4.74,Table4[[#This Row],[Best Individual mean accuracy]]&gt;Table4[[#This Row],[Benchmark mean accuracy]]),"Yes","No")</f>
        <v>No</v>
      </c>
    </row>
    <row r="593" spans="1:8" x14ac:dyDescent="0.55000000000000004">
      <c r="A593">
        <v>574</v>
      </c>
      <c r="B593" s="1" t="s">
        <v>978</v>
      </c>
      <c r="C593" s="4">
        <v>1</v>
      </c>
      <c r="D593" s="5">
        <v>95.466666666666598</v>
      </c>
      <c r="E593" s="3">
        <v>95.199999999999903</v>
      </c>
      <c r="F593" s="4">
        <v>0.81818181818181901</v>
      </c>
      <c r="G593" s="5">
        <f>Table4[[#This Row],[Best Individual mean accuracy]]-Table4[[#This Row],[Benchmark mean accuracy]]</f>
        <v>-0.26666666666669414</v>
      </c>
      <c r="H593" t="str">
        <f>IF(AND(Table4[[#This Row],[F value]]&lt;4.74,Table4[[#This Row],[Best Individual mean accuracy]]&gt;Table4[[#This Row],[Benchmark mean accuracy]]),"Yes","No")</f>
        <v>No</v>
      </c>
    </row>
    <row r="594" spans="1:8" x14ac:dyDescent="0.55000000000000004">
      <c r="A594">
        <v>574</v>
      </c>
      <c r="B594" s="1" t="s">
        <v>1066</v>
      </c>
      <c r="C594" s="4">
        <v>1</v>
      </c>
      <c r="D594" s="5">
        <v>95.466666666666598</v>
      </c>
      <c r="E594" s="3">
        <v>95.199999999999903</v>
      </c>
      <c r="F594" s="4">
        <v>1</v>
      </c>
      <c r="G594" s="5">
        <f>Table4[[#This Row],[Best Individual mean accuracy]]-Table4[[#This Row],[Benchmark mean accuracy]]</f>
        <v>-0.26666666666669414</v>
      </c>
      <c r="H594" t="str">
        <f>IF(AND(Table4[[#This Row],[F value]]&lt;4.74,Table4[[#This Row],[Best Individual mean accuracy]]&gt;Table4[[#This Row],[Benchmark mean accuracy]]),"Yes","No")</f>
        <v>No</v>
      </c>
    </row>
    <row r="595" spans="1:8" x14ac:dyDescent="0.55000000000000004">
      <c r="A595">
        <v>574</v>
      </c>
      <c r="B595" s="1" t="s">
        <v>1077</v>
      </c>
      <c r="C595" s="4">
        <v>1</v>
      </c>
      <c r="D595" s="5">
        <v>95.466666666666598</v>
      </c>
      <c r="E595" s="3">
        <v>95.199999999999903</v>
      </c>
      <c r="F595" s="4">
        <v>0.83333333333333404</v>
      </c>
      <c r="G595" s="5">
        <f>Table4[[#This Row],[Best Individual mean accuracy]]-Table4[[#This Row],[Benchmark mean accuracy]]</f>
        <v>-0.26666666666669414</v>
      </c>
      <c r="H595" t="str">
        <f>IF(AND(Table4[[#This Row],[F value]]&lt;4.74,Table4[[#This Row],[Best Individual mean accuracy]]&gt;Table4[[#This Row],[Benchmark mean accuracy]]),"Yes","No")</f>
        <v>No</v>
      </c>
    </row>
    <row r="596" spans="1:8" x14ac:dyDescent="0.55000000000000004">
      <c r="A596">
        <v>574</v>
      </c>
      <c r="B596" s="1" t="s">
        <v>1174</v>
      </c>
      <c r="C596" s="4">
        <v>1</v>
      </c>
      <c r="D596" s="5">
        <v>95.466666666666598</v>
      </c>
      <c r="E596" s="3">
        <v>95.199999999999903</v>
      </c>
      <c r="F596" s="4">
        <v>1</v>
      </c>
      <c r="G596" s="5">
        <f>Table4[[#This Row],[Best Individual mean accuracy]]-Table4[[#This Row],[Benchmark mean accuracy]]</f>
        <v>-0.26666666666669414</v>
      </c>
      <c r="H596" t="str">
        <f>IF(AND(Table4[[#This Row],[F value]]&lt;4.74,Table4[[#This Row],[Best Individual mean accuracy]]&gt;Table4[[#This Row],[Benchmark mean accuracy]]),"Yes","No")</f>
        <v>No</v>
      </c>
    </row>
    <row r="597" spans="1:8" x14ac:dyDescent="0.55000000000000004">
      <c r="A597">
        <v>574</v>
      </c>
      <c r="B597" s="1" t="s">
        <v>972</v>
      </c>
      <c r="C597" s="4">
        <v>1</v>
      </c>
      <c r="D597" s="5">
        <v>95.466666666666598</v>
      </c>
      <c r="E597" s="3">
        <v>95.066666666666606</v>
      </c>
      <c r="F597" s="4">
        <v>2.5999999999999899</v>
      </c>
      <c r="G597" s="5">
        <f>Table4[[#This Row],[Best Individual mean accuracy]]-Table4[[#This Row],[Benchmark mean accuracy]]</f>
        <v>-0.39999999999999147</v>
      </c>
      <c r="H597" t="str">
        <f>IF(AND(Table4[[#This Row],[F value]]&lt;4.74,Table4[[#This Row],[Best Individual mean accuracy]]&gt;Table4[[#This Row],[Benchmark mean accuracy]]),"Yes","No")</f>
        <v>No</v>
      </c>
    </row>
    <row r="598" spans="1:8" x14ac:dyDescent="0.55000000000000004">
      <c r="A598">
        <v>574</v>
      </c>
      <c r="B598" s="1" t="s">
        <v>1216</v>
      </c>
      <c r="C598" s="4">
        <v>1</v>
      </c>
      <c r="D598" s="5">
        <v>95.466666666666598</v>
      </c>
      <c r="E598" s="3">
        <v>95.066666666666606</v>
      </c>
      <c r="F598" s="4">
        <v>1</v>
      </c>
      <c r="G598" s="5">
        <f>Table4[[#This Row],[Best Individual mean accuracy]]-Table4[[#This Row],[Benchmark mean accuracy]]</f>
        <v>-0.39999999999999147</v>
      </c>
      <c r="H598" t="str">
        <f>IF(AND(Table4[[#This Row],[F value]]&lt;4.74,Table4[[#This Row],[Best Individual mean accuracy]]&gt;Table4[[#This Row],[Benchmark mean accuracy]]),"Yes","No")</f>
        <v>No</v>
      </c>
    </row>
    <row r="599" spans="1:8" x14ac:dyDescent="0.55000000000000004">
      <c r="A599">
        <v>574</v>
      </c>
      <c r="B599" s="1" t="s">
        <v>1250</v>
      </c>
      <c r="C599" s="4">
        <v>1</v>
      </c>
      <c r="D599" s="5">
        <v>95.466666666666598</v>
      </c>
      <c r="E599" s="3">
        <v>95.066666666666606</v>
      </c>
      <c r="F599" s="4">
        <v>1.2222222222222201</v>
      </c>
      <c r="G599" s="5">
        <f>Table4[[#This Row],[Best Individual mean accuracy]]-Table4[[#This Row],[Benchmark mean accuracy]]</f>
        <v>-0.39999999999999147</v>
      </c>
      <c r="H599" t="str">
        <f>IF(AND(Table4[[#This Row],[F value]]&lt;4.74,Table4[[#This Row],[Best Individual mean accuracy]]&gt;Table4[[#This Row],[Benchmark mean accuracy]]),"Yes","No")</f>
        <v>No</v>
      </c>
    </row>
    <row r="600" spans="1:8" x14ac:dyDescent="0.55000000000000004">
      <c r="A600">
        <v>574</v>
      </c>
      <c r="B600" s="1" t="s">
        <v>1252</v>
      </c>
      <c r="C600" s="4">
        <v>1</v>
      </c>
      <c r="D600" s="5">
        <v>95.466666666666598</v>
      </c>
      <c r="E600" s="3">
        <v>95.066666666666606</v>
      </c>
      <c r="F600" s="4">
        <v>1.7999999999999901</v>
      </c>
      <c r="G600" s="5">
        <f>Table4[[#This Row],[Best Individual mean accuracy]]-Table4[[#This Row],[Benchmark mean accuracy]]</f>
        <v>-0.39999999999999147</v>
      </c>
      <c r="H600" t="str">
        <f>IF(AND(Table4[[#This Row],[F value]]&lt;4.74,Table4[[#This Row],[Best Individual mean accuracy]]&gt;Table4[[#This Row],[Benchmark mean accuracy]]),"Yes","No")</f>
        <v>No</v>
      </c>
    </row>
    <row r="601" spans="1:8" x14ac:dyDescent="0.55000000000000004">
      <c r="A601">
        <v>574</v>
      </c>
      <c r="B601" s="1" t="s">
        <v>1108</v>
      </c>
      <c r="C601" s="4">
        <v>1</v>
      </c>
      <c r="D601" s="5">
        <v>95.466666666666598</v>
      </c>
      <c r="E601" s="3">
        <v>94.933333333333294</v>
      </c>
      <c r="F601" s="4">
        <v>0.8</v>
      </c>
      <c r="G601" s="5">
        <f>Table4[[#This Row],[Best Individual mean accuracy]]-Table4[[#This Row],[Benchmark mean accuracy]]</f>
        <v>-0.53333333333330302</v>
      </c>
      <c r="H601" t="str">
        <f>IF(AND(Table4[[#This Row],[F value]]&lt;4.74,Table4[[#This Row],[Best Individual mean accuracy]]&gt;Table4[[#This Row],[Benchmark mean accuracy]]),"Yes","No")</f>
        <v>No</v>
      </c>
    </row>
    <row r="602" spans="1:8" x14ac:dyDescent="0.55000000000000004">
      <c r="A602">
        <v>574</v>
      </c>
      <c r="B602" s="1" t="s">
        <v>925</v>
      </c>
      <c r="C602" s="4">
        <v>1</v>
      </c>
      <c r="D602" s="5">
        <v>95.466666666666598</v>
      </c>
      <c r="E602" s="3">
        <v>94.8</v>
      </c>
      <c r="F602" s="4">
        <v>0.81818181818181701</v>
      </c>
      <c r="G602" s="5">
        <f>Table4[[#This Row],[Best Individual mean accuracy]]-Table4[[#This Row],[Benchmark mean accuracy]]</f>
        <v>-0.66666666666660035</v>
      </c>
      <c r="H602" t="str">
        <f>IF(AND(Table4[[#This Row],[F value]]&lt;4.74,Table4[[#This Row],[Best Individual mean accuracy]]&gt;Table4[[#This Row],[Benchmark mean accuracy]]),"Yes","No")</f>
        <v>No</v>
      </c>
    </row>
    <row r="603" spans="1:8" x14ac:dyDescent="0.55000000000000004">
      <c r="A603">
        <v>574</v>
      </c>
      <c r="B603" s="1" t="s">
        <v>988</v>
      </c>
      <c r="C603" s="4">
        <v>1</v>
      </c>
      <c r="D603" s="5">
        <v>95.466666666666598</v>
      </c>
      <c r="E603" s="3">
        <v>94.8</v>
      </c>
      <c r="F603" s="4">
        <v>0.76470588235294001</v>
      </c>
      <c r="G603" s="5">
        <f>Table4[[#This Row],[Best Individual mean accuracy]]-Table4[[#This Row],[Benchmark mean accuracy]]</f>
        <v>-0.66666666666660035</v>
      </c>
      <c r="H603" t="str">
        <f>IF(AND(Table4[[#This Row],[F value]]&lt;4.74,Table4[[#This Row],[Best Individual mean accuracy]]&gt;Table4[[#This Row],[Benchmark mean accuracy]]),"Yes","No")</f>
        <v>No</v>
      </c>
    </row>
    <row r="604" spans="1:8" x14ac:dyDescent="0.55000000000000004">
      <c r="A604">
        <v>574</v>
      </c>
      <c r="B604" s="1" t="s">
        <v>990</v>
      </c>
      <c r="C604" s="4">
        <v>1</v>
      </c>
      <c r="D604" s="5">
        <v>95.466666666666598</v>
      </c>
      <c r="E604" s="3">
        <v>94.8</v>
      </c>
      <c r="F604" s="4">
        <v>1.6153846153846101</v>
      </c>
      <c r="G604" s="5">
        <f>Table4[[#This Row],[Best Individual mean accuracy]]-Table4[[#This Row],[Benchmark mean accuracy]]</f>
        <v>-0.66666666666660035</v>
      </c>
      <c r="H604" t="str">
        <f>IF(AND(Table4[[#This Row],[F value]]&lt;4.74,Table4[[#This Row],[Best Individual mean accuracy]]&gt;Table4[[#This Row],[Benchmark mean accuracy]]),"Yes","No")</f>
        <v>No</v>
      </c>
    </row>
    <row r="605" spans="1:8" x14ac:dyDescent="0.55000000000000004">
      <c r="A605">
        <v>574</v>
      </c>
      <c r="B605" s="1" t="s">
        <v>1002</v>
      </c>
      <c r="C605" s="4">
        <v>1</v>
      </c>
      <c r="D605" s="5">
        <v>95.466666666666598</v>
      </c>
      <c r="E605" s="3">
        <v>94.8</v>
      </c>
      <c r="F605" s="4">
        <v>0.87096774193548299</v>
      </c>
      <c r="G605" s="5">
        <f>Table4[[#This Row],[Best Individual mean accuracy]]-Table4[[#This Row],[Benchmark mean accuracy]]</f>
        <v>-0.66666666666660035</v>
      </c>
      <c r="H605" t="str">
        <f>IF(AND(Table4[[#This Row],[F value]]&lt;4.74,Table4[[#This Row],[Best Individual mean accuracy]]&gt;Table4[[#This Row],[Benchmark mean accuracy]]),"Yes","No")</f>
        <v>No</v>
      </c>
    </row>
    <row r="606" spans="1:8" x14ac:dyDescent="0.55000000000000004">
      <c r="A606">
        <v>574</v>
      </c>
      <c r="B606" s="1" t="s">
        <v>1098</v>
      </c>
      <c r="C606" s="4">
        <v>1</v>
      </c>
      <c r="D606" s="5">
        <v>95.466666666666598</v>
      </c>
      <c r="E606" s="3">
        <v>94.8</v>
      </c>
      <c r="F606" s="4">
        <v>1</v>
      </c>
      <c r="G606" s="5">
        <f>Table4[[#This Row],[Best Individual mean accuracy]]-Table4[[#This Row],[Benchmark mean accuracy]]</f>
        <v>-0.66666666666660035</v>
      </c>
      <c r="H606" t="str">
        <f>IF(AND(Table4[[#This Row],[F value]]&lt;4.74,Table4[[#This Row],[Best Individual mean accuracy]]&gt;Table4[[#This Row],[Benchmark mean accuracy]]),"Yes","No")</f>
        <v>No</v>
      </c>
    </row>
    <row r="607" spans="1:8" x14ac:dyDescent="0.55000000000000004">
      <c r="A607">
        <v>574</v>
      </c>
      <c r="B607" s="1" t="s">
        <v>922</v>
      </c>
      <c r="C607" s="4">
        <v>1</v>
      </c>
      <c r="D607" s="5">
        <v>95.466666666666598</v>
      </c>
      <c r="E607" s="3">
        <v>94.6666666666666</v>
      </c>
      <c r="F607" s="4">
        <v>3</v>
      </c>
      <c r="G607" s="5">
        <f>Table4[[#This Row],[Best Individual mean accuracy]]-Table4[[#This Row],[Benchmark mean accuracy]]</f>
        <v>-0.79999999999999716</v>
      </c>
      <c r="H607" t="str">
        <f>IF(AND(Table4[[#This Row],[F value]]&lt;4.74,Table4[[#This Row],[Best Individual mean accuracy]]&gt;Table4[[#This Row],[Benchmark mean accuracy]]),"Yes","No")</f>
        <v>No</v>
      </c>
    </row>
    <row r="608" spans="1:8" x14ac:dyDescent="0.55000000000000004">
      <c r="A608">
        <v>574</v>
      </c>
      <c r="B608" s="1" t="s">
        <v>1037</v>
      </c>
      <c r="C608" s="4">
        <v>1</v>
      </c>
      <c r="D608" s="5">
        <v>95.466666666666598</v>
      </c>
      <c r="E608" s="3">
        <v>94.6666666666666</v>
      </c>
      <c r="F608" s="4">
        <v>0.70454545454545403</v>
      </c>
      <c r="G608" s="5">
        <f>Table4[[#This Row],[Best Individual mean accuracy]]-Table4[[#This Row],[Benchmark mean accuracy]]</f>
        <v>-0.79999999999999716</v>
      </c>
      <c r="H608" t="str">
        <f>IF(AND(Table4[[#This Row],[F value]]&lt;4.74,Table4[[#This Row],[Best Individual mean accuracy]]&gt;Table4[[#This Row],[Benchmark mean accuracy]]),"Yes","No")</f>
        <v>No</v>
      </c>
    </row>
    <row r="609" spans="1:8" x14ac:dyDescent="0.55000000000000004">
      <c r="A609">
        <v>574</v>
      </c>
      <c r="B609" s="1" t="s">
        <v>1268</v>
      </c>
      <c r="C609" s="4">
        <v>1</v>
      </c>
      <c r="D609" s="5">
        <v>95.466666666666598</v>
      </c>
      <c r="E609" s="3">
        <v>94.6666666666666</v>
      </c>
      <c r="F609" s="4">
        <v>1.3333333333333299</v>
      </c>
      <c r="G609" s="5">
        <f>Table4[[#This Row],[Best Individual mean accuracy]]-Table4[[#This Row],[Benchmark mean accuracy]]</f>
        <v>-0.79999999999999716</v>
      </c>
      <c r="H609" t="str">
        <f>IF(AND(Table4[[#This Row],[F value]]&lt;4.74,Table4[[#This Row],[Best Individual mean accuracy]]&gt;Table4[[#This Row],[Benchmark mean accuracy]]),"Yes","No")</f>
        <v>No</v>
      </c>
    </row>
    <row r="610" spans="1:8" x14ac:dyDescent="0.55000000000000004">
      <c r="A610">
        <v>574</v>
      </c>
      <c r="B610" s="1" t="s">
        <v>1289</v>
      </c>
      <c r="C610" s="4">
        <v>1</v>
      </c>
      <c r="D610" s="5">
        <v>95.466666666666598</v>
      </c>
      <c r="E610" s="3">
        <v>94.6666666666666</v>
      </c>
      <c r="F610" s="4">
        <v>0.70175438596491202</v>
      </c>
      <c r="G610" s="5">
        <f>Table4[[#This Row],[Best Individual mean accuracy]]-Table4[[#This Row],[Benchmark mean accuracy]]</f>
        <v>-0.79999999999999716</v>
      </c>
      <c r="H610" t="str">
        <f>IF(AND(Table4[[#This Row],[F value]]&lt;4.74,Table4[[#This Row],[Best Individual mean accuracy]]&gt;Table4[[#This Row],[Benchmark mean accuracy]]),"Yes","No")</f>
        <v>No</v>
      </c>
    </row>
    <row r="611" spans="1:8" x14ac:dyDescent="0.55000000000000004">
      <c r="A611">
        <v>574</v>
      </c>
      <c r="B611" s="1" t="s">
        <v>903</v>
      </c>
      <c r="C611" s="4">
        <v>1</v>
      </c>
      <c r="D611" s="5">
        <v>95.466666666666598</v>
      </c>
      <c r="E611" s="3">
        <v>94.533333333333303</v>
      </c>
      <c r="F611" s="4">
        <v>2.27272727272728</v>
      </c>
      <c r="G611" s="5">
        <f>Table4[[#This Row],[Best Individual mean accuracy]]-Table4[[#This Row],[Benchmark mean accuracy]]</f>
        <v>-0.93333333333329449</v>
      </c>
      <c r="H611" t="str">
        <f>IF(AND(Table4[[#This Row],[F value]]&lt;4.74,Table4[[#This Row],[Best Individual mean accuracy]]&gt;Table4[[#This Row],[Benchmark mean accuracy]]),"Yes","No")</f>
        <v>No</v>
      </c>
    </row>
    <row r="612" spans="1:8" x14ac:dyDescent="0.55000000000000004">
      <c r="A612">
        <v>574</v>
      </c>
      <c r="B612" s="1" t="s">
        <v>909</v>
      </c>
      <c r="C612" s="4">
        <v>1</v>
      </c>
      <c r="D612" s="5">
        <v>95.466666666666598</v>
      </c>
      <c r="E612" s="3">
        <v>94.533333333333303</v>
      </c>
      <c r="F612" s="4">
        <v>1.7999999999999901</v>
      </c>
      <c r="G612" s="5">
        <f>Table4[[#This Row],[Best Individual mean accuracy]]-Table4[[#This Row],[Benchmark mean accuracy]]</f>
        <v>-0.93333333333329449</v>
      </c>
      <c r="H612" t="str">
        <f>IF(AND(Table4[[#This Row],[F value]]&lt;4.74,Table4[[#This Row],[Best Individual mean accuracy]]&gt;Table4[[#This Row],[Benchmark mean accuracy]]),"Yes","No")</f>
        <v>No</v>
      </c>
    </row>
    <row r="613" spans="1:8" x14ac:dyDescent="0.55000000000000004">
      <c r="A613">
        <v>574</v>
      </c>
      <c r="B613" s="1" t="s">
        <v>934</v>
      </c>
      <c r="C613" s="4">
        <v>1</v>
      </c>
      <c r="D613" s="5">
        <v>95.466666666666598</v>
      </c>
      <c r="E613" s="3">
        <v>94.533333333333303</v>
      </c>
      <c r="F613" s="4">
        <v>0.92</v>
      </c>
      <c r="G613" s="5">
        <f>Table4[[#This Row],[Best Individual mean accuracy]]-Table4[[#This Row],[Benchmark mean accuracy]]</f>
        <v>-0.93333333333329449</v>
      </c>
      <c r="H613" t="str">
        <f>IF(AND(Table4[[#This Row],[F value]]&lt;4.74,Table4[[#This Row],[Best Individual mean accuracy]]&gt;Table4[[#This Row],[Benchmark mean accuracy]]),"Yes","No")</f>
        <v>No</v>
      </c>
    </row>
    <row r="614" spans="1:8" x14ac:dyDescent="0.55000000000000004">
      <c r="A614">
        <v>574</v>
      </c>
      <c r="B614" s="1" t="s">
        <v>1278</v>
      </c>
      <c r="C614" s="4">
        <v>1</v>
      </c>
      <c r="D614" s="5">
        <v>95.466666666666598</v>
      </c>
      <c r="E614" s="3">
        <v>94.533333333333303</v>
      </c>
      <c r="F614" s="4">
        <v>0.78666666666666596</v>
      </c>
      <c r="G614" s="5">
        <f>Table4[[#This Row],[Best Individual mean accuracy]]-Table4[[#This Row],[Benchmark mean accuracy]]</f>
        <v>-0.93333333333329449</v>
      </c>
      <c r="H614" t="str">
        <f>IF(AND(Table4[[#This Row],[F value]]&lt;4.74,Table4[[#This Row],[Best Individual mean accuracy]]&gt;Table4[[#This Row],[Benchmark mean accuracy]]),"Yes","No")</f>
        <v>No</v>
      </c>
    </row>
    <row r="615" spans="1:8" x14ac:dyDescent="0.55000000000000004">
      <c r="A615">
        <v>574</v>
      </c>
      <c r="B615" s="1" t="s">
        <v>1079</v>
      </c>
      <c r="C615" s="4">
        <v>1</v>
      </c>
      <c r="D615" s="5">
        <v>95.466666666666598</v>
      </c>
      <c r="E615" s="3">
        <v>94.266666666666595</v>
      </c>
      <c r="F615" s="4">
        <v>1.2191780821917799</v>
      </c>
      <c r="G615" s="5">
        <f>Table4[[#This Row],[Best Individual mean accuracy]]-Table4[[#This Row],[Benchmark mean accuracy]]</f>
        <v>-1.2000000000000028</v>
      </c>
      <c r="H615" t="str">
        <f>IF(AND(Table4[[#This Row],[F value]]&lt;4.74,Table4[[#This Row],[Best Individual mean accuracy]]&gt;Table4[[#This Row],[Benchmark mean accuracy]]),"Yes","No")</f>
        <v>No</v>
      </c>
    </row>
    <row r="616" spans="1:8" x14ac:dyDescent="0.55000000000000004">
      <c r="A616">
        <v>574</v>
      </c>
      <c r="B616" s="1" t="s">
        <v>1318</v>
      </c>
      <c r="C616" s="4">
        <v>1</v>
      </c>
      <c r="D616" s="5">
        <v>95.466666666666598</v>
      </c>
      <c r="E616" s="3">
        <v>94.133333333333297</v>
      </c>
      <c r="F616" s="4">
        <v>1.26315789473684</v>
      </c>
      <c r="G616" s="5">
        <f>Table4[[#This Row],[Best Individual mean accuracy]]-Table4[[#This Row],[Benchmark mean accuracy]]</f>
        <v>-1.3333333333333002</v>
      </c>
      <c r="H616" t="str">
        <f>IF(AND(Table4[[#This Row],[F value]]&lt;4.74,Table4[[#This Row],[Best Individual mean accuracy]]&gt;Table4[[#This Row],[Benchmark mean accuracy]]),"Yes","No")</f>
        <v>No</v>
      </c>
    </row>
    <row r="617" spans="1:8" x14ac:dyDescent="0.55000000000000004">
      <c r="A617">
        <v>574</v>
      </c>
      <c r="B617" s="1" t="s">
        <v>907</v>
      </c>
      <c r="C617" s="4">
        <v>1</v>
      </c>
      <c r="D617" s="5">
        <v>95.466666666666598</v>
      </c>
      <c r="E617" s="3">
        <v>93.733333333333306</v>
      </c>
      <c r="F617" s="4">
        <v>0.706806282722513</v>
      </c>
      <c r="G617" s="5">
        <f>Table4[[#This Row],[Best Individual mean accuracy]]-Table4[[#This Row],[Benchmark mean accuracy]]</f>
        <v>-1.7333333333332916</v>
      </c>
      <c r="H617" t="str">
        <f>IF(AND(Table4[[#This Row],[F value]]&lt;4.74,Table4[[#This Row],[Best Individual mean accuracy]]&gt;Table4[[#This Row],[Benchmark mean accuracy]]),"Yes","No")</f>
        <v>No</v>
      </c>
    </row>
    <row r="618" spans="1:8" x14ac:dyDescent="0.55000000000000004">
      <c r="A618">
        <v>574</v>
      </c>
      <c r="B618" s="1" t="s">
        <v>899</v>
      </c>
      <c r="C618" s="4">
        <v>1</v>
      </c>
      <c r="D618" s="5">
        <v>95.466666666666598</v>
      </c>
      <c r="E618" s="3">
        <v>93.6</v>
      </c>
      <c r="F618" s="4">
        <v>1.1428571428571399</v>
      </c>
      <c r="G618" s="5">
        <f>Table4[[#This Row],[Best Individual mean accuracy]]-Table4[[#This Row],[Benchmark mean accuracy]]</f>
        <v>-1.8666666666666032</v>
      </c>
      <c r="H618" t="str">
        <f>IF(AND(Table4[[#This Row],[F value]]&lt;4.74,Table4[[#This Row],[Best Individual mean accuracy]]&gt;Table4[[#This Row],[Benchmark mean accuracy]]),"Yes","No")</f>
        <v>No</v>
      </c>
    </row>
    <row r="619" spans="1:8" x14ac:dyDescent="0.55000000000000004">
      <c r="A619">
        <v>574</v>
      </c>
      <c r="B619" s="1" t="s">
        <v>890</v>
      </c>
      <c r="C619" s="4">
        <v>1</v>
      </c>
      <c r="D619" s="5">
        <v>95.466666666666598</v>
      </c>
      <c r="E619" s="3">
        <v>93.466666666666598</v>
      </c>
      <c r="F619" s="4">
        <v>1.42201834862385</v>
      </c>
      <c r="G619" s="5">
        <f>Table4[[#This Row],[Best Individual mean accuracy]]-Table4[[#This Row],[Benchmark mean accuracy]]</f>
        <v>-2</v>
      </c>
      <c r="H619" t="str">
        <f>IF(AND(Table4[[#This Row],[F value]]&lt;4.74,Table4[[#This Row],[Best Individual mean accuracy]]&gt;Table4[[#This Row],[Benchmark mean accuracy]]),"Yes","No")</f>
        <v>No</v>
      </c>
    </row>
    <row r="620" spans="1:8" x14ac:dyDescent="0.55000000000000004">
      <c r="A620">
        <v>574</v>
      </c>
      <c r="B620" s="1" t="s">
        <v>1197</v>
      </c>
      <c r="C620" s="4">
        <v>1</v>
      </c>
      <c r="D620" s="5">
        <v>95.466666666666598</v>
      </c>
      <c r="E620" s="3">
        <v>92.8</v>
      </c>
      <c r="F620" s="4">
        <v>0.93224932249322501</v>
      </c>
      <c r="G620" s="5">
        <f>Table4[[#This Row],[Best Individual mean accuracy]]-Table4[[#This Row],[Benchmark mean accuracy]]</f>
        <v>-2.6666666666666003</v>
      </c>
      <c r="H620" t="str">
        <f>IF(AND(Table4[[#This Row],[F value]]&lt;4.74,Table4[[#This Row],[Best Individual mean accuracy]]&gt;Table4[[#This Row],[Benchmark mean accuracy]]),"Yes","No")</f>
        <v>No</v>
      </c>
    </row>
    <row r="621" spans="1:8" x14ac:dyDescent="0.55000000000000004">
      <c r="A621">
        <v>574</v>
      </c>
      <c r="B621" s="1" t="s">
        <v>1087</v>
      </c>
      <c r="C621" s="4">
        <v>1</v>
      </c>
      <c r="D621" s="5">
        <v>95.466666666666598</v>
      </c>
      <c r="E621" s="3">
        <v>92.533333333333303</v>
      </c>
      <c r="F621" s="4">
        <v>1.2098214285714199</v>
      </c>
      <c r="G621" s="5">
        <f>Table4[[#This Row],[Best Individual mean accuracy]]-Table4[[#This Row],[Benchmark mean accuracy]]</f>
        <v>-2.9333333333332945</v>
      </c>
      <c r="H621" t="str">
        <f>IF(AND(Table4[[#This Row],[F value]]&lt;4.74,Table4[[#This Row],[Best Individual mean accuracy]]&gt;Table4[[#This Row],[Benchmark mean accuracy]]),"Yes","No")</f>
        <v>No</v>
      </c>
    </row>
    <row r="622" spans="1:8" x14ac:dyDescent="0.55000000000000004">
      <c r="A622">
        <v>574</v>
      </c>
      <c r="B622" s="1" t="s">
        <v>1073</v>
      </c>
      <c r="C622" s="4">
        <v>1</v>
      </c>
      <c r="D622" s="5">
        <v>95.3333333333333</v>
      </c>
      <c r="E622" s="3">
        <v>96.4</v>
      </c>
      <c r="F622" s="4">
        <v>0.88888888888888795</v>
      </c>
      <c r="G622" s="5">
        <f>Table4[[#This Row],[Best Individual mean accuracy]]-Table4[[#This Row],[Benchmark mean accuracy]]</f>
        <v>1.0666666666667055</v>
      </c>
      <c r="H622" t="str">
        <f>IF(AND(Table4[[#This Row],[F value]]&lt;4.74,Table4[[#This Row],[Best Individual mean accuracy]]&gt;Table4[[#This Row],[Benchmark mean accuracy]]),"Yes","No")</f>
        <v>Yes</v>
      </c>
    </row>
    <row r="623" spans="1:8" x14ac:dyDescent="0.55000000000000004">
      <c r="A623">
        <v>574</v>
      </c>
      <c r="B623" s="1" t="s">
        <v>1068</v>
      </c>
      <c r="C623" s="4">
        <v>1</v>
      </c>
      <c r="D623" s="5">
        <v>95.3333333333333</v>
      </c>
      <c r="E623" s="3">
        <v>96.133333333333297</v>
      </c>
      <c r="F623" s="4">
        <v>0.999999999999998</v>
      </c>
      <c r="G623" s="5">
        <f>Table4[[#This Row],[Best Individual mean accuracy]]-Table4[[#This Row],[Benchmark mean accuracy]]</f>
        <v>0.79999999999999716</v>
      </c>
      <c r="H623" t="str">
        <f>IF(AND(Table4[[#This Row],[F value]]&lt;4.74,Table4[[#This Row],[Best Individual mean accuracy]]&gt;Table4[[#This Row],[Benchmark mean accuracy]]),"Yes","No")</f>
        <v>Yes</v>
      </c>
    </row>
    <row r="624" spans="1:8" x14ac:dyDescent="0.55000000000000004">
      <c r="A624">
        <v>574</v>
      </c>
      <c r="B624" s="1" t="s">
        <v>1320</v>
      </c>
      <c r="C624" s="4">
        <v>1</v>
      </c>
      <c r="D624" s="5">
        <v>95.3333333333333</v>
      </c>
      <c r="E624" s="3">
        <v>96.133333333333297</v>
      </c>
      <c r="F624" s="4">
        <v>1.99999999999999</v>
      </c>
      <c r="G624" s="5">
        <f>Table4[[#This Row],[Best Individual mean accuracy]]-Table4[[#This Row],[Benchmark mean accuracy]]</f>
        <v>0.79999999999999716</v>
      </c>
      <c r="H624" t="str">
        <f>IF(AND(Table4[[#This Row],[F value]]&lt;4.74,Table4[[#This Row],[Best Individual mean accuracy]]&gt;Table4[[#This Row],[Benchmark mean accuracy]]),"Yes","No")</f>
        <v>Yes</v>
      </c>
    </row>
    <row r="625" spans="1:8" x14ac:dyDescent="0.55000000000000004">
      <c r="A625">
        <v>574</v>
      </c>
      <c r="B625" s="1" t="s">
        <v>1228</v>
      </c>
      <c r="C625" s="4">
        <v>1</v>
      </c>
      <c r="D625" s="5">
        <v>95.3333333333333</v>
      </c>
      <c r="E625" s="3">
        <v>96</v>
      </c>
      <c r="F625" s="4">
        <v>1.28571428571428</v>
      </c>
      <c r="G625" s="5">
        <f>Table4[[#This Row],[Best Individual mean accuracy]]-Table4[[#This Row],[Benchmark mean accuracy]]</f>
        <v>0.66666666666669983</v>
      </c>
      <c r="H625" t="str">
        <f>IF(AND(Table4[[#This Row],[F value]]&lt;4.74,Table4[[#This Row],[Best Individual mean accuracy]]&gt;Table4[[#This Row],[Benchmark mean accuracy]]),"Yes","No")</f>
        <v>Yes</v>
      </c>
    </row>
    <row r="626" spans="1:8" x14ac:dyDescent="0.55000000000000004">
      <c r="A626">
        <v>574</v>
      </c>
      <c r="B626" s="1" t="s">
        <v>1017</v>
      </c>
      <c r="C626" s="4">
        <v>1</v>
      </c>
      <c r="D626" s="5">
        <v>95.3333333333333</v>
      </c>
      <c r="E626" s="3">
        <v>95.866666666666603</v>
      </c>
      <c r="F626" s="4">
        <v>0.71428571428571397</v>
      </c>
      <c r="G626" s="5">
        <f>Table4[[#This Row],[Best Individual mean accuracy]]-Table4[[#This Row],[Benchmark mean accuracy]]</f>
        <v>0.53333333333330302</v>
      </c>
      <c r="H626" t="str">
        <f>IF(AND(Table4[[#This Row],[F value]]&lt;4.74,Table4[[#This Row],[Best Individual mean accuracy]]&gt;Table4[[#This Row],[Benchmark mean accuracy]]),"Yes","No")</f>
        <v>Yes</v>
      </c>
    </row>
    <row r="627" spans="1:8" x14ac:dyDescent="0.55000000000000004">
      <c r="A627">
        <v>574</v>
      </c>
      <c r="B627" s="1" t="s">
        <v>1128</v>
      </c>
      <c r="C627" s="4">
        <v>1</v>
      </c>
      <c r="D627" s="5">
        <v>95.3333333333333</v>
      </c>
      <c r="E627" s="3">
        <v>95.866666666666603</v>
      </c>
      <c r="F627" s="4">
        <v>1</v>
      </c>
      <c r="G627" s="5">
        <f>Table4[[#This Row],[Best Individual mean accuracy]]-Table4[[#This Row],[Benchmark mean accuracy]]</f>
        <v>0.53333333333330302</v>
      </c>
      <c r="H627" t="str">
        <f>IF(AND(Table4[[#This Row],[F value]]&lt;4.74,Table4[[#This Row],[Best Individual mean accuracy]]&gt;Table4[[#This Row],[Benchmark mean accuracy]]),"Yes","No")</f>
        <v>Yes</v>
      </c>
    </row>
    <row r="628" spans="1:8" x14ac:dyDescent="0.55000000000000004">
      <c r="A628">
        <v>574</v>
      </c>
      <c r="B628" s="1" t="s">
        <v>1123</v>
      </c>
      <c r="C628" s="4">
        <v>1</v>
      </c>
      <c r="D628" s="5">
        <v>95.3333333333333</v>
      </c>
      <c r="E628" s="3">
        <v>95.733333333333306</v>
      </c>
      <c r="F628" s="4">
        <v>0.71428571428571497</v>
      </c>
      <c r="G628" s="5">
        <f>Table4[[#This Row],[Best Individual mean accuracy]]-Table4[[#This Row],[Benchmark mean accuracy]]</f>
        <v>0.40000000000000568</v>
      </c>
      <c r="H628" t="str">
        <f>IF(AND(Table4[[#This Row],[F value]]&lt;4.74,Table4[[#This Row],[Best Individual mean accuracy]]&gt;Table4[[#This Row],[Benchmark mean accuracy]]),"Yes","No")</f>
        <v>Yes</v>
      </c>
    </row>
    <row r="629" spans="1:8" x14ac:dyDescent="0.55000000000000004">
      <c r="A629">
        <v>574</v>
      </c>
      <c r="B629" s="1" t="s">
        <v>1279</v>
      </c>
      <c r="C629" s="4">
        <v>1</v>
      </c>
      <c r="D629" s="5">
        <v>95.3333333333333</v>
      </c>
      <c r="E629" s="3">
        <v>95.733333333333306</v>
      </c>
      <c r="F629" s="4">
        <v>0.86666666666666603</v>
      </c>
      <c r="G629" s="5">
        <f>Table4[[#This Row],[Best Individual mean accuracy]]-Table4[[#This Row],[Benchmark mean accuracy]]</f>
        <v>0.40000000000000568</v>
      </c>
      <c r="H629" t="str">
        <f>IF(AND(Table4[[#This Row],[F value]]&lt;4.74,Table4[[#This Row],[Best Individual mean accuracy]]&gt;Table4[[#This Row],[Benchmark mean accuracy]]),"Yes","No")</f>
        <v>Yes</v>
      </c>
    </row>
    <row r="630" spans="1:8" x14ac:dyDescent="0.55000000000000004">
      <c r="A630">
        <v>574</v>
      </c>
      <c r="B630" s="1" t="s">
        <v>1309</v>
      </c>
      <c r="C630" s="4">
        <v>1</v>
      </c>
      <c r="D630" s="5">
        <v>95.3333333333333</v>
      </c>
      <c r="E630" s="3">
        <v>95.733333333333306</v>
      </c>
      <c r="F630" s="4">
        <v>1.28571428571428</v>
      </c>
      <c r="G630" s="5">
        <f>Table4[[#This Row],[Best Individual mean accuracy]]-Table4[[#This Row],[Benchmark mean accuracy]]</f>
        <v>0.40000000000000568</v>
      </c>
      <c r="H630" t="str">
        <f>IF(AND(Table4[[#This Row],[F value]]&lt;4.74,Table4[[#This Row],[Best Individual mean accuracy]]&gt;Table4[[#This Row],[Benchmark mean accuracy]]),"Yes","No")</f>
        <v>Yes</v>
      </c>
    </row>
    <row r="631" spans="1:8" x14ac:dyDescent="0.55000000000000004">
      <c r="A631">
        <v>574</v>
      </c>
      <c r="B631" s="1" t="s">
        <v>930</v>
      </c>
      <c r="C631" s="4">
        <v>1</v>
      </c>
      <c r="D631" s="5">
        <v>95.3333333333333</v>
      </c>
      <c r="E631" s="3">
        <v>95.733333333333306</v>
      </c>
      <c r="F631" s="4">
        <v>0.63636363636363602</v>
      </c>
      <c r="G631" s="5">
        <f>Table4[[#This Row],[Best Individual mean accuracy]]-Table4[[#This Row],[Benchmark mean accuracy]]</f>
        <v>0.40000000000000568</v>
      </c>
      <c r="H631" t="str">
        <f>IF(AND(Table4[[#This Row],[F value]]&lt;4.74,Table4[[#This Row],[Best Individual mean accuracy]]&gt;Table4[[#This Row],[Benchmark mean accuracy]]),"Yes","No")</f>
        <v>Yes</v>
      </c>
    </row>
    <row r="632" spans="1:8" x14ac:dyDescent="0.55000000000000004">
      <c r="A632">
        <v>574</v>
      </c>
      <c r="B632" s="1" t="s">
        <v>1055</v>
      </c>
      <c r="C632" s="4">
        <v>1</v>
      </c>
      <c r="D632" s="5">
        <v>95.3333333333333</v>
      </c>
      <c r="E632" s="3">
        <v>95.6</v>
      </c>
      <c r="F632" s="4">
        <v>1.2</v>
      </c>
      <c r="G632" s="5">
        <f>Table4[[#This Row],[Best Individual mean accuracy]]-Table4[[#This Row],[Benchmark mean accuracy]]</f>
        <v>0.26666666666669414</v>
      </c>
      <c r="H632" t="str">
        <f>IF(AND(Table4[[#This Row],[F value]]&lt;4.74,Table4[[#This Row],[Best Individual mean accuracy]]&gt;Table4[[#This Row],[Benchmark mean accuracy]]),"Yes","No")</f>
        <v>Yes</v>
      </c>
    </row>
    <row r="633" spans="1:8" x14ac:dyDescent="0.55000000000000004">
      <c r="A633">
        <v>574</v>
      </c>
      <c r="B633" s="1" t="s">
        <v>993</v>
      </c>
      <c r="C633" s="4">
        <v>1</v>
      </c>
      <c r="D633" s="5">
        <v>95.3333333333333</v>
      </c>
      <c r="E633" s="3">
        <v>95.6</v>
      </c>
      <c r="F633" s="4">
        <v>0.59999999999999898</v>
      </c>
      <c r="G633" s="5">
        <f>Table4[[#This Row],[Best Individual mean accuracy]]-Table4[[#This Row],[Benchmark mean accuracy]]</f>
        <v>0.26666666666669414</v>
      </c>
      <c r="H633" t="str">
        <f>IF(AND(Table4[[#This Row],[F value]]&lt;4.74,Table4[[#This Row],[Best Individual mean accuracy]]&gt;Table4[[#This Row],[Benchmark mean accuracy]]),"Yes","No")</f>
        <v>Yes</v>
      </c>
    </row>
    <row r="634" spans="1:8" x14ac:dyDescent="0.55000000000000004">
      <c r="A634">
        <v>574</v>
      </c>
      <c r="B634" s="1" t="s">
        <v>935</v>
      </c>
      <c r="C634" s="4">
        <v>1</v>
      </c>
      <c r="D634" s="5">
        <v>95.3333333333333</v>
      </c>
      <c r="E634" s="3">
        <v>95.6</v>
      </c>
      <c r="F634" s="4">
        <v>0.71428571428571197</v>
      </c>
      <c r="G634" s="5">
        <f>Table4[[#This Row],[Best Individual mean accuracy]]-Table4[[#This Row],[Benchmark mean accuracy]]</f>
        <v>0.26666666666669414</v>
      </c>
      <c r="H634" t="str">
        <f>IF(AND(Table4[[#This Row],[F value]]&lt;4.74,Table4[[#This Row],[Best Individual mean accuracy]]&gt;Table4[[#This Row],[Benchmark mean accuracy]]),"Yes","No")</f>
        <v>Yes</v>
      </c>
    </row>
    <row r="635" spans="1:8" x14ac:dyDescent="0.55000000000000004">
      <c r="A635">
        <v>574</v>
      </c>
      <c r="B635" s="1" t="s">
        <v>1203</v>
      </c>
      <c r="C635" s="4">
        <v>1</v>
      </c>
      <c r="D635" s="5">
        <v>95.3333333333333</v>
      </c>
      <c r="E635" s="3">
        <v>95.6</v>
      </c>
      <c r="F635" s="4">
        <v>1.3999999999999899</v>
      </c>
      <c r="G635" s="5">
        <f>Table4[[#This Row],[Best Individual mean accuracy]]-Table4[[#This Row],[Benchmark mean accuracy]]</f>
        <v>0.26666666666669414</v>
      </c>
      <c r="H635" t="str">
        <f>IF(AND(Table4[[#This Row],[F value]]&lt;4.74,Table4[[#This Row],[Best Individual mean accuracy]]&gt;Table4[[#This Row],[Benchmark mean accuracy]]),"Yes","No")</f>
        <v>Yes</v>
      </c>
    </row>
    <row r="636" spans="1:8" x14ac:dyDescent="0.55000000000000004">
      <c r="A636">
        <v>574</v>
      </c>
      <c r="B636" s="1" t="s">
        <v>1014</v>
      </c>
      <c r="C636" s="4">
        <v>1</v>
      </c>
      <c r="D636" s="5">
        <v>95.3333333333333</v>
      </c>
      <c r="E636" s="3">
        <v>95.599999999999895</v>
      </c>
      <c r="F636" s="4">
        <v>0.83333333333333404</v>
      </c>
      <c r="G636" s="5">
        <f>Table4[[#This Row],[Best Individual mean accuracy]]-Table4[[#This Row],[Benchmark mean accuracy]]</f>
        <v>0.26666666666659467</v>
      </c>
      <c r="H636" t="str">
        <f>IF(AND(Table4[[#This Row],[F value]]&lt;4.74,Table4[[#This Row],[Best Individual mean accuracy]]&gt;Table4[[#This Row],[Benchmark mean accuracy]]),"Yes","No")</f>
        <v>Yes</v>
      </c>
    </row>
    <row r="637" spans="1:8" x14ac:dyDescent="0.55000000000000004">
      <c r="A637">
        <v>574</v>
      </c>
      <c r="B637" s="1" t="s">
        <v>1147</v>
      </c>
      <c r="C637" s="4">
        <v>1</v>
      </c>
      <c r="D637" s="5">
        <v>95.3333333333333</v>
      </c>
      <c r="E637" s="3">
        <v>95.599999999999895</v>
      </c>
      <c r="F637" s="4">
        <v>1</v>
      </c>
      <c r="G637" s="5">
        <f>Table4[[#This Row],[Best Individual mean accuracy]]-Table4[[#This Row],[Benchmark mean accuracy]]</f>
        <v>0.26666666666659467</v>
      </c>
      <c r="H637" t="str">
        <f>IF(AND(Table4[[#This Row],[F value]]&lt;4.74,Table4[[#This Row],[Best Individual mean accuracy]]&gt;Table4[[#This Row],[Benchmark mean accuracy]]),"Yes","No")</f>
        <v>Yes</v>
      </c>
    </row>
    <row r="638" spans="1:8" x14ac:dyDescent="0.55000000000000004">
      <c r="A638">
        <v>574</v>
      </c>
      <c r="B638" s="1" t="s">
        <v>974</v>
      </c>
      <c r="C638" s="4">
        <v>1</v>
      </c>
      <c r="D638" s="5">
        <v>95.3333333333333</v>
      </c>
      <c r="E638" s="3">
        <v>95.466666666666598</v>
      </c>
      <c r="F638" s="4">
        <v>0.69230769230769096</v>
      </c>
      <c r="G638" s="5">
        <f>Table4[[#This Row],[Best Individual mean accuracy]]-Table4[[#This Row],[Benchmark mean accuracy]]</f>
        <v>0.13333333333329733</v>
      </c>
      <c r="H638" t="str">
        <f>IF(AND(Table4[[#This Row],[F value]]&lt;4.74,Table4[[#This Row],[Best Individual mean accuracy]]&gt;Table4[[#This Row],[Benchmark mean accuracy]]),"Yes","No")</f>
        <v>Yes</v>
      </c>
    </row>
    <row r="639" spans="1:8" x14ac:dyDescent="0.55000000000000004">
      <c r="A639">
        <v>574</v>
      </c>
      <c r="B639" s="1" t="s">
        <v>1297</v>
      </c>
      <c r="C639" s="4">
        <v>1</v>
      </c>
      <c r="D639" s="5">
        <v>95.3333333333333</v>
      </c>
      <c r="E639" s="3">
        <v>95.466666666666598</v>
      </c>
      <c r="F639" s="4">
        <v>1.15384615384615</v>
      </c>
      <c r="G639" s="5">
        <f>Table4[[#This Row],[Best Individual mean accuracy]]-Table4[[#This Row],[Benchmark mean accuracy]]</f>
        <v>0.13333333333329733</v>
      </c>
      <c r="H639" t="str">
        <f>IF(AND(Table4[[#This Row],[F value]]&lt;4.74,Table4[[#This Row],[Best Individual mean accuracy]]&gt;Table4[[#This Row],[Benchmark mean accuracy]]),"Yes","No")</f>
        <v>Yes</v>
      </c>
    </row>
    <row r="640" spans="1:8" x14ac:dyDescent="0.55000000000000004">
      <c r="A640">
        <v>574</v>
      </c>
      <c r="B640" s="1" t="s">
        <v>1332</v>
      </c>
      <c r="C640" s="4">
        <v>1</v>
      </c>
      <c r="D640" s="5">
        <v>95.3333333333333</v>
      </c>
      <c r="E640" s="3">
        <v>95.466666666666598</v>
      </c>
      <c r="F640" s="4">
        <v>1</v>
      </c>
      <c r="G640" s="5">
        <f>Table4[[#This Row],[Best Individual mean accuracy]]-Table4[[#This Row],[Benchmark mean accuracy]]</f>
        <v>0.13333333333329733</v>
      </c>
      <c r="H640" t="str">
        <f>IF(AND(Table4[[#This Row],[F value]]&lt;4.74,Table4[[#This Row],[Best Individual mean accuracy]]&gt;Table4[[#This Row],[Benchmark mean accuracy]]),"Yes","No")</f>
        <v>Yes</v>
      </c>
    </row>
    <row r="641" spans="1:8" x14ac:dyDescent="0.55000000000000004">
      <c r="A641">
        <v>574</v>
      </c>
      <c r="B641" s="1" t="s">
        <v>948</v>
      </c>
      <c r="C641" s="4">
        <v>1</v>
      </c>
      <c r="D641" s="5">
        <v>95.3333333333333</v>
      </c>
      <c r="E641" s="3">
        <v>95.3333333333333</v>
      </c>
      <c r="F641" s="4">
        <v>2.5</v>
      </c>
      <c r="G641" s="5">
        <f>Table4[[#This Row],[Best Individual mean accuracy]]-Table4[[#This Row],[Benchmark mean accuracy]]</f>
        <v>0</v>
      </c>
      <c r="H641" t="str">
        <f>IF(AND(Table4[[#This Row],[F value]]&lt;4.74,Table4[[#This Row],[Best Individual mean accuracy]]&gt;Table4[[#This Row],[Benchmark mean accuracy]]),"Yes","No")</f>
        <v>No</v>
      </c>
    </row>
    <row r="642" spans="1:8" x14ac:dyDescent="0.55000000000000004">
      <c r="A642">
        <v>574</v>
      </c>
      <c r="B642" s="1" t="s">
        <v>1084</v>
      </c>
      <c r="C642" s="4">
        <v>1</v>
      </c>
      <c r="D642" s="5">
        <v>95.3333333333333</v>
      </c>
      <c r="E642" s="3">
        <v>95.199999999999903</v>
      </c>
      <c r="F642" s="4">
        <v>1.8</v>
      </c>
      <c r="G642" s="5">
        <f>Table4[[#This Row],[Best Individual mean accuracy]]-Table4[[#This Row],[Benchmark mean accuracy]]</f>
        <v>-0.13333333333339681</v>
      </c>
      <c r="H642" t="str">
        <f>IF(AND(Table4[[#This Row],[F value]]&lt;4.74,Table4[[#This Row],[Best Individual mean accuracy]]&gt;Table4[[#This Row],[Benchmark mean accuracy]]),"Yes","No")</f>
        <v>No</v>
      </c>
    </row>
    <row r="643" spans="1:8" x14ac:dyDescent="0.55000000000000004">
      <c r="A643">
        <v>574</v>
      </c>
      <c r="B643" s="1" t="s">
        <v>1059</v>
      </c>
      <c r="C643" s="4">
        <v>1</v>
      </c>
      <c r="D643" s="5">
        <v>95.3333333333333</v>
      </c>
      <c r="E643" s="3">
        <v>95.066666666666606</v>
      </c>
      <c r="F643" s="4">
        <v>1.6666666666666601</v>
      </c>
      <c r="G643" s="5">
        <f>Table4[[#This Row],[Best Individual mean accuracy]]-Table4[[#This Row],[Benchmark mean accuracy]]</f>
        <v>-0.26666666666669414</v>
      </c>
      <c r="H643" t="str">
        <f>IF(AND(Table4[[#This Row],[F value]]&lt;4.74,Table4[[#This Row],[Best Individual mean accuracy]]&gt;Table4[[#This Row],[Benchmark mean accuracy]]),"Yes","No")</f>
        <v>No</v>
      </c>
    </row>
    <row r="644" spans="1:8" x14ac:dyDescent="0.55000000000000004">
      <c r="A644">
        <v>574</v>
      </c>
      <c r="B644" s="1" t="s">
        <v>1060</v>
      </c>
      <c r="C644" s="4">
        <v>1</v>
      </c>
      <c r="D644" s="5">
        <v>95.3333333333333</v>
      </c>
      <c r="E644" s="3">
        <v>95.066666666666606</v>
      </c>
      <c r="F644" s="4">
        <v>0.68571428571428505</v>
      </c>
      <c r="G644" s="5">
        <f>Table4[[#This Row],[Best Individual mean accuracy]]-Table4[[#This Row],[Benchmark mean accuracy]]</f>
        <v>-0.26666666666669414</v>
      </c>
      <c r="H644" t="str">
        <f>IF(AND(Table4[[#This Row],[F value]]&lt;4.74,Table4[[#This Row],[Best Individual mean accuracy]]&gt;Table4[[#This Row],[Benchmark mean accuracy]]),"Yes","No")</f>
        <v>No</v>
      </c>
    </row>
    <row r="645" spans="1:8" x14ac:dyDescent="0.55000000000000004">
      <c r="A645">
        <v>574</v>
      </c>
      <c r="B645" s="1" t="s">
        <v>1134</v>
      </c>
      <c r="C645" s="4">
        <v>1</v>
      </c>
      <c r="D645" s="5">
        <v>95.3333333333333</v>
      </c>
      <c r="E645" s="3">
        <v>95.066666666666606</v>
      </c>
      <c r="F645" s="4">
        <v>1.49999999999999</v>
      </c>
      <c r="G645" s="5">
        <f>Table4[[#This Row],[Best Individual mean accuracy]]-Table4[[#This Row],[Benchmark mean accuracy]]</f>
        <v>-0.26666666666669414</v>
      </c>
      <c r="H645" t="str">
        <f>IF(AND(Table4[[#This Row],[F value]]&lt;4.74,Table4[[#This Row],[Best Individual mean accuracy]]&gt;Table4[[#This Row],[Benchmark mean accuracy]]),"Yes","No")</f>
        <v>No</v>
      </c>
    </row>
    <row r="646" spans="1:8" x14ac:dyDescent="0.55000000000000004">
      <c r="A646">
        <v>574</v>
      </c>
      <c r="B646" s="1" t="s">
        <v>1265</v>
      </c>
      <c r="C646" s="4">
        <v>1</v>
      </c>
      <c r="D646" s="5">
        <v>95.3333333333333</v>
      </c>
      <c r="E646" s="3">
        <v>95.066666666666606</v>
      </c>
      <c r="F646" s="4">
        <v>1.49999999999999</v>
      </c>
      <c r="G646" s="5">
        <f>Table4[[#This Row],[Best Individual mean accuracy]]-Table4[[#This Row],[Benchmark mean accuracy]]</f>
        <v>-0.26666666666669414</v>
      </c>
      <c r="H646" t="str">
        <f>IF(AND(Table4[[#This Row],[F value]]&lt;4.74,Table4[[#This Row],[Best Individual mean accuracy]]&gt;Table4[[#This Row],[Benchmark mean accuracy]]),"Yes","No")</f>
        <v>No</v>
      </c>
    </row>
    <row r="647" spans="1:8" x14ac:dyDescent="0.55000000000000004">
      <c r="A647">
        <v>574</v>
      </c>
      <c r="B647" s="1" t="s">
        <v>966</v>
      </c>
      <c r="C647" s="4">
        <v>1</v>
      </c>
      <c r="D647" s="5">
        <v>95.3333333333333</v>
      </c>
      <c r="E647" s="3">
        <v>94.933333333333294</v>
      </c>
      <c r="F647" s="4">
        <v>0.76</v>
      </c>
      <c r="G647" s="5">
        <f>Table4[[#This Row],[Best Individual mean accuracy]]-Table4[[#This Row],[Benchmark mean accuracy]]</f>
        <v>-0.40000000000000568</v>
      </c>
      <c r="H647" t="str">
        <f>IF(AND(Table4[[#This Row],[F value]]&lt;4.74,Table4[[#This Row],[Best Individual mean accuracy]]&gt;Table4[[#This Row],[Benchmark mean accuracy]]),"Yes","No")</f>
        <v>No</v>
      </c>
    </row>
    <row r="648" spans="1:8" x14ac:dyDescent="0.55000000000000004">
      <c r="A648">
        <v>574</v>
      </c>
      <c r="B648" s="1" t="s">
        <v>1243</v>
      </c>
      <c r="C648" s="4">
        <v>1</v>
      </c>
      <c r="D648" s="5">
        <v>95.3333333333333</v>
      </c>
      <c r="E648" s="3">
        <v>94.8</v>
      </c>
      <c r="F648" s="4">
        <v>1.3333333333333299</v>
      </c>
      <c r="G648" s="5">
        <f>Table4[[#This Row],[Best Individual mean accuracy]]-Table4[[#This Row],[Benchmark mean accuracy]]</f>
        <v>-0.53333333333330302</v>
      </c>
      <c r="H648" t="str">
        <f>IF(AND(Table4[[#This Row],[F value]]&lt;4.74,Table4[[#This Row],[Best Individual mean accuracy]]&gt;Table4[[#This Row],[Benchmark mean accuracy]]),"Yes","No")</f>
        <v>No</v>
      </c>
    </row>
    <row r="649" spans="1:8" x14ac:dyDescent="0.55000000000000004">
      <c r="A649">
        <v>574</v>
      </c>
      <c r="B649" s="1" t="s">
        <v>1304</v>
      </c>
      <c r="C649" s="4">
        <v>1</v>
      </c>
      <c r="D649" s="5">
        <v>95.3333333333333</v>
      </c>
      <c r="E649" s="3">
        <v>94.533333333333303</v>
      </c>
      <c r="F649" s="4">
        <v>1.0833333333333299</v>
      </c>
      <c r="G649" s="5">
        <f>Table4[[#This Row],[Best Individual mean accuracy]]-Table4[[#This Row],[Benchmark mean accuracy]]</f>
        <v>-0.79999999999999716</v>
      </c>
      <c r="H649" t="str">
        <f>IF(AND(Table4[[#This Row],[F value]]&lt;4.74,Table4[[#This Row],[Best Individual mean accuracy]]&gt;Table4[[#This Row],[Benchmark mean accuracy]]),"Yes","No")</f>
        <v>No</v>
      </c>
    </row>
    <row r="650" spans="1:8" x14ac:dyDescent="0.55000000000000004">
      <c r="A650">
        <v>574</v>
      </c>
      <c r="B650" s="1" t="s">
        <v>1293</v>
      </c>
      <c r="C650" s="4">
        <v>1</v>
      </c>
      <c r="D650" s="5">
        <v>95.3333333333333</v>
      </c>
      <c r="E650" s="3">
        <v>94.4</v>
      </c>
      <c r="F650" s="4">
        <v>1</v>
      </c>
      <c r="G650" s="5">
        <f>Table4[[#This Row],[Best Individual mean accuracy]]-Table4[[#This Row],[Benchmark mean accuracy]]</f>
        <v>-0.93333333333329449</v>
      </c>
      <c r="H650" t="str">
        <f>IF(AND(Table4[[#This Row],[F value]]&lt;4.74,Table4[[#This Row],[Best Individual mean accuracy]]&gt;Table4[[#This Row],[Benchmark mean accuracy]]),"Yes","No")</f>
        <v>No</v>
      </c>
    </row>
    <row r="651" spans="1:8" x14ac:dyDescent="0.55000000000000004">
      <c r="A651">
        <v>574</v>
      </c>
      <c r="B651" s="1" t="s">
        <v>885</v>
      </c>
      <c r="C651" s="4">
        <v>1</v>
      </c>
      <c r="D651" s="5">
        <v>95.3333333333333</v>
      </c>
      <c r="E651" s="3">
        <v>91.199999999999903</v>
      </c>
      <c r="F651" s="4">
        <v>1.3018867924528199</v>
      </c>
      <c r="G651" s="5">
        <f>Table4[[#This Row],[Best Individual mean accuracy]]-Table4[[#This Row],[Benchmark mean accuracy]]</f>
        <v>-4.1333333333333968</v>
      </c>
      <c r="H651" t="str">
        <f>IF(AND(Table4[[#This Row],[F value]]&lt;4.74,Table4[[#This Row],[Best Individual mean accuracy]]&gt;Table4[[#This Row],[Benchmark mean accuracy]]),"Yes","No")</f>
        <v>No</v>
      </c>
    </row>
    <row r="652" spans="1:8" x14ac:dyDescent="0.55000000000000004">
      <c r="A652">
        <v>574</v>
      </c>
      <c r="B652" s="1" t="s">
        <v>1267</v>
      </c>
      <c r="C652" s="4">
        <v>1</v>
      </c>
      <c r="D652" s="5">
        <v>95.2</v>
      </c>
      <c r="E652" s="3">
        <v>96.133333333333297</v>
      </c>
      <c r="F652" s="4">
        <v>1.72727272727272</v>
      </c>
      <c r="G652" s="5">
        <f>Table4[[#This Row],[Best Individual mean accuracy]]-Table4[[#This Row],[Benchmark mean accuracy]]</f>
        <v>0.93333333333329449</v>
      </c>
      <c r="H652" t="str">
        <f>IF(AND(Table4[[#This Row],[F value]]&lt;4.74,Table4[[#This Row],[Best Individual mean accuracy]]&gt;Table4[[#This Row],[Benchmark mean accuracy]]),"Yes","No")</f>
        <v>Yes</v>
      </c>
    </row>
    <row r="653" spans="1:8" x14ac:dyDescent="0.55000000000000004">
      <c r="A653">
        <v>574</v>
      </c>
      <c r="B653" s="1" t="s">
        <v>1007</v>
      </c>
      <c r="C653" s="4">
        <v>1</v>
      </c>
      <c r="D653" s="5">
        <v>95.2</v>
      </c>
      <c r="E653" s="3">
        <v>96.133333333333297</v>
      </c>
      <c r="F653" s="4">
        <v>1.36363636363636</v>
      </c>
      <c r="G653" s="5">
        <f>Table4[[#This Row],[Best Individual mean accuracy]]-Table4[[#This Row],[Benchmark mean accuracy]]</f>
        <v>0.93333333333329449</v>
      </c>
      <c r="H653" t="str">
        <f>IF(AND(Table4[[#This Row],[F value]]&lt;4.74,Table4[[#This Row],[Best Individual mean accuracy]]&gt;Table4[[#This Row],[Benchmark mean accuracy]]),"Yes","No")</f>
        <v>Yes</v>
      </c>
    </row>
    <row r="654" spans="1:8" x14ac:dyDescent="0.55000000000000004">
      <c r="A654">
        <v>574</v>
      </c>
      <c r="B654" s="1" t="s">
        <v>1018</v>
      </c>
      <c r="C654" s="4">
        <v>1</v>
      </c>
      <c r="D654" s="5">
        <v>95.2</v>
      </c>
      <c r="E654" s="3">
        <v>95.866666666666603</v>
      </c>
      <c r="F654" s="4">
        <v>1.2222222222222201</v>
      </c>
      <c r="G654" s="5">
        <f>Table4[[#This Row],[Best Individual mean accuracy]]-Table4[[#This Row],[Benchmark mean accuracy]]</f>
        <v>0.66666666666660035</v>
      </c>
      <c r="H654" t="str">
        <f>IF(AND(Table4[[#This Row],[F value]]&lt;4.74,Table4[[#This Row],[Best Individual mean accuracy]]&gt;Table4[[#This Row],[Benchmark mean accuracy]]),"Yes","No")</f>
        <v>Yes</v>
      </c>
    </row>
    <row r="655" spans="1:8" x14ac:dyDescent="0.55000000000000004">
      <c r="A655">
        <v>574</v>
      </c>
      <c r="B655" s="1" t="s">
        <v>1180</v>
      </c>
      <c r="C655" s="4">
        <v>1</v>
      </c>
      <c r="D655" s="5">
        <v>95.2</v>
      </c>
      <c r="E655" s="3">
        <v>95.733333333333306</v>
      </c>
      <c r="F655" s="4">
        <v>0.71428571428571297</v>
      </c>
      <c r="G655" s="5">
        <f>Table4[[#This Row],[Best Individual mean accuracy]]-Table4[[#This Row],[Benchmark mean accuracy]]</f>
        <v>0.53333333333330302</v>
      </c>
      <c r="H655" t="str">
        <f>IF(AND(Table4[[#This Row],[F value]]&lt;4.74,Table4[[#This Row],[Best Individual mean accuracy]]&gt;Table4[[#This Row],[Benchmark mean accuracy]]),"Yes","No")</f>
        <v>Yes</v>
      </c>
    </row>
    <row r="656" spans="1:8" x14ac:dyDescent="0.55000000000000004">
      <c r="A656">
        <v>574</v>
      </c>
      <c r="B656" s="1" t="s">
        <v>1153</v>
      </c>
      <c r="C656" s="4">
        <v>1</v>
      </c>
      <c r="D656" s="5">
        <v>95.199999999999903</v>
      </c>
      <c r="E656" s="3">
        <v>96.266666666666595</v>
      </c>
      <c r="F656" s="4">
        <v>1.1111111111111101</v>
      </c>
      <c r="G656" s="5">
        <f>Table4[[#This Row],[Best Individual mean accuracy]]-Table4[[#This Row],[Benchmark mean accuracy]]</f>
        <v>1.0666666666666913</v>
      </c>
      <c r="H656" t="str">
        <f>IF(AND(Table4[[#This Row],[F value]]&lt;4.74,Table4[[#This Row],[Best Individual mean accuracy]]&gt;Table4[[#This Row],[Benchmark mean accuracy]]),"Yes","No")</f>
        <v>Yes</v>
      </c>
    </row>
    <row r="657" spans="1:8" x14ac:dyDescent="0.55000000000000004">
      <c r="A657">
        <v>574</v>
      </c>
      <c r="B657" s="1" t="s">
        <v>1227</v>
      </c>
      <c r="C657" s="4">
        <v>1</v>
      </c>
      <c r="D657" s="5">
        <v>95.199999999999903</v>
      </c>
      <c r="E657" s="3">
        <v>95.733333333333306</v>
      </c>
      <c r="F657" s="4">
        <v>0.83333333333333404</v>
      </c>
      <c r="G657" s="5">
        <f>Table4[[#This Row],[Best Individual mean accuracy]]-Table4[[#This Row],[Benchmark mean accuracy]]</f>
        <v>0.53333333333340249</v>
      </c>
      <c r="H657" t="str">
        <f>IF(AND(Table4[[#This Row],[F value]]&lt;4.74,Table4[[#This Row],[Best Individual mean accuracy]]&gt;Table4[[#This Row],[Benchmark mean accuracy]]),"Yes","No")</f>
        <v>Yes</v>
      </c>
    </row>
    <row r="658" spans="1:8" x14ac:dyDescent="0.55000000000000004">
      <c r="A658">
        <v>574</v>
      </c>
      <c r="B658" s="1" t="s">
        <v>1158</v>
      </c>
      <c r="C658" s="4">
        <v>1</v>
      </c>
      <c r="D658" s="5">
        <v>95.199999999999903</v>
      </c>
      <c r="E658" s="3">
        <v>95.466666666666598</v>
      </c>
      <c r="F658" s="4">
        <v>0.85714285714285798</v>
      </c>
      <c r="G658" s="5">
        <f>Table4[[#This Row],[Best Individual mean accuracy]]-Table4[[#This Row],[Benchmark mean accuracy]]</f>
        <v>0.26666666666669414</v>
      </c>
      <c r="H658" t="str">
        <f>IF(AND(Table4[[#This Row],[F value]]&lt;4.74,Table4[[#This Row],[Best Individual mean accuracy]]&gt;Table4[[#This Row],[Benchmark mean accuracy]]),"Yes","No")</f>
        <v>Yes</v>
      </c>
    </row>
    <row r="659" spans="1:8" x14ac:dyDescent="0.55000000000000004">
      <c r="A659">
        <v>574</v>
      </c>
      <c r="B659" s="1" t="s">
        <v>1148</v>
      </c>
      <c r="C659" s="4">
        <v>1</v>
      </c>
      <c r="D659" s="5">
        <v>95.199999999999903</v>
      </c>
      <c r="E659" s="3">
        <v>95.466666666666598</v>
      </c>
      <c r="F659" s="4">
        <v>1.5</v>
      </c>
      <c r="G659" s="5">
        <f>Table4[[#This Row],[Best Individual mean accuracy]]-Table4[[#This Row],[Benchmark mean accuracy]]</f>
        <v>0.26666666666669414</v>
      </c>
      <c r="H659" t="str">
        <f>IF(AND(Table4[[#This Row],[F value]]&lt;4.74,Table4[[#This Row],[Best Individual mean accuracy]]&gt;Table4[[#This Row],[Benchmark mean accuracy]]),"Yes","No")</f>
        <v>Yes</v>
      </c>
    </row>
    <row r="660" spans="1:8" x14ac:dyDescent="0.55000000000000004">
      <c r="A660">
        <v>574</v>
      </c>
      <c r="B660" s="1" t="s">
        <v>914</v>
      </c>
      <c r="C660" s="4">
        <v>1</v>
      </c>
      <c r="D660" s="5">
        <v>95.199999999999903</v>
      </c>
      <c r="E660" s="3">
        <v>95.466666666666598</v>
      </c>
      <c r="F660" s="4">
        <v>1.3333333333333299</v>
      </c>
      <c r="G660" s="5">
        <f>Table4[[#This Row],[Best Individual mean accuracy]]-Table4[[#This Row],[Benchmark mean accuracy]]</f>
        <v>0.26666666666669414</v>
      </c>
      <c r="H660" t="str">
        <f>IF(AND(Table4[[#This Row],[F value]]&lt;4.74,Table4[[#This Row],[Best Individual mean accuracy]]&gt;Table4[[#This Row],[Benchmark mean accuracy]]),"Yes","No")</f>
        <v>Yes</v>
      </c>
    </row>
    <row r="661" spans="1:8" x14ac:dyDescent="0.55000000000000004">
      <c r="A661">
        <v>574</v>
      </c>
      <c r="B661" s="1" t="s">
        <v>912</v>
      </c>
      <c r="C661" s="4">
        <v>1</v>
      </c>
      <c r="D661" s="5">
        <v>95.199999999999903</v>
      </c>
      <c r="E661" s="3">
        <v>95.2</v>
      </c>
      <c r="F661" s="4">
        <v>0.6</v>
      </c>
      <c r="G661" s="5">
        <f>Table4[[#This Row],[Best Individual mean accuracy]]-Table4[[#This Row],[Benchmark mean accuracy]]</f>
        <v>0</v>
      </c>
      <c r="H661" t="str">
        <f>IF(AND(Table4[[#This Row],[F value]]&lt;4.74,Table4[[#This Row],[Best Individual mean accuracy]]&gt;Table4[[#This Row],[Benchmark mean accuracy]]),"Yes","No")</f>
        <v>Yes</v>
      </c>
    </row>
    <row r="662" spans="1:8" x14ac:dyDescent="0.55000000000000004">
      <c r="A662">
        <v>574</v>
      </c>
      <c r="B662" s="1" t="s">
        <v>1119</v>
      </c>
      <c r="C662" s="4">
        <v>1</v>
      </c>
      <c r="D662" s="5">
        <v>95.199999999999903</v>
      </c>
      <c r="E662" s="3">
        <v>95.066666666666606</v>
      </c>
      <c r="F662" s="4">
        <v>1</v>
      </c>
      <c r="G662" s="5">
        <f>Table4[[#This Row],[Best Individual mean accuracy]]-Table4[[#This Row],[Benchmark mean accuracy]]</f>
        <v>-0.13333333333329733</v>
      </c>
      <c r="H662" t="str">
        <f>IF(AND(Table4[[#This Row],[F value]]&lt;4.74,Table4[[#This Row],[Best Individual mean accuracy]]&gt;Table4[[#This Row],[Benchmark mean accuracy]]),"Yes","No")</f>
        <v>No</v>
      </c>
    </row>
    <row r="663" spans="1:8" x14ac:dyDescent="0.55000000000000004">
      <c r="A663">
        <v>574</v>
      </c>
      <c r="B663" s="1" t="s">
        <v>901</v>
      </c>
      <c r="C663" s="4">
        <v>1</v>
      </c>
      <c r="D663" s="5">
        <v>95.199999999999903</v>
      </c>
      <c r="E663" s="3">
        <v>94.533333333333303</v>
      </c>
      <c r="F663" s="4">
        <v>2.7142857142857202</v>
      </c>
      <c r="G663" s="5">
        <f>Table4[[#This Row],[Best Individual mean accuracy]]-Table4[[#This Row],[Benchmark mean accuracy]]</f>
        <v>-0.66666666666660035</v>
      </c>
      <c r="H663" t="str">
        <f>IF(AND(Table4[[#This Row],[F value]]&lt;4.74,Table4[[#This Row],[Best Individual mean accuracy]]&gt;Table4[[#This Row],[Benchmark mean accuracy]]),"Yes","No")</f>
        <v>No</v>
      </c>
    </row>
    <row r="664" spans="1:8" x14ac:dyDescent="0.55000000000000004">
      <c r="A664">
        <v>574</v>
      </c>
      <c r="B664" s="1" t="s">
        <v>1026</v>
      </c>
      <c r="C664" s="4">
        <v>1</v>
      </c>
      <c r="D664" s="5">
        <v>95.066666666666606</v>
      </c>
      <c r="E664" s="3">
        <v>95.466666666666598</v>
      </c>
      <c r="F664" s="4">
        <v>0.69230769230769196</v>
      </c>
      <c r="G664" s="5">
        <f>Table4[[#This Row],[Best Individual mean accuracy]]-Table4[[#This Row],[Benchmark mean accuracy]]</f>
        <v>0.39999999999999147</v>
      </c>
      <c r="H664" t="str">
        <f>IF(AND(Table4[[#This Row],[F value]]&lt;4.74,Table4[[#This Row],[Best Individual mean accuracy]]&gt;Table4[[#This Row],[Benchmark mean accuracy]]),"Yes","No")</f>
        <v>Yes</v>
      </c>
    </row>
    <row r="665" spans="1:8" x14ac:dyDescent="0.55000000000000004">
      <c r="A665">
        <v>574</v>
      </c>
      <c r="B665" s="1" t="s">
        <v>1175</v>
      </c>
      <c r="C665" s="4">
        <v>1</v>
      </c>
      <c r="D665" s="5">
        <v>95.066666666666606</v>
      </c>
      <c r="E665" s="3">
        <v>95.466666666666598</v>
      </c>
      <c r="F665" s="4">
        <v>1</v>
      </c>
      <c r="G665" s="5">
        <f>Table4[[#This Row],[Best Individual mean accuracy]]-Table4[[#This Row],[Benchmark mean accuracy]]</f>
        <v>0.39999999999999147</v>
      </c>
      <c r="H665" t="str">
        <f>IF(AND(Table4[[#This Row],[F value]]&lt;4.74,Table4[[#This Row],[Best Individual mean accuracy]]&gt;Table4[[#This Row],[Benchmark mean accuracy]]),"Yes","No")</f>
        <v>Yes</v>
      </c>
    </row>
    <row r="666" spans="1:8" x14ac:dyDescent="0.55000000000000004">
      <c r="A666">
        <v>574</v>
      </c>
      <c r="B666" s="1" t="s">
        <v>1188</v>
      </c>
      <c r="C666" s="4">
        <v>1</v>
      </c>
      <c r="D666" s="5">
        <v>95.066666666666606</v>
      </c>
      <c r="E666" s="3">
        <v>95.3333333333333</v>
      </c>
      <c r="F666" s="4">
        <v>1</v>
      </c>
      <c r="G666" s="5">
        <f>Table4[[#This Row],[Best Individual mean accuracy]]-Table4[[#This Row],[Benchmark mean accuracy]]</f>
        <v>0.26666666666669414</v>
      </c>
      <c r="H666" t="str">
        <f>IF(AND(Table4[[#This Row],[F value]]&lt;4.74,Table4[[#This Row],[Best Individual mean accuracy]]&gt;Table4[[#This Row],[Benchmark mean accuracy]]),"Yes","No")</f>
        <v>Yes</v>
      </c>
    </row>
    <row r="667" spans="1:8" x14ac:dyDescent="0.55000000000000004">
      <c r="A667">
        <v>574</v>
      </c>
      <c r="B667" s="1" t="s">
        <v>975</v>
      </c>
      <c r="C667" s="4">
        <v>1</v>
      </c>
      <c r="D667" s="5">
        <v>95.066666666666606</v>
      </c>
      <c r="E667" s="3">
        <v>91.866666666666603</v>
      </c>
      <c r="F667" s="4">
        <v>2.0869565217391299</v>
      </c>
      <c r="G667" s="5">
        <f>Table4[[#This Row],[Best Individual mean accuracy]]-Table4[[#This Row],[Benchmark mean accuracy]]</f>
        <v>-3.2000000000000028</v>
      </c>
      <c r="H667" t="str">
        <f>IF(AND(Table4[[#This Row],[F value]]&lt;4.74,Table4[[#This Row],[Best Individual mean accuracy]]&gt;Table4[[#This Row],[Benchmark mean accuracy]]),"Yes","No")</f>
        <v>No</v>
      </c>
    </row>
    <row r="668" spans="1:8" x14ac:dyDescent="0.55000000000000004">
      <c r="A668">
        <v>574</v>
      </c>
      <c r="B668" s="1" t="s">
        <v>1277</v>
      </c>
      <c r="C668" s="4">
        <v>1</v>
      </c>
      <c r="D668" s="5">
        <v>94.933333333333294</v>
      </c>
      <c r="E668" s="3">
        <v>96.533333333333303</v>
      </c>
      <c r="F668" s="4">
        <v>1.4666666666666599</v>
      </c>
      <c r="G668" s="5">
        <f>Table4[[#This Row],[Best Individual mean accuracy]]-Table4[[#This Row],[Benchmark mean accuracy]]</f>
        <v>1.6000000000000085</v>
      </c>
      <c r="H668" t="str">
        <f>IF(AND(Table4[[#This Row],[F value]]&lt;4.74,Table4[[#This Row],[Best Individual mean accuracy]]&gt;Table4[[#This Row],[Benchmark mean accuracy]]),"Yes","No")</f>
        <v>Yes</v>
      </c>
    </row>
    <row r="669" spans="1:8" x14ac:dyDescent="0.55000000000000004">
      <c r="A669">
        <v>574</v>
      </c>
      <c r="B669" s="1" t="s">
        <v>1217</v>
      </c>
      <c r="C669" s="4">
        <v>1</v>
      </c>
      <c r="D669" s="5">
        <v>94.933333333333294</v>
      </c>
      <c r="E669" s="3">
        <v>96.533333333333303</v>
      </c>
      <c r="F669" s="4">
        <v>1.99999999999999</v>
      </c>
      <c r="G669" s="5">
        <f>Table4[[#This Row],[Best Individual mean accuracy]]-Table4[[#This Row],[Benchmark mean accuracy]]</f>
        <v>1.6000000000000085</v>
      </c>
      <c r="H669" t="str">
        <f>IF(AND(Table4[[#This Row],[F value]]&lt;4.74,Table4[[#This Row],[Best Individual mean accuracy]]&gt;Table4[[#This Row],[Benchmark mean accuracy]]),"Yes","No")</f>
        <v>Yes</v>
      </c>
    </row>
    <row r="670" spans="1:8" x14ac:dyDescent="0.55000000000000004">
      <c r="A670">
        <v>574</v>
      </c>
      <c r="B670" s="1" t="s">
        <v>1131</v>
      </c>
      <c r="C670" s="4">
        <v>1</v>
      </c>
      <c r="D670" s="5">
        <v>94.933333333333294</v>
      </c>
      <c r="E670" s="3">
        <v>95.199999999999903</v>
      </c>
      <c r="F670" s="4">
        <v>0.74193548387096797</v>
      </c>
      <c r="G670" s="5">
        <f>Table4[[#This Row],[Best Individual mean accuracy]]-Table4[[#This Row],[Benchmark mean accuracy]]</f>
        <v>0.26666666666660888</v>
      </c>
      <c r="H670" t="str">
        <f>IF(AND(Table4[[#This Row],[F value]]&lt;4.74,Table4[[#This Row],[Best Individual mean accuracy]]&gt;Table4[[#This Row],[Benchmark mean accuracy]]),"Yes","No")</f>
        <v>Yes</v>
      </c>
    </row>
    <row r="671" spans="1:8" x14ac:dyDescent="0.55000000000000004">
      <c r="A671">
        <v>574</v>
      </c>
      <c r="B671" s="1" t="s">
        <v>1106</v>
      </c>
      <c r="C671" s="4">
        <v>1</v>
      </c>
      <c r="D671" s="5">
        <v>94.933333333333294</v>
      </c>
      <c r="E671" s="3">
        <v>94.6666666666666</v>
      </c>
      <c r="F671" s="4">
        <v>1.21428571428571</v>
      </c>
      <c r="G671" s="5">
        <f>Table4[[#This Row],[Best Individual mean accuracy]]-Table4[[#This Row],[Benchmark mean accuracy]]</f>
        <v>-0.26666666666669414</v>
      </c>
      <c r="H671" t="str">
        <f>IF(AND(Table4[[#This Row],[F value]]&lt;4.74,Table4[[#This Row],[Best Individual mean accuracy]]&gt;Table4[[#This Row],[Benchmark mean accuracy]]),"Yes","No")</f>
        <v>No</v>
      </c>
    </row>
    <row r="672" spans="1:8" x14ac:dyDescent="0.55000000000000004">
      <c r="A672">
        <v>663</v>
      </c>
      <c r="B672" s="1" t="s">
        <v>1335</v>
      </c>
      <c r="C672" s="4">
        <v>1</v>
      </c>
      <c r="D672" s="5">
        <v>96.6666666666666</v>
      </c>
      <c r="E672" s="3">
        <v>95.2</v>
      </c>
      <c r="F672" s="4">
        <v>2.3333333333333299</v>
      </c>
      <c r="G672" s="5">
        <f>Table4[[#This Row],[Best Individual mean accuracy]]-Table4[[#This Row],[Benchmark mean accuracy]]</f>
        <v>-1.4666666666665975</v>
      </c>
      <c r="H672" t="str">
        <f>IF(AND(Table4[[#This Row],[F value]]&lt;4.74,Table4[[#This Row],[Best Individual mean accuracy]]&gt;Table4[[#This Row],[Benchmark mean accuracy]]),"Yes","No")</f>
        <v>No</v>
      </c>
    </row>
    <row r="673" spans="1:8" x14ac:dyDescent="0.55000000000000004">
      <c r="A673">
        <v>663</v>
      </c>
      <c r="B673" s="1" t="s">
        <v>1339</v>
      </c>
      <c r="C673" s="4">
        <v>1</v>
      </c>
      <c r="D673" s="5">
        <v>96.533333333333303</v>
      </c>
      <c r="E673" s="3">
        <v>96.266666666666595</v>
      </c>
      <c r="F673" s="4">
        <v>1</v>
      </c>
      <c r="G673" s="5">
        <f>Table4[[#This Row],[Best Individual mean accuracy]]-Table4[[#This Row],[Benchmark mean accuracy]]</f>
        <v>-0.26666666666670835</v>
      </c>
      <c r="H673" t="str">
        <f>IF(AND(Table4[[#This Row],[F value]]&lt;4.74,Table4[[#This Row],[Best Individual mean accuracy]]&gt;Table4[[#This Row],[Benchmark mean accuracy]]),"Yes","No")</f>
        <v>No</v>
      </c>
    </row>
    <row r="674" spans="1:8" x14ac:dyDescent="0.55000000000000004">
      <c r="A674">
        <v>663</v>
      </c>
      <c r="B674" s="1" t="s">
        <v>1342</v>
      </c>
      <c r="C674" s="4">
        <v>1</v>
      </c>
      <c r="D674" s="5">
        <v>96.533333333333303</v>
      </c>
      <c r="E674" s="3">
        <v>95.6</v>
      </c>
      <c r="F674" s="4">
        <v>3.3999999999999901</v>
      </c>
      <c r="G674" s="5">
        <f>Table4[[#This Row],[Best Individual mean accuracy]]-Table4[[#This Row],[Benchmark mean accuracy]]</f>
        <v>-0.9333333333333087</v>
      </c>
      <c r="H674" t="str">
        <f>IF(AND(Table4[[#This Row],[F value]]&lt;4.74,Table4[[#This Row],[Best Individual mean accuracy]]&gt;Table4[[#This Row],[Benchmark mean accuracy]]),"Yes","No")</f>
        <v>No</v>
      </c>
    </row>
    <row r="675" spans="1:8" x14ac:dyDescent="0.55000000000000004">
      <c r="A675">
        <v>663</v>
      </c>
      <c r="B675" s="1" t="s">
        <v>1336</v>
      </c>
      <c r="C675" s="4">
        <v>1</v>
      </c>
      <c r="D675" s="5">
        <v>96.533333333333303</v>
      </c>
      <c r="E675" s="3">
        <v>95.599999999999895</v>
      </c>
      <c r="F675" s="4">
        <v>1.28571428571428</v>
      </c>
      <c r="G675" s="5">
        <f>Table4[[#This Row],[Best Individual mean accuracy]]-Table4[[#This Row],[Benchmark mean accuracy]]</f>
        <v>-0.93333333333340818</v>
      </c>
      <c r="H675" t="str">
        <f>IF(AND(Table4[[#This Row],[F value]]&lt;4.74,Table4[[#This Row],[Best Individual mean accuracy]]&gt;Table4[[#This Row],[Benchmark mean accuracy]]),"Yes","No")</f>
        <v>No</v>
      </c>
    </row>
    <row r="676" spans="1:8" x14ac:dyDescent="0.55000000000000004">
      <c r="A676">
        <v>663</v>
      </c>
      <c r="B676" s="1" t="s">
        <v>1340</v>
      </c>
      <c r="C676" s="4">
        <v>1</v>
      </c>
      <c r="D676" s="5">
        <v>96.533333333333303</v>
      </c>
      <c r="E676" s="3">
        <v>93.733333333333306</v>
      </c>
      <c r="F676" s="4">
        <v>5.13333333333334</v>
      </c>
      <c r="G676" s="5">
        <f>Table4[[#This Row],[Best Individual mean accuracy]]-Table4[[#This Row],[Benchmark mean accuracy]]</f>
        <v>-2.7999999999999972</v>
      </c>
      <c r="H676" t="str">
        <f>IF(AND(Table4[[#This Row],[F value]]&lt;4.74,Table4[[#This Row],[Best Individual mean accuracy]]&gt;Table4[[#This Row],[Benchmark mean accuracy]]),"Yes","No")</f>
        <v>No</v>
      </c>
    </row>
    <row r="677" spans="1:8" x14ac:dyDescent="0.55000000000000004">
      <c r="A677">
        <v>663</v>
      </c>
      <c r="B677" s="1" t="s">
        <v>1345</v>
      </c>
      <c r="C677" s="4">
        <v>1</v>
      </c>
      <c r="D677" s="5">
        <v>96.4</v>
      </c>
      <c r="E677" s="3">
        <v>96.266666666666595</v>
      </c>
      <c r="F677" s="4">
        <v>1</v>
      </c>
      <c r="G677" s="5">
        <f>Table4[[#This Row],[Best Individual mean accuracy]]-Table4[[#This Row],[Benchmark mean accuracy]]</f>
        <v>-0.13333333333341102</v>
      </c>
      <c r="H677" t="str">
        <f>IF(AND(Table4[[#This Row],[F value]]&lt;4.74,Table4[[#This Row],[Best Individual mean accuracy]]&gt;Table4[[#This Row],[Benchmark mean accuracy]]),"Yes","No")</f>
        <v>No</v>
      </c>
    </row>
    <row r="678" spans="1:8" x14ac:dyDescent="0.55000000000000004">
      <c r="A678">
        <v>663</v>
      </c>
      <c r="B678" s="1" t="s">
        <v>1333</v>
      </c>
      <c r="C678" s="4">
        <v>1</v>
      </c>
      <c r="D678" s="5">
        <v>96.266666666666595</v>
      </c>
      <c r="E678" s="3">
        <v>95.466666666666598</v>
      </c>
      <c r="F678" s="4">
        <v>0.73333333333333295</v>
      </c>
      <c r="G678" s="5">
        <f>Table4[[#This Row],[Best Individual mean accuracy]]-Table4[[#This Row],[Benchmark mean accuracy]]</f>
        <v>-0.79999999999999716</v>
      </c>
      <c r="H678" t="str">
        <f>IF(AND(Table4[[#This Row],[F value]]&lt;4.74,Table4[[#This Row],[Best Individual mean accuracy]]&gt;Table4[[#This Row],[Benchmark mean accuracy]]),"Yes","No")</f>
        <v>No</v>
      </c>
    </row>
    <row r="679" spans="1:8" x14ac:dyDescent="0.55000000000000004">
      <c r="A679">
        <v>663</v>
      </c>
      <c r="B679" s="1" t="s">
        <v>1337</v>
      </c>
      <c r="C679" s="4">
        <v>1</v>
      </c>
      <c r="D679" s="5">
        <v>96.266666666666595</v>
      </c>
      <c r="E679" s="3">
        <v>95.199999999999903</v>
      </c>
      <c r="F679" s="4">
        <v>1</v>
      </c>
      <c r="G679" s="5">
        <f>Table4[[#This Row],[Best Individual mean accuracy]]-Table4[[#This Row],[Benchmark mean accuracy]]</f>
        <v>-1.0666666666666913</v>
      </c>
      <c r="H679" t="str">
        <f>IF(AND(Table4[[#This Row],[F value]]&lt;4.74,Table4[[#This Row],[Best Individual mean accuracy]]&gt;Table4[[#This Row],[Benchmark mean accuracy]]),"Yes","No")</f>
        <v>No</v>
      </c>
    </row>
    <row r="680" spans="1:8" x14ac:dyDescent="0.55000000000000004">
      <c r="A680">
        <v>663</v>
      </c>
      <c r="B680" s="1" t="s">
        <v>1338</v>
      </c>
      <c r="C680" s="4">
        <v>1</v>
      </c>
      <c r="D680" s="5">
        <v>96.266666666666595</v>
      </c>
      <c r="E680" s="3">
        <v>95.199999999999903</v>
      </c>
      <c r="F680" s="4">
        <v>2.5999999999999899</v>
      </c>
      <c r="G680" s="5">
        <f>Table4[[#This Row],[Best Individual mean accuracy]]-Table4[[#This Row],[Benchmark mean accuracy]]</f>
        <v>-1.0666666666666913</v>
      </c>
      <c r="H680" t="str">
        <f>IF(AND(Table4[[#This Row],[F value]]&lt;4.74,Table4[[#This Row],[Best Individual mean accuracy]]&gt;Table4[[#This Row],[Benchmark mean accuracy]]),"Yes","No")</f>
        <v>No</v>
      </c>
    </row>
    <row r="681" spans="1:8" x14ac:dyDescent="0.55000000000000004">
      <c r="A681">
        <v>663</v>
      </c>
      <c r="B681" s="1" t="s">
        <v>1344</v>
      </c>
      <c r="C681" s="4">
        <v>1</v>
      </c>
      <c r="D681" s="5">
        <v>96.133333333333297</v>
      </c>
      <c r="E681" s="3">
        <v>95.6</v>
      </c>
      <c r="F681" s="4">
        <v>1</v>
      </c>
      <c r="G681" s="5">
        <f>Table4[[#This Row],[Best Individual mean accuracy]]-Table4[[#This Row],[Benchmark mean accuracy]]</f>
        <v>-0.53333333333330302</v>
      </c>
      <c r="H681" t="str">
        <f>IF(AND(Table4[[#This Row],[F value]]&lt;4.74,Table4[[#This Row],[Best Individual mean accuracy]]&gt;Table4[[#This Row],[Benchmark mean accuracy]]),"Yes","No")</f>
        <v>No</v>
      </c>
    </row>
    <row r="682" spans="1:8" x14ac:dyDescent="0.55000000000000004">
      <c r="A682">
        <v>663</v>
      </c>
      <c r="B682" s="1" t="s">
        <v>1346</v>
      </c>
      <c r="C682" s="4">
        <v>1</v>
      </c>
      <c r="D682" s="5">
        <v>96.133333333333297</v>
      </c>
      <c r="E682" s="3">
        <v>95.3333333333333</v>
      </c>
      <c r="F682" s="4">
        <v>0.71428571428571297</v>
      </c>
      <c r="G682" s="5">
        <f>Table4[[#This Row],[Best Individual mean accuracy]]-Table4[[#This Row],[Benchmark mean accuracy]]</f>
        <v>-0.79999999999999716</v>
      </c>
      <c r="H682" t="str">
        <f>IF(AND(Table4[[#This Row],[F value]]&lt;4.74,Table4[[#This Row],[Best Individual mean accuracy]]&gt;Table4[[#This Row],[Benchmark mean accuracy]]),"Yes","No")</f>
        <v>No</v>
      </c>
    </row>
    <row r="683" spans="1:8" x14ac:dyDescent="0.55000000000000004">
      <c r="A683">
        <v>663</v>
      </c>
      <c r="B683" s="1" t="s">
        <v>1341</v>
      </c>
      <c r="C683" s="4">
        <v>1</v>
      </c>
      <c r="D683" s="5">
        <v>96.133333333333297</v>
      </c>
      <c r="E683" s="3">
        <v>94.399999999999906</v>
      </c>
      <c r="F683" s="4">
        <v>1.13333333333333</v>
      </c>
      <c r="G683" s="5">
        <f>Table4[[#This Row],[Best Individual mean accuracy]]-Table4[[#This Row],[Benchmark mean accuracy]]</f>
        <v>-1.7333333333333911</v>
      </c>
      <c r="H683" t="str">
        <f>IF(AND(Table4[[#This Row],[F value]]&lt;4.74,Table4[[#This Row],[Best Individual mean accuracy]]&gt;Table4[[#This Row],[Benchmark mean accuracy]]),"Yes","No")</f>
        <v>No</v>
      </c>
    </row>
    <row r="684" spans="1:8" x14ac:dyDescent="0.55000000000000004">
      <c r="A684">
        <v>663</v>
      </c>
      <c r="B684" s="1" t="s">
        <v>1334</v>
      </c>
      <c r="C684" s="4">
        <v>1</v>
      </c>
      <c r="D684" s="5">
        <v>95.866666666666603</v>
      </c>
      <c r="E684" s="3">
        <v>96</v>
      </c>
      <c r="F684" s="4">
        <v>0.81818181818181701</v>
      </c>
      <c r="G684" s="5">
        <f>Table4[[#This Row],[Best Individual mean accuracy]]-Table4[[#This Row],[Benchmark mean accuracy]]</f>
        <v>0.13333333333339681</v>
      </c>
      <c r="H684" t="str">
        <f>IF(AND(Table4[[#This Row],[F value]]&lt;4.74,Table4[[#This Row],[Best Individual mean accuracy]]&gt;Table4[[#This Row],[Benchmark mean accuracy]]),"Yes","No")</f>
        <v>Yes</v>
      </c>
    </row>
    <row r="685" spans="1:8" x14ac:dyDescent="0.55000000000000004">
      <c r="A685">
        <v>663</v>
      </c>
      <c r="B685" s="1" t="s">
        <v>1343</v>
      </c>
      <c r="C685" s="4">
        <v>1</v>
      </c>
      <c r="D685" s="5">
        <v>95.599999999999895</v>
      </c>
      <c r="E685" s="3">
        <v>94.8</v>
      </c>
      <c r="F685" s="4">
        <v>0.73333333333333295</v>
      </c>
      <c r="G685" s="5">
        <f>Table4[[#This Row],[Best Individual mean accuracy]]-Table4[[#This Row],[Benchmark mean accuracy]]</f>
        <v>-0.79999999999989768</v>
      </c>
      <c r="H685" t="str">
        <f>IF(AND(Table4[[#This Row],[F value]]&lt;4.74,Table4[[#This Row],[Best Individual mean accuracy]]&gt;Table4[[#This Row],[Benchmark mean accuracy]]),"Yes","No")</f>
        <v>No</v>
      </c>
    </row>
    <row r="686" spans="1:8" x14ac:dyDescent="0.55000000000000004">
      <c r="A686">
        <v>750</v>
      </c>
      <c r="B686" s="1" t="s">
        <v>1352</v>
      </c>
      <c r="C686" s="4">
        <v>1</v>
      </c>
      <c r="D686" s="5">
        <v>96.6666666666666</v>
      </c>
      <c r="E686" s="3">
        <v>97.199999999999903</v>
      </c>
      <c r="F686" s="4">
        <v>1</v>
      </c>
      <c r="G686" s="5">
        <f>Table4[[#This Row],[Best Individual mean accuracy]]-Table4[[#This Row],[Benchmark mean accuracy]]</f>
        <v>0.53333333333330302</v>
      </c>
      <c r="H686" t="str">
        <f>IF(AND(Table4[[#This Row],[F value]]&lt;4.74,Table4[[#This Row],[Best Individual mean accuracy]]&gt;Table4[[#This Row],[Benchmark mean accuracy]]),"Yes","No")</f>
        <v>Yes</v>
      </c>
    </row>
    <row r="687" spans="1:8" x14ac:dyDescent="0.55000000000000004">
      <c r="A687">
        <v>750</v>
      </c>
      <c r="B687" s="1" t="s">
        <v>1348</v>
      </c>
      <c r="C687" s="4">
        <v>1</v>
      </c>
      <c r="D687" s="5">
        <v>96.6666666666666</v>
      </c>
      <c r="E687" s="3">
        <v>96.6666666666666</v>
      </c>
      <c r="F687" s="4" t="s">
        <v>1349</v>
      </c>
      <c r="G687" s="5">
        <f>Table4[[#This Row],[Best Individual mean accuracy]]-Table4[[#This Row],[Benchmark mean accuracy]]</f>
        <v>0</v>
      </c>
      <c r="H687" t="str">
        <f>IF(AND(Table4[[#This Row],[F value]]&lt;4.74,Table4[[#This Row],[Best Individual mean accuracy]]&gt;Table4[[#This Row],[Benchmark mean accuracy]]),"Yes","No")</f>
        <v>No</v>
      </c>
    </row>
    <row r="688" spans="1:8" x14ac:dyDescent="0.55000000000000004">
      <c r="A688">
        <v>750</v>
      </c>
      <c r="B688" s="1" t="s">
        <v>1351</v>
      </c>
      <c r="C688" s="4">
        <v>1</v>
      </c>
      <c r="D688" s="5">
        <v>96.6666666666666</v>
      </c>
      <c r="E688" s="3">
        <v>96.6666666666666</v>
      </c>
      <c r="F688" s="4" t="s">
        <v>1349</v>
      </c>
      <c r="G688" s="5">
        <f>Table4[[#This Row],[Best Individual mean accuracy]]-Table4[[#This Row],[Benchmark mean accuracy]]</f>
        <v>0</v>
      </c>
      <c r="H688" t="str">
        <f>IF(AND(Table4[[#This Row],[F value]]&lt;4.74,Table4[[#This Row],[Best Individual mean accuracy]]&gt;Table4[[#This Row],[Benchmark mean accuracy]]),"Yes","No")</f>
        <v>No</v>
      </c>
    </row>
    <row r="689" spans="1:8" x14ac:dyDescent="0.55000000000000004">
      <c r="A689">
        <v>750</v>
      </c>
      <c r="B689" s="1" t="s">
        <v>1350</v>
      </c>
      <c r="C689" s="4">
        <v>1</v>
      </c>
      <c r="D689" s="5">
        <v>96.6666666666666</v>
      </c>
      <c r="E689" s="3">
        <v>96.266666666666595</v>
      </c>
      <c r="F689" s="4">
        <v>4.9999999999999503</v>
      </c>
      <c r="G689" s="5">
        <f>Table4[[#This Row],[Best Individual mean accuracy]]-Table4[[#This Row],[Benchmark mean accuracy]]</f>
        <v>-0.40000000000000568</v>
      </c>
      <c r="H689" t="str">
        <f>IF(AND(Table4[[#This Row],[F value]]&lt;4.74,Table4[[#This Row],[Best Individual mean accuracy]]&gt;Table4[[#This Row],[Benchmark mean accuracy]]),"Yes","No")</f>
        <v>No</v>
      </c>
    </row>
    <row r="690" spans="1:8" x14ac:dyDescent="0.55000000000000004">
      <c r="A690">
        <v>750</v>
      </c>
      <c r="B690" s="1" t="s">
        <v>1347</v>
      </c>
      <c r="C690" s="4">
        <v>1</v>
      </c>
      <c r="D690" s="5">
        <v>96.6666666666666</v>
      </c>
      <c r="E690" s="3">
        <v>90.933333333333294</v>
      </c>
      <c r="F690" s="4">
        <v>1.1813842482100201</v>
      </c>
      <c r="G690" s="5">
        <f>Table4[[#This Row],[Best Individual mean accuracy]]-Table4[[#This Row],[Benchmark mean accuracy]]</f>
        <v>-5.7333333333333059</v>
      </c>
      <c r="H690" t="str">
        <f>IF(AND(Table4[[#This Row],[F value]]&lt;4.74,Table4[[#This Row],[Best Individual mean accuracy]]&gt;Table4[[#This Row],[Benchmark mean accuracy]]),"Yes","No")</f>
        <v>No</v>
      </c>
    </row>
    <row r="691" spans="1:8" x14ac:dyDescent="0.55000000000000004">
      <c r="A691">
        <v>891</v>
      </c>
      <c r="B691" s="1" t="s">
        <v>1360</v>
      </c>
      <c r="C691" s="4">
        <v>0.97368421052631504</v>
      </c>
      <c r="D691" s="5">
        <v>95.733333333333306</v>
      </c>
      <c r="E691" s="3">
        <v>95.3333333333333</v>
      </c>
      <c r="F691" s="4">
        <v>1</v>
      </c>
      <c r="G691" s="5">
        <f>Table4[[#This Row],[Best Individual mean accuracy]]-Table4[[#This Row],[Benchmark mean accuracy]]</f>
        <v>-0.40000000000000568</v>
      </c>
      <c r="H691" t="str">
        <f>IF(AND(Table4[[#This Row],[F value]]&lt;4.74,Table4[[#This Row],[Best Individual mean accuracy]]&gt;Table4[[#This Row],[Benchmark mean accuracy]]),"Yes","No")</f>
        <v>No</v>
      </c>
    </row>
    <row r="692" spans="1:8" x14ac:dyDescent="0.55000000000000004">
      <c r="A692">
        <v>891</v>
      </c>
      <c r="B692" s="1" t="s">
        <v>1355</v>
      </c>
      <c r="C692" s="4">
        <v>0.97368421052631504</v>
      </c>
      <c r="D692" s="5">
        <v>95.733333333333306</v>
      </c>
      <c r="E692" s="3">
        <v>93.2</v>
      </c>
      <c r="F692" s="4">
        <v>1.5454545454545401</v>
      </c>
      <c r="G692" s="5">
        <f>Table4[[#This Row],[Best Individual mean accuracy]]-Table4[[#This Row],[Benchmark mean accuracy]]</f>
        <v>-2.533333333333303</v>
      </c>
      <c r="H692" t="str">
        <f>IF(AND(Table4[[#This Row],[F value]]&lt;4.74,Table4[[#This Row],[Best Individual mean accuracy]]&gt;Table4[[#This Row],[Benchmark mean accuracy]]),"Yes","No")</f>
        <v>No</v>
      </c>
    </row>
    <row r="693" spans="1:8" x14ac:dyDescent="0.55000000000000004">
      <c r="A693">
        <v>891</v>
      </c>
      <c r="B693" s="1" t="s">
        <v>1375</v>
      </c>
      <c r="C693" s="4">
        <v>0.97368421052631504</v>
      </c>
      <c r="D693" s="5">
        <v>95.6</v>
      </c>
      <c r="E693" s="3">
        <v>95.466666666666598</v>
      </c>
      <c r="F693" s="4">
        <v>0.93548387096774099</v>
      </c>
      <c r="G693" s="5">
        <f>Table4[[#This Row],[Best Individual mean accuracy]]-Table4[[#This Row],[Benchmark mean accuracy]]</f>
        <v>-0.13333333333339681</v>
      </c>
      <c r="H693" t="str">
        <f>IF(AND(Table4[[#This Row],[F value]]&lt;4.74,Table4[[#This Row],[Best Individual mean accuracy]]&gt;Table4[[#This Row],[Benchmark mean accuracy]]),"Yes","No")</f>
        <v>No</v>
      </c>
    </row>
    <row r="694" spans="1:8" x14ac:dyDescent="0.55000000000000004">
      <c r="A694">
        <v>891</v>
      </c>
      <c r="B694" s="1" t="s">
        <v>1359</v>
      </c>
      <c r="C694" s="4">
        <v>0.97368421052631504</v>
      </c>
      <c r="D694" s="5">
        <v>95.6</v>
      </c>
      <c r="E694" s="3">
        <v>94.8</v>
      </c>
      <c r="F694" s="4">
        <v>3.6666666666666701</v>
      </c>
      <c r="G694" s="5">
        <f>Table4[[#This Row],[Best Individual mean accuracy]]-Table4[[#This Row],[Benchmark mean accuracy]]</f>
        <v>-0.79999999999999716</v>
      </c>
      <c r="H694" t="str">
        <f>IF(AND(Table4[[#This Row],[F value]]&lt;4.74,Table4[[#This Row],[Best Individual mean accuracy]]&gt;Table4[[#This Row],[Benchmark mean accuracy]]),"Yes","No")</f>
        <v>No</v>
      </c>
    </row>
    <row r="695" spans="1:8" x14ac:dyDescent="0.55000000000000004">
      <c r="A695">
        <v>891</v>
      </c>
      <c r="B695" s="1" t="s">
        <v>1358</v>
      </c>
      <c r="C695" s="4">
        <v>0.97368421052631504</v>
      </c>
      <c r="D695" s="5">
        <v>95.6</v>
      </c>
      <c r="E695" s="3">
        <v>93.733333333333306</v>
      </c>
      <c r="F695" s="4">
        <v>5.9999999999999503</v>
      </c>
      <c r="G695" s="5">
        <f>Table4[[#This Row],[Best Individual mean accuracy]]-Table4[[#This Row],[Benchmark mean accuracy]]</f>
        <v>-1.8666666666666885</v>
      </c>
      <c r="H695" t="str">
        <f>IF(AND(Table4[[#This Row],[F value]]&lt;4.74,Table4[[#This Row],[Best Individual mean accuracy]]&gt;Table4[[#This Row],[Benchmark mean accuracy]]),"Yes","No")</f>
        <v>No</v>
      </c>
    </row>
    <row r="696" spans="1:8" x14ac:dyDescent="0.55000000000000004">
      <c r="A696">
        <v>891</v>
      </c>
      <c r="B696" s="1" t="s">
        <v>1354</v>
      </c>
      <c r="C696" s="4">
        <v>0.97368421052631504</v>
      </c>
      <c r="D696" s="5">
        <v>95.599999999999895</v>
      </c>
      <c r="E696" s="3">
        <v>93.866666666666603</v>
      </c>
      <c r="F696" s="4">
        <v>0.88405797101449202</v>
      </c>
      <c r="G696" s="5">
        <f>Table4[[#This Row],[Best Individual mean accuracy]]-Table4[[#This Row],[Benchmark mean accuracy]]</f>
        <v>-1.7333333333332916</v>
      </c>
      <c r="H696" t="str">
        <f>IF(AND(Table4[[#This Row],[F value]]&lt;4.74,Table4[[#This Row],[Best Individual mean accuracy]]&gt;Table4[[#This Row],[Benchmark mean accuracy]]),"Yes","No")</f>
        <v>No</v>
      </c>
    </row>
    <row r="697" spans="1:8" x14ac:dyDescent="0.55000000000000004">
      <c r="A697">
        <v>891</v>
      </c>
      <c r="B697" s="1" t="s">
        <v>1373</v>
      </c>
      <c r="C697" s="4">
        <v>0.97368421052631504</v>
      </c>
      <c r="D697" s="5">
        <v>95.466666666666598</v>
      </c>
      <c r="E697" s="3">
        <v>96</v>
      </c>
      <c r="F697" s="4">
        <v>2</v>
      </c>
      <c r="G697" s="5">
        <f>Table4[[#This Row],[Best Individual mean accuracy]]-Table4[[#This Row],[Benchmark mean accuracy]]</f>
        <v>0.53333333333340249</v>
      </c>
      <c r="H697" t="str">
        <f>IF(AND(Table4[[#This Row],[F value]]&lt;4.74,Table4[[#This Row],[Best Individual mean accuracy]]&gt;Table4[[#This Row],[Benchmark mean accuracy]]),"Yes","No")</f>
        <v>Yes</v>
      </c>
    </row>
    <row r="698" spans="1:8" x14ac:dyDescent="0.55000000000000004">
      <c r="A698">
        <v>891</v>
      </c>
      <c r="B698" s="1" t="s">
        <v>1356</v>
      </c>
      <c r="C698" s="4">
        <v>0.97368421052631504</v>
      </c>
      <c r="D698" s="5">
        <v>95.466666666666598</v>
      </c>
      <c r="E698" s="3">
        <v>93.999999999999901</v>
      </c>
      <c r="F698" s="4">
        <v>1.32</v>
      </c>
      <c r="G698" s="5">
        <f>Table4[[#This Row],[Best Individual mean accuracy]]-Table4[[#This Row],[Benchmark mean accuracy]]</f>
        <v>-1.466666666666697</v>
      </c>
      <c r="H698" t="str">
        <f>IF(AND(Table4[[#This Row],[F value]]&lt;4.74,Table4[[#This Row],[Best Individual mean accuracy]]&gt;Table4[[#This Row],[Benchmark mean accuracy]]),"Yes","No")</f>
        <v>No</v>
      </c>
    </row>
    <row r="699" spans="1:8" x14ac:dyDescent="0.55000000000000004">
      <c r="A699">
        <v>891</v>
      </c>
      <c r="B699" s="1" t="s">
        <v>1367</v>
      </c>
      <c r="C699" s="4">
        <v>0.97368421052631504</v>
      </c>
      <c r="D699" s="5">
        <v>95.3333333333333</v>
      </c>
      <c r="E699" s="3">
        <v>95.066666666666606</v>
      </c>
      <c r="F699" s="4">
        <v>1.4285714285714199</v>
      </c>
      <c r="G699" s="5">
        <f>Table4[[#This Row],[Best Individual mean accuracy]]-Table4[[#This Row],[Benchmark mean accuracy]]</f>
        <v>-0.26666666666669414</v>
      </c>
      <c r="H699" t="str">
        <f>IF(AND(Table4[[#This Row],[F value]]&lt;4.74,Table4[[#This Row],[Best Individual mean accuracy]]&gt;Table4[[#This Row],[Benchmark mean accuracy]]),"Yes","No")</f>
        <v>No</v>
      </c>
    </row>
    <row r="700" spans="1:8" x14ac:dyDescent="0.55000000000000004">
      <c r="A700">
        <v>891</v>
      </c>
      <c r="B700" s="1" t="s">
        <v>1374</v>
      </c>
      <c r="C700" s="4">
        <v>0.97368421052631504</v>
      </c>
      <c r="D700" s="5">
        <v>95.199999999999903</v>
      </c>
      <c r="E700" s="3">
        <v>95.466666666666598</v>
      </c>
      <c r="F700" s="4">
        <v>0.750000000000001</v>
      </c>
      <c r="G700" s="5">
        <f>Table4[[#This Row],[Best Individual mean accuracy]]-Table4[[#This Row],[Benchmark mean accuracy]]</f>
        <v>0.26666666666669414</v>
      </c>
      <c r="H700" t="str">
        <f>IF(AND(Table4[[#This Row],[F value]]&lt;4.74,Table4[[#This Row],[Best Individual mean accuracy]]&gt;Table4[[#This Row],[Benchmark mean accuracy]]),"Yes","No")</f>
        <v>Yes</v>
      </c>
    </row>
    <row r="701" spans="1:8" x14ac:dyDescent="0.55000000000000004">
      <c r="A701">
        <v>891</v>
      </c>
      <c r="B701" s="1" t="s">
        <v>1361</v>
      </c>
      <c r="C701" s="4">
        <v>0.97368421052631504</v>
      </c>
      <c r="D701" s="5">
        <v>95.199999999999903</v>
      </c>
      <c r="E701" s="3">
        <v>95.3333333333333</v>
      </c>
      <c r="F701" s="4">
        <v>1</v>
      </c>
      <c r="G701" s="5">
        <f>Table4[[#This Row],[Best Individual mean accuracy]]-Table4[[#This Row],[Benchmark mean accuracy]]</f>
        <v>0.13333333333339681</v>
      </c>
      <c r="H701" t="str">
        <f>IF(AND(Table4[[#This Row],[F value]]&lt;4.74,Table4[[#This Row],[Best Individual mean accuracy]]&gt;Table4[[#This Row],[Benchmark mean accuracy]]),"Yes","No")</f>
        <v>Yes</v>
      </c>
    </row>
    <row r="702" spans="1:8" x14ac:dyDescent="0.55000000000000004">
      <c r="A702">
        <v>891</v>
      </c>
      <c r="B702" s="1" t="s">
        <v>1366</v>
      </c>
      <c r="C702" s="4">
        <v>0.97368421052631504</v>
      </c>
      <c r="D702" s="5">
        <v>95.199999999999903</v>
      </c>
      <c r="E702" s="3">
        <v>95.3333333333333</v>
      </c>
      <c r="F702" s="4">
        <v>0.999999999999999</v>
      </c>
      <c r="G702" s="5">
        <f>Table4[[#This Row],[Best Individual mean accuracy]]-Table4[[#This Row],[Benchmark mean accuracy]]</f>
        <v>0.13333333333339681</v>
      </c>
      <c r="H702" t="str">
        <f>IF(AND(Table4[[#This Row],[F value]]&lt;4.74,Table4[[#This Row],[Best Individual mean accuracy]]&gt;Table4[[#This Row],[Benchmark mean accuracy]]),"Yes","No")</f>
        <v>Yes</v>
      </c>
    </row>
    <row r="703" spans="1:8" x14ac:dyDescent="0.55000000000000004">
      <c r="A703">
        <v>891</v>
      </c>
      <c r="B703" s="1" t="s">
        <v>1376</v>
      </c>
      <c r="C703" s="4">
        <v>0.97368421052631504</v>
      </c>
      <c r="D703" s="5">
        <v>95.066666666666606</v>
      </c>
      <c r="E703" s="3">
        <v>95.733333333333306</v>
      </c>
      <c r="F703" s="4">
        <v>0.71428571428571497</v>
      </c>
      <c r="G703" s="5">
        <f>Table4[[#This Row],[Best Individual mean accuracy]]-Table4[[#This Row],[Benchmark mean accuracy]]</f>
        <v>0.66666666666669983</v>
      </c>
      <c r="H703" t="str">
        <f>IF(AND(Table4[[#This Row],[F value]]&lt;4.74,Table4[[#This Row],[Best Individual mean accuracy]]&gt;Table4[[#This Row],[Benchmark mean accuracy]]),"Yes","No")</f>
        <v>Yes</v>
      </c>
    </row>
    <row r="704" spans="1:8" x14ac:dyDescent="0.55000000000000004">
      <c r="A704">
        <v>891</v>
      </c>
      <c r="B704" s="1" t="s">
        <v>1357</v>
      </c>
      <c r="C704" s="4">
        <v>0.97368421052631504</v>
      </c>
      <c r="D704" s="5">
        <v>95.066666666666606</v>
      </c>
      <c r="E704" s="3">
        <v>95.466666666666598</v>
      </c>
      <c r="F704" s="4">
        <v>1.15384615384615</v>
      </c>
      <c r="G704" s="5">
        <f>Table4[[#This Row],[Best Individual mean accuracy]]-Table4[[#This Row],[Benchmark mean accuracy]]</f>
        <v>0.39999999999999147</v>
      </c>
      <c r="H704" t="str">
        <f>IF(AND(Table4[[#This Row],[F value]]&lt;4.74,Table4[[#This Row],[Best Individual mean accuracy]]&gt;Table4[[#This Row],[Benchmark mean accuracy]]),"Yes","No")</f>
        <v>Yes</v>
      </c>
    </row>
    <row r="705" spans="1:8" x14ac:dyDescent="0.55000000000000004">
      <c r="A705">
        <v>891</v>
      </c>
      <c r="B705" s="1" t="s">
        <v>1368</v>
      </c>
      <c r="C705" s="4">
        <v>0.97368421052631504</v>
      </c>
      <c r="D705" s="5">
        <v>95.066666666666606</v>
      </c>
      <c r="E705" s="3">
        <v>95.3333333333333</v>
      </c>
      <c r="F705" s="4">
        <v>1.1199999999999899</v>
      </c>
      <c r="G705" s="5">
        <f>Table4[[#This Row],[Best Individual mean accuracy]]-Table4[[#This Row],[Benchmark mean accuracy]]</f>
        <v>0.26666666666669414</v>
      </c>
      <c r="H705" t="str">
        <f>IF(AND(Table4[[#This Row],[F value]]&lt;4.74,Table4[[#This Row],[Best Individual mean accuracy]]&gt;Table4[[#This Row],[Benchmark mean accuracy]]),"Yes","No")</f>
        <v>Yes</v>
      </c>
    </row>
    <row r="706" spans="1:8" x14ac:dyDescent="0.55000000000000004">
      <c r="A706">
        <v>891</v>
      </c>
      <c r="B706" s="1" t="s">
        <v>1353</v>
      </c>
      <c r="C706" s="4">
        <v>0.97368421052631504</v>
      </c>
      <c r="D706" s="5">
        <v>95.066666666666606</v>
      </c>
      <c r="E706" s="3">
        <v>94.399999999999906</v>
      </c>
      <c r="F706" s="4">
        <v>1.07407407407407</v>
      </c>
      <c r="G706" s="5">
        <f>Table4[[#This Row],[Best Individual mean accuracy]]-Table4[[#This Row],[Benchmark mean accuracy]]</f>
        <v>-0.66666666666669983</v>
      </c>
      <c r="H706" t="str">
        <f>IF(AND(Table4[[#This Row],[F value]]&lt;4.74,Table4[[#This Row],[Best Individual mean accuracy]]&gt;Table4[[#This Row],[Benchmark mean accuracy]]),"Yes","No")</f>
        <v>No</v>
      </c>
    </row>
    <row r="707" spans="1:8" x14ac:dyDescent="0.55000000000000004">
      <c r="A707">
        <v>891</v>
      </c>
      <c r="B707" s="1" t="s">
        <v>1372</v>
      </c>
      <c r="C707" s="4">
        <v>0.97368421052631504</v>
      </c>
      <c r="D707" s="5">
        <v>94.933333333333294</v>
      </c>
      <c r="E707" s="3">
        <v>96</v>
      </c>
      <c r="F707" s="4">
        <v>1.5454545454545401</v>
      </c>
      <c r="G707" s="5">
        <f>Table4[[#This Row],[Best Individual mean accuracy]]-Table4[[#This Row],[Benchmark mean accuracy]]</f>
        <v>1.0666666666667055</v>
      </c>
      <c r="H707" t="str">
        <f>IF(AND(Table4[[#This Row],[F value]]&lt;4.74,Table4[[#This Row],[Best Individual mean accuracy]]&gt;Table4[[#This Row],[Benchmark mean accuracy]]),"Yes","No")</f>
        <v>Yes</v>
      </c>
    </row>
    <row r="708" spans="1:8" x14ac:dyDescent="0.55000000000000004">
      <c r="A708">
        <v>891</v>
      </c>
      <c r="B708" s="1" t="s">
        <v>1362</v>
      </c>
      <c r="C708" s="4">
        <v>0.97368421052631504</v>
      </c>
      <c r="D708" s="5">
        <v>94.933333333333294</v>
      </c>
      <c r="E708" s="3">
        <v>95.3333333333333</v>
      </c>
      <c r="F708" s="4">
        <v>0.999999999999998</v>
      </c>
      <c r="G708" s="5">
        <f>Table4[[#This Row],[Best Individual mean accuracy]]-Table4[[#This Row],[Benchmark mean accuracy]]</f>
        <v>0.40000000000000568</v>
      </c>
      <c r="H708" t="str">
        <f>IF(AND(Table4[[#This Row],[F value]]&lt;4.74,Table4[[#This Row],[Best Individual mean accuracy]]&gt;Table4[[#This Row],[Benchmark mean accuracy]]),"Yes","No")</f>
        <v>Yes</v>
      </c>
    </row>
    <row r="709" spans="1:8" x14ac:dyDescent="0.55000000000000004">
      <c r="A709">
        <v>891</v>
      </c>
      <c r="B709" s="1" t="s">
        <v>1363</v>
      </c>
      <c r="C709" s="4">
        <v>0.97368421052631504</v>
      </c>
      <c r="D709" s="5">
        <v>94.933333333333294</v>
      </c>
      <c r="E709" s="3">
        <v>95.3333333333333</v>
      </c>
      <c r="F709" s="4">
        <v>1.19047619047618</v>
      </c>
      <c r="G709" s="5">
        <f>Table4[[#This Row],[Best Individual mean accuracy]]-Table4[[#This Row],[Benchmark mean accuracy]]</f>
        <v>0.40000000000000568</v>
      </c>
      <c r="H709" t="str">
        <f>IF(AND(Table4[[#This Row],[F value]]&lt;4.74,Table4[[#This Row],[Best Individual mean accuracy]]&gt;Table4[[#This Row],[Benchmark mean accuracy]]),"Yes","No")</f>
        <v>Yes</v>
      </c>
    </row>
    <row r="710" spans="1:8" x14ac:dyDescent="0.55000000000000004">
      <c r="A710">
        <v>891</v>
      </c>
      <c r="B710" s="1" t="s">
        <v>1364</v>
      </c>
      <c r="C710" s="4">
        <v>0.97368421052631504</v>
      </c>
      <c r="D710" s="5">
        <v>94.933333333333294</v>
      </c>
      <c r="E710" s="3">
        <v>94.6666666666666</v>
      </c>
      <c r="F710" s="4">
        <v>1.49999999999999</v>
      </c>
      <c r="G710" s="5">
        <f>Table4[[#This Row],[Best Individual mean accuracy]]-Table4[[#This Row],[Benchmark mean accuracy]]</f>
        <v>-0.26666666666669414</v>
      </c>
      <c r="H710" t="str">
        <f>IF(AND(Table4[[#This Row],[F value]]&lt;4.74,Table4[[#This Row],[Best Individual mean accuracy]]&gt;Table4[[#This Row],[Benchmark mean accuracy]]),"Yes","No")</f>
        <v>No</v>
      </c>
    </row>
    <row r="711" spans="1:8" x14ac:dyDescent="0.55000000000000004">
      <c r="A711">
        <v>891</v>
      </c>
      <c r="B711" s="1" t="s">
        <v>1369</v>
      </c>
      <c r="C711" s="4">
        <v>0.97368421052631504</v>
      </c>
      <c r="D711" s="5">
        <v>94.933333333333294</v>
      </c>
      <c r="E711" s="3">
        <v>94.533333333333303</v>
      </c>
      <c r="F711" s="4">
        <v>0.79310344827586199</v>
      </c>
      <c r="G711" s="5">
        <f>Table4[[#This Row],[Best Individual mean accuracy]]-Table4[[#This Row],[Benchmark mean accuracy]]</f>
        <v>-0.39999999999999147</v>
      </c>
      <c r="H711" t="str">
        <f>IF(AND(Table4[[#This Row],[F value]]&lt;4.74,Table4[[#This Row],[Best Individual mean accuracy]]&gt;Table4[[#This Row],[Benchmark mean accuracy]]),"Yes","No")</f>
        <v>No</v>
      </c>
    </row>
    <row r="712" spans="1:8" x14ac:dyDescent="0.55000000000000004">
      <c r="A712">
        <v>891</v>
      </c>
      <c r="B712" s="1" t="s">
        <v>1365</v>
      </c>
      <c r="C712" s="4">
        <v>0.97368421052631504</v>
      </c>
      <c r="D712" s="5">
        <v>94.933333333333294</v>
      </c>
      <c r="E712" s="3">
        <v>92.933333333333294</v>
      </c>
      <c r="F712" s="4">
        <v>0.90735694822888202</v>
      </c>
      <c r="G712" s="5">
        <f>Table4[[#This Row],[Best Individual mean accuracy]]-Table4[[#This Row],[Benchmark mean accuracy]]</f>
        <v>-2</v>
      </c>
      <c r="H712" t="str">
        <f>IF(AND(Table4[[#This Row],[F value]]&lt;4.74,Table4[[#This Row],[Best Individual mean accuracy]]&gt;Table4[[#This Row],[Benchmark mean accuracy]]),"Yes","No")</f>
        <v>No</v>
      </c>
    </row>
    <row r="713" spans="1:8" x14ac:dyDescent="0.55000000000000004">
      <c r="A713">
        <v>891</v>
      </c>
      <c r="B713" s="1" t="s">
        <v>1370</v>
      </c>
      <c r="C713" s="4">
        <v>0.97368421052631504</v>
      </c>
      <c r="D713" s="5">
        <v>94.8</v>
      </c>
      <c r="E713" s="3">
        <v>94.6666666666666</v>
      </c>
      <c r="F713" s="4">
        <v>0.93548387096774099</v>
      </c>
      <c r="G713" s="5">
        <f>Table4[[#This Row],[Best Individual mean accuracy]]-Table4[[#This Row],[Benchmark mean accuracy]]</f>
        <v>-0.13333333333339681</v>
      </c>
      <c r="H713" t="str">
        <f>IF(AND(Table4[[#This Row],[F value]]&lt;4.74,Table4[[#This Row],[Best Individual mean accuracy]]&gt;Table4[[#This Row],[Benchmark mean accuracy]]),"Yes","No")</f>
        <v>No</v>
      </c>
    </row>
    <row r="714" spans="1:8" x14ac:dyDescent="0.55000000000000004">
      <c r="A714">
        <v>891</v>
      </c>
      <c r="B714" s="1" t="s">
        <v>1371</v>
      </c>
      <c r="C714" s="4">
        <v>0.97368421052631504</v>
      </c>
      <c r="D714" s="5">
        <v>94.533333333333303</v>
      </c>
      <c r="E714" s="3">
        <v>95.466666666666598</v>
      </c>
      <c r="F714" s="4">
        <v>0.999999999999998</v>
      </c>
      <c r="G714" s="5">
        <f>Table4[[#This Row],[Best Individual mean accuracy]]-Table4[[#This Row],[Benchmark mean accuracy]]</f>
        <v>0.93333333333329449</v>
      </c>
      <c r="H714" t="str">
        <f>IF(AND(Table4[[#This Row],[F value]]&lt;4.74,Table4[[#This Row],[Best Individual mean accuracy]]&gt;Table4[[#This Row],[Benchmark mean accuracy]]),"Yes","No")</f>
        <v>Yes</v>
      </c>
    </row>
    <row r="715" spans="1:8" x14ac:dyDescent="0.55000000000000004">
      <c r="A715">
        <v>928</v>
      </c>
      <c r="B715" s="1" t="s">
        <v>1377</v>
      </c>
      <c r="C715" s="4">
        <v>1</v>
      </c>
      <c r="D715" s="5">
        <v>95.066666666666606</v>
      </c>
      <c r="E715" s="3">
        <v>95.733333333333306</v>
      </c>
      <c r="F715" s="4">
        <v>0.78947368421052699</v>
      </c>
      <c r="G715" s="5">
        <f>Table4[[#This Row],[Best Individual mean accuracy]]-Table4[[#This Row],[Benchmark mean accuracy]]</f>
        <v>0.66666666666669983</v>
      </c>
      <c r="H715" t="str">
        <f>IF(AND(Table4[[#This Row],[F value]]&lt;4.74,Table4[[#This Row],[Best Individual mean accuracy]]&gt;Table4[[#This Row],[Benchmark mean accuracy]]),"Yes","No")</f>
        <v>Yes</v>
      </c>
    </row>
  </sheetData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42EE-E607-4B5A-99E5-8B04DE1F0833}">
  <dimension ref="A1:T26"/>
  <sheetViews>
    <sheetView topLeftCell="J2" zoomScale="104" zoomScaleNormal="80" workbookViewId="0">
      <selection activeCell="P16" sqref="P16"/>
    </sheetView>
  </sheetViews>
  <sheetFormatPr defaultRowHeight="14.4" x14ac:dyDescent="0.55000000000000004"/>
  <cols>
    <col min="1" max="1" width="6.83984375" bestFit="1" customWidth="1"/>
    <col min="2" max="2" width="11" style="1" customWidth="1"/>
    <col min="3" max="3" width="11.68359375" style="4" bestFit="1" customWidth="1"/>
    <col min="4" max="4" width="24.578125" style="5" bestFit="1" customWidth="1"/>
    <col min="5" max="5" width="27.5234375" style="3" bestFit="1" customWidth="1"/>
    <col min="6" max="6" width="8.83984375" style="4"/>
    <col min="7" max="7" width="26.05078125" style="5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607</v>
      </c>
      <c r="B1" s="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5" t="s">
        <v>1574</v>
      </c>
      <c r="H1" t="s">
        <v>1569</v>
      </c>
    </row>
    <row r="2" spans="1:20" x14ac:dyDescent="0.55000000000000004">
      <c r="A2">
        <v>891</v>
      </c>
      <c r="B2" s="1" t="s">
        <v>1394</v>
      </c>
      <c r="C2" s="4">
        <v>0.86538461538461497</v>
      </c>
      <c r="D2" s="5">
        <v>74.038461538461505</v>
      </c>
      <c r="E2" s="3">
        <v>78.75</v>
      </c>
      <c r="F2" s="4">
        <v>1.1281281281281199</v>
      </c>
      <c r="G2" s="5">
        <f>Table5[[#This Row],[Best Individual mean accuracy]]-Table5[[#This Row],[Benchmark mean accuracy]]</f>
        <v>4.7115384615384954</v>
      </c>
      <c r="H2" t="str">
        <f>IF(AND(Table5[[#This Row],[F value]]&lt;4.74,Table5[[#This Row],[Best Individual mean accuracy]]&gt;Table5[[#This Row],[Benchmark mean accuracy]]),"Yes","No")</f>
        <v>Yes</v>
      </c>
      <c r="J2" t="s">
        <v>1570</v>
      </c>
      <c r="K2">
        <f>COUNT(Table5[Best Individual mean accuracy])</f>
        <v>19</v>
      </c>
    </row>
    <row r="3" spans="1:20" x14ac:dyDescent="0.55000000000000004">
      <c r="A3">
        <v>175</v>
      </c>
      <c r="B3" s="1" t="s">
        <v>1380</v>
      </c>
      <c r="C3" s="4">
        <v>0.92307692299999999</v>
      </c>
      <c r="D3" s="5">
        <v>75.67307692</v>
      </c>
      <c r="E3" s="3">
        <v>77.980769230000007</v>
      </c>
      <c r="F3" s="4">
        <v>1.16875</v>
      </c>
      <c r="G3" s="5">
        <f>Table5[[#This Row],[Best Individual mean accuracy]]-Table5[[#This Row],[Benchmark mean accuracy]]</f>
        <v>2.3076923100000073</v>
      </c>
      <c r="H3" t="str">
        <f>IF(AND(Table5[[#This Row],[F value]]&lt;4.74,Table5[[#This Row],[Best Individual mean accuracy]]&gt;Table5[[#This Row],[Benchmark mean accuracy]]),"Yes","No")</f>
        <v>Yes</v>
      </c>
      <c r="J3" t="s">
        <v>1571</v>
      </c>
      <c r="K3" s="2">
        <f>COUNTIF(Table5[Has same error rate and is better],"=Yes")/K2</f>
        <v>0.73684210526315785</v>
      </c>
    </row>
    <row r="4" spans="1:20" x14ac:dyDescent="0.55000000000000004">
      <c r="A4">
        <v>928</v>
      </c>
      <c r="B4" s="1" t="s">
        <v>1395</v>
      </c>
      <c r="C4" s="4">
        <v>0.80769230769230704</v>
      </c>
      <c r="D4" s="5">
        <v>79.134615384615302</v>
      </c>
      <c r="E4" s="3">
        <v>77.788461538461505</v>
      </c>
      <c r="F4" s="4">
        <v>1.21538461538461</v>
      </c>
      <c r="G4" s="5">
        <f>Table5[[#This Row],[Best Individual mean accuracy]]-Table5[[#This Row],[Benchmark mean accuracy]]</f>
        <v>-1.346153846153797</v>
      </c>
      <c r="H4" t="str">
        <f>IF(AND(Table5[[#This Row],[F value]]&lt;4.74,Table5[[#This Row],[Best Individual mean accuracy]]&gt;Table5[[#This Row],[Benchmark mean accuracy]]),"Yes","No")</f>
        <v>No</v>
      </c>
    </row>
    <row r="5" spans="1:20" x14ac:dyDescent="0.55000000000000004">
      <c r="A5">
        <v>663</v>
      </c>
      <c r="B5" s="1" t="s">
        <v>1390</v>
      </c>
      <c r="C5" s="4">
        <v>0.86538461538461497</v>
      </c>
      <c r="D5" s="5">
        <v>78.942307692307693</v>
      </c>
      <c r="E5" s="3">
        <v>77.788461538461505</v>
      </c>
      <c r="F5" s="4">
        <v>0.91414141414141403</v>
      </c>
      <c r="G5" s="5">
        <f>Table5[[#This Row],[Best Individual mean accuracy]]-Table5[[#This Row],[Benchmark mean accuracy]]</f>
        <v>-1.1538461538461888</v>
      </c>
      <c r="H5" t="str">
        <f>IF(AND(Table5[[#This Row],[F value]]&lt;4.74,Table5[[#This Row],[Best Individual mean accuracy]]&gt;Table5[[#This Row],[Benchmark mean accuracy]]),"Yes","No")</f>
        <v>No</v>
      </c>
      <c r="J5" t="s">
        <v>1572</v>
      </c>
      <c r="K5">
        <f>_xlfn.MAXIFS(Table5[Improvement/Deterioration],Table5[F value],"&lt;4.74")</f>
        <v>7.019230769230802</v>
      </c>
    </row>
    <row r="6" spans="1:20" x14ac:dyDescent="0.55000000000000004">
      <c r="A6">
        <v>247</v>
      </c>
      <c r="B6" s="1" t="s">
        <v>1386</v>
      </c>
      <c r="C6" s="4">
        <v>0.84615384615384603</v>
      </c>
      <c r="D6" s="5">
        <v>70.769230769230703</v>
      </c>
      <c r="E6" s="3">
        <v>77.788461538461505</v>
      </c>
      <c r="F6" s="4">
        <v>0.82447761194029801</v>
      </c>
      <c r="G6" s="5">
        <f>Table5[[#This Row],[Best Individual mean accuracy]]-Table5[[#This Row],[Benchmark mean accuracy]]</f>
        <v>7.019230769230802</v>
      </c>
      <c r="H6" t="str">
        <f>IF(AND(Table5[[#This Row],[F value]]&lt;4.74,Table5[[#This Row],[Best Individual mean accuracy]]&gt;Table5[[#This Row],[Benchmark mean accuracy]]),"Yes","No")</f>
        <v>Yes</v>
      </c>
      <c r="J6" t="s">
        <v>1573</v>
      </c>
      <c r="K6">
        <f>_xlfn.MINIFS(Table5[Improvement/Deterioration],Table5[F value],"&lt;4.74")</f>
        <v>-1.7307692307693117</v>
      </c>
    </row>
    <row r="7" spans="1:20" x14ac:dyDescent="0.55000000000000004">
      <c r="A7">
        <v>574</v>
      </c>
      <c r="B7" s="1" t="s">
        <v>1389</v>
      </c>
      <c r="C7" s="4">
        <v>0.88461538461538403</v>
      </c>
      <c r="D7" s="5">
        <v>77.115384615384599</v>
      </c>
      <c r="E7" s="3">
        <v>77.596153846153797</v>
      </c>
      <c r="F7" s="4">
        <v>0.77189409368635298</v>
      </c>
      <c r="G7" s="5">
        <f>Table5[[#This Row],[Best Individual mean accuracy]]-Table5[[#This Row],[Benchmark mean accuracy]]</f>
        <v>0.48076923076919797</v>
      </c>
      <c r="H7" t="str">
        <f>IF(AND(Table5[[#This Row],[F value]]&lt;4.74,Table5[[#This Row],[Best Individual mean accuracy]]&gt;Table5[[#This Row],[Benchmark mean accuracy]]),"Yes","No")</f>
        <v>Yes</v>
      </c>
    </row>
    <row r="8" spans="1:20" x14ac:dyDescent="0.55000000000000004">
      <c r="A8">
        <v>891</v>
      </c>
      <c r="B8" s="1" t="s">
        <v>1393</v>
      </c>
      <c r="C8" s="4">
        <v>0.86538461538461497</v>
      </c>
      <c r="D8" s="5">
        <v>74.326923076922995</v>
      </c>
      <c r="E8" s="3">
        <v>77.211538461538396</v>
      </c>
      <c r="F8" s="4">
        <v>1.15151515151515</v>
      </c>
      <c r="G8" s="5">
        <f>Table5[[#This Row],[Best Individual mean accuracy]]-Table5[[#This Row],[Benchmark mean accuracy]]</f>
        <v>2.884615384615401</v>
      </c>
      <c r="H8" t="str">
        <f>IF(AND(Table5[[#This Row],[F value]]&lt;4.74,Table5[[#This Row],[Best Individual mean accuracy]]&gt;Table5[[#This Row],[Benchmark mean accuracy]]),"Yes","No")</f>
        <v>Yes</v>
      </c>
      <c r="J8" t="s">
        <v>1575</v>
      </c>
      <c r="K8">
        <f>AVERAGEIFS(Table5[Improvement/Deterioration],Table5[Improvement/Deterioration],"&gt;0",Table5[F value],"&lt;4.74")</f>
        <v>3.3653846163186776</v>
      </c>
    </row>
    <row r="9" spans="1:20" x14ac:dyDescent="0.55000000000000004">
      <c r="A9">
        <v>175</v>
      </c>
      <c r="B9" s="1" t="s">
        <v>1381</v>
      </c>
      <c r="C9" s="4">
        <v>0.92307692299999999</v>
      </c>
      <c r="D9" s="5">
        <v>75.480769230000007</v>
      </c>
      <c r="E9" s="3">
        <v>77.21153846</v>
      </c>
      <c r="F9" s="4">
        <v>2.4366197180000002</v>
      </c>
      <c r="G9" s="5">
        <f>Table5[[#This Row],[Best Individual mean accuracy]]-Table5[[#This Row],[Benchmark mean accuracy]]</f>
        <v>1.7307692299999928</v>
      </c>
      <c r="H9" t="str">
        <f>IF(AND(Table5[[#This Row],[F value]]&lt;4.74,Table5[[#This Row],[Best Individual mean accuracy]]&gt;Table5[[#This Row],[Benchmark mean accuracy]]),"Yes","No")</f>
        <v>Yes</v>
      </c>
      <c r="J9" t="s">
        <v>1576</v>
      </c>
      <c r="K9">
        <f>AVERAGEIFS(Table5[Improvement/Deterioration],Table5[Improvement/Deterioration],"&lt;0",Table5[F value],"&lt;4.74")</f>
        <v>-1.1730769233846217</v>
      </c>
    </row>
    <row r="10" spans="1:20" x14ac:dyDescent="0.55000000000000004">
      <c r="A10">
        <v>928</v>
      </c>
      <c r="B10" s="1" t="s">
        <v>1396</v>
      </c>
      <c r="C10" s="4">
        <v>0.80769230769230704</v>
      </c>
      <c r="D10" s="5">
        <v>72.596153846153797</v>
      </c>
      <c r="E10" s="3">
        <v>77.019230769230703</v>
      </c>
      <c r="F10" s="4">
        <v>0.91162029459901694</v>
      </c>
      <c r="G10" s="5">
        <f>Table5[[#This Row],[Best Individual mean accuracy]]-Table5[[#This Row],[Benchmark mean accuracy]]</f>
        <v>4.4230769230769056</v>
      </c>
      <c r="H10" t="str">
        <f>IF(AND(Table5[[#This Row],[F value]]&lt;4.74,Table5[[#This Row],[Best Individual mean accuracy]]&gt;Table5[[#This Row],[Benchmark mean accuracy]]),"Yes","No")</f>
        <v>Yes</v>
      </c>
    </row>
    <row r="11" spans="1:20" x14ac:dyDescent="0.55000000000000004">
      <c r="A11">
        <v>300</v>
      </c>
      <c r="B11" s="1" t="s">
        <v>1382</v>
      </c>
      <c r="C11" s="4">
        <v>0.92307692299999999</v>
      </c>
      <c r="D11" s="5">
        <v>76.442307690000007</v>
      </c>
      <c r="E11" s="3">
        <v>76.53846154</v>
      </c>
      <c r="F11" s="4">
        <v>1.808988764</v>
      </c>
      <c r="G11" s="5">
        <f>Table5[[#This Row],[Best Individual mean accuracy]]-Table5[[#This Row],[Benchmark mean accuracy]]</f>
        <v>9.6153849999993213E-2</v>
      </c>
      <c r="H11" t="str">
        <f>IF(AND(Table5[[#This Row],[F value]]&lt;4.74,Table5[[#This Row],[Best Individual mean accuracy]]&gt;Table5[[#This Row],[Benchmark mean accuracy]]),"Yes","No")</f>
        <v>Yes</v>
      </c>
      <c r="J11" t="s">
        <v>1577</v>
      </c>
      <c r="K11">
        <f>AVERAGE(Table5[Benchmark mean accuracy])</f>
        <v>74.220647772833999</v>
      </c>
    </row>
    <row r="12" spans="1:20" x14ac:dyDescent="0.55000000000000004">
      <c r="A12">
        <v>891</v>
      </c>
      <c r="B12" s="1" t="s">
        <v>1392</v>
      </c>
      <c r="C12" s="4">
        <v>0.86538461538461497</v>
      </c>
      <c r="D12" s="5">
        <v>76.538461538461505</v>
      </c>
      <c r="E12" s="3">
        <v>76.442307692307693</v>
      </c>
      <c r="F12" s="4">
        <v>0.66380789022298403</v>
      </c>
      <c r="G12" s="5">
        <f>Table5[[#This Row],[Best Individual mean accuracy]]-Table5[[#This Row],[Benchmark mean accuracy]]</f>
        <v>-9.6153846153811173E-2</v>
      </c>
      <c r="H12" t="str">
        <f>IF(AND(Table5[[#This Row],[F value]]&lt;4.74,Table5[[#This Row],[Best Individual mean accuracy]]&gt;Table5[[#This Row],[Benchmark mean accuracy]]),"Yes","No")</f>
        <v>No</v>
      </c>
    </row>
    <row r="13" spans="1:20" x14ac:dyDescent="0.55000000000000004">
      <c r="A13">
        <v>247</v>
      </c>
      <c r="B13" s="1" t="s">
        <v>1383</v>
      </c>
      <c r="C13" s="4">
        <v>0.84615384615384603</v>
      </c>
      <c r="D13" s="5">
        <v>73.365384615384599</v>
      </c>
      <c r="E13" s="3">
        <v>76.346153846153797</v>
      </c>
      <c r="F13" s="4">
        <v>1.0679320679320601</v>
      </c>
      <c r="G13" s="5">
        <f>Table5[[#This Row],[Best Individual mean accuracy]]-Table5[[#This Row],[Benchmark mean accuracy]]</f>
        <v>2.980769230769198</v>
      </c>
      <c r="H13" t="str">
        <f>IF(AND(Table5[[#This Row],[F value]]&lt;4.74,Table5[[#This Row],[Best Individual mean accuracy]]&gt;Table5[[#This Row],[Benchmark mean accuracy]]),"Yes","No")</f>
        <v>Yes</v>
      </c>
      <c r="J13" t="s">
        <v>1578</v>
      </c>
      <c r="K13" s="2">
        <f>(COUNTIF(Table5[F value],"&lt;4.74"))/COUNT(Table5[F value])</f>
        <v>1</v>
      </c>
    </row>
    <row r="14" spans="1:20" x14ac:dyDescent="0.55000000000000004">
      <c r="A14">
        <v>247</v>
      </c>
      <c r="B14" s="1" t="s">
        <v>1385</v>
      </c>
      <c r="C14" s="4">
        <v>0.84615384615384603</v>
      </c>
      <c r="D14" s="5">
        <v>70.769230769230703</v>
      </c>
      <c r="E14" s="3">
        <v>75.769230769230703</v>
      </c>
      <c r="F14" s="4">
        <v>2.2050000000000001</v>
      </c>
      <c r="G14" s="5">
        <f>Table5[[#This Row],[Best Individual mean accuracy]]-Table5[[#This Row],[Benchmark mean accuracy]]</f>
        <v>5</v>
      </c>
      <c r="H14" t="str">
        <f>IF(AND(Table5[[#This Row],[F value]]&lt;4.74,Table5[[#This Row],[Best Individual mean accuracy]]&gt;Table5[[#This Row],[Benchmark mean accuracy]]),"Yes","No")</f>
        <v>Yes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10</v>
      </c>
      <c r="B15" s="1" t="s">
        <v>1379</v>
      </c>
      <c r="C15" s="4">
        <v>0.84615384599999999</v>
      </c>
      <c r="D15" s="5">
        <v>71.63461538</v>
      </c>
      <c r="E15" s="3">
        <v>75.57692308</v>
      </c>
      <c r="F15" s="4">
        <v>1.0193986420000001</v>
      </c>
      <c r="G15" s="5">
        <f>Table5[[#This Row],[Best Individual mean accuracy]]-Table5[[#This Row],[Benchmark mean accuracy]]</f>
        <v>3.9423077000000006</v>
      </c>
      <c r="H15" t="str">
        <f>IF(AND(Table5[[#This Row],[F value]]&lt;4.74,Table5[[#This Row],[Best Individual mean accuracy]]&gt;Table5[[#This Row],[Benchmark mean accuracy]]),"Yes","No")</f>
        <v>Yes</v>
      </c>
      <c r="J15">
        <v>10</v>
      </c>
      <c r="K15" s="6">
        <f>COUNTIFS(Table5[Has same error rate and is better],"=Yes",Table5[Seed],J15)/COUNTIFS(Table5[Seed],J15,Table5[F value],"&lt;4.74")</f>
        <v>0.5</v>
      </c>
      <c r="L15">
        <f>COUNTIF(Table5[Seed],J15)</f>
        <v>2</v>
      </c>
      <c r="M15">
        <f>(COUNTIFS(Table5[F value],"&lt;4.74",Table5[Seed],J15))/COUNTIF(Table5[Seed],J15)</f>
        <v>1</v>
      </c>
      <c r="N15">
        <f>COUNTIFS(Table5[Has same error rate and is better],"=Yes",Table5[Seed],J15)</f>
        <v>1</v>
      </c>
      <c r="O15">
        <f>IFERROR(AVERAGEIFS(Table5[Improvement/Deterioration],Table5[Improvement/Deterioration],"&gt;0",Table5[F value],"&lt;4.74",Table5[Seed],J15),0)</f>
        <v>3.9423077000000006</v>
      </c>
      <c r="P15">
        <f>IFERROR(AVERAGEIFS(Table5[Improvement/Deterioration],Table5[Improvement/Deterioration],"&lt;=0",Table5[F value],"&lt;4.74",Table5[Seed],J15),0)</f>
        <v>-1.5384615400000001</v>
      </c>
      <c r="Q15">
        <f>AVERAGEIFS(Table5[Benchmark mean accuracy],Table5[Seed],J15,Table5[F value],"&lt;4.74")</f>
        <v>73.846153845000003</v>
      </c>
      <c r="R15">
        <f>AVERAGEIFS(Table5[Best Individual mean accuracy],Table5[Seed],J15,Table5[F value],"&lt;4.74")</f>
        <v>75.048076925000004</v>
      </c>
      <c r="S15">
        <f>(K15*O15+(1-K15)*P15)*M15</f>
        <v>1.2019230800000003</v>
      </c>
      <c r="T15">
        <f>(R15-Q15)*M15</f>
        <v>1.2019230800000003</v>
      </c>
    </row>
    <row r="16" spans="1:20" x14ac:dyDescent="0.55000000000000004">
      <c r="A16">
        <v>247</v>
      </c>
      <c r="B16" s="1" t="s">
        <v>1384</v>
      </c>
      <c r="C16" s="4">
        <v>0.84615384615384603</v>
      </c>
      <c r="D16" s="5">
        <v>77.307692307692307</v>
      </c>
      <c r="E16" s="3">
        <v>75.576923076922995</v>
      </c>
      <c r="F16" s="4">
        <v>0.58024691358024705</v>
      </c>
      <c r="G16" s="5">
        <f>Table5[[#This Row],[Best Individual mean accuracy]]-Table5[[#This Row],[Benchmark mean accuracy]]</f>
        <v>-1.7307692307693117</v>
      </c>
      <c r="H16" t="str">
        <f>IF(AND(Table5[[#This Row],[F value]]&lt;4.74,Table5[[#This Row],[Best Individual mean accuracy]]&gt;Table5[[#This Row],[Benchmark mean accuracy]]),"Yes","No")</f>
        <v>No</v>
      </c>
      <c r="J16">
        <v>175</v>
      </c>
      <c r="K16" s="6">
        <f>COUNTIFS(Table5[Has same error rate and is better],"=Yes",Table5[Seed],J16)/COUNTIFS(Table5[Seed],J16,Table5[F value],"&lt;4.74")</f>
        <v>1</v>
      </c>
      <c r="L16">
        <f>COUNTIF(Table5[Seed],J16)</f>
        <v>2</v>
      </c>
      <c r="M16">
        <f>(COUNTIFS(Table5[F value],"&lt;4.74",Table5[Seed],J16))/COUNTIF(Table5[Seed],J16)</f>
        <v>1</v>
      </c>
      <c r="N16">
        <f>COUNTIFS(Table5[Has same error rate and is better],"=Yes",Table5[Seed],J16)</f>
        <v>2</v>
      </c>
      <c r="O16">
        <f>IFERROR(AVERAGEIFS(Table5[Improvement/Deterioration],Table5[Improvement/Deterioration],"&gt;0",Table5[F value],"&lt;4.74",Table5[Seed],J16),0)</f>
        <v>2.0192307700000001</v>
      </c>
      <c r="P16">
        <f>IFERROR(AVERAGEIFS(Table5[Improvement/Deterioration],Table5[Improvement/Deterioration],"&lt;=0",Table5[F value],"&lt;4.74",Table5[Seed],J16),0)</f>
        <v>0</v>
      </c>
      <c r="Q16">
        <f>AVERAGEIFS(Table5[Benchmark mean accuracy],Table5[Seed],J16,Table5[F value],"&lt;4.74")</f>
        <v>75.576923074999996</v>
      </c>
      <c r="R16">
        <f>AVERAGEIFS(Table5[Best Individual mean accuracy],Table5[Seed],J16,Table5[F value],"&lt;4.74")</f>
        <v>77.596153845000003</v>
      </c>
      <c r="S16">
        <f t="shared" ref="S16:S24" si="0">(K16*O16+(1-K16)*P16)*M16</f>
        <v>2.0192307700000001</v>
      </c>
      <c r="T16">
        <f t="shared" ref="T16:T24" si="1">(R16-Q16)*M16</f>
        <v>2.0192307700000072</v>
      </c>
    </row>
    <row r="17" spans="1:20" x14ac:dyDescent="0.55000000000000004">
      <c r="A17">
        <v>465</v>
      </c>
      <c r="B17" s="1" t="s">
        <v>1387</v>
      </c>
      <c r="C17" s="4">
        <v>0.84615384615384603</v>
      </c>
      <c r="D17" s="5">
        <v>68.75</v>
      </c>
      <c r="E17" s="3">
        <v>74.711538461538396</v>
      </c>
      <c r="F17" s="4">
        <v>1.8317460317460299</v>
      </c>
      <c r="G17" s="5">
        <f>Table5[[#This Row],[Best Individual mean accuracy]]-Table5[[#This Row],[Benchmark mean accuracy]]</f>
        <v>5.9615384615383959</v>
      </c>
      <c r="H17" t="str">
        <f>IF(AND(Table5[[#This Row],[F value]]&lt;4.74,Table5[[#This Row],[Best Individual mean accuracy]]&gt;Table5[[#This Row],[Benchmark mean accuracy]]),"Yes","No")</f>
        <v>Yes</v>
      </c>
      <c r="J17">
        <v>247</v>
      </c>
      <c r="K17" s="6">
        <f>COUNTIFS(Table5[Has same error rate and is better],"=Yes",Table5[Seed],J17)/COUNTIFS(Table5[Seed],J17,Table5[F value],"&lt;4.74")</f>
        <v>0.75</v>
      </c>
      <c r="L17">
        <f>COUNTIF(Table5[Seed],J17)</f>
        <v>4</v>
      </c>
      <c r="M17">
        <f>(COUNTIFS(Table5[F value],"&lt;4.74",Table5[Seed],J17))/COUNTIF(Table5[Seed],J17)</f>
        <v>1</v>
      </c>
      <c r="N17">
        <f>COUNTIFS(Table5[Has same error rate and is better],"=Yes",Table5[Seed],J17)</f>
        <v>3</v>
      </c>
      <c r="O17">
        <f>IFERROR(AVERAGEIFS(Table5[Improvement/Deterioration],Table5[Improvement/Deterioration],"&gt;0",Table5[F value],"&lt;4.74",Table5[Seed],J17),0)</f>
        <v>5</v>
      </c>
      <c r="P17">
        <f>IFERROR(AVERAGEIFS(Table5[Improvement/Deterioration],Table5[Improvement/Deterioration],"&lt;=0",Table5[F value],"&lt;4.74",Table5[Seed],J17),0)</f>
        <v>-1.7307692307693117</v>
      </c>
      <c r="Q17">
        <f>AVERAGEIFS(Table5[Benchmark mean accuracy],Table5[Seed],J17,Table5[F value],"&lt;4.74")</f>
        <v>73.052884615384585</v>
      </c>
      <c r="R17">
        <f>AVERAGEIFS(Table5[Best Individual mean accuracy],Table5[Seed],J17,Table5[F value],"&lt;4.74")</f>
        <v>76.37019230769225</v>
      </c>
      <c r="S17">
        <f t="shared" si="0"/>
        <v>3.3173076923076721</v>
      </c>
      <c r="T17">
        <f t="shared" si="1"/>
        <v>3.317307692307665</v>
      </c>
    </row>
    <row r="18" spans="1:20" x14ac:dyDescent="0.55000000000000004">
      <c r="A18">
        <v>10</v>
      </c>
      <c r="B18" s="1" t="s">
        <v>1378</v>
      </c>
      <c r="C18" s="4">
        <v>0.84615384599999999</v>
      </c>
      <c r="D18" s="5">
        <v>76.057692309999993</v>
      </c>
      <c r="E18" s="3">
        <v>74.519230769999993</v>
      </c>
      <c r="F18" s="4">
        <v>0.77366255100000003</v>
      </c>
      <c r="G18" s="5">
        <f>Table5[[#This Row],[Best Individual mean accuracy]]-Table5[[#This Row],[Benchmark mean accuracy]]</f>
        <v>-1.5384615400000001</v>
      </c>
      <c r="H18" t="str">
        <f>IF(AND(Table5[[#This Row],[F value]]&lt;4.74,Table5[[#This Row],[Best Individual mean accuracy]]&gt;Table5[[#This Row],[Benchmark mean accuracy]]),"Yes","No")</f>
        <v>No</v>
      </c>
      <c r="J18">
        <v>300</v>
      </c>
      <c r="K18" s="6">
        <f>COUNTIFS(Table5[Has same error rate and is better],"=Yes",Table5[Seed],J18)/COUNTIFS(Table5[Seed],J18,Table5[F value],"&lt;4.74")</f>
        <v>1</v>
      </c>
      <c r="L18">
        <f>COUNTIF(Table5[Seed],J18)</f>
        <v>1</v>
      </c>
      <c r="M18">
        <f>(COUNTIFS(Table5[F value],"&lt;4.74",Table5[Seed],J18))/COUNTIF(Table5[Seed],J18)</f>
        <v>1</v>
      </c>
      <c r="N18">
        <f>COUNTIFS(Table5[Has same error rate and is better],"=Yes",Table5[Seed],J18)</f>
        <v>1</v>
      </c>
      <c r="O18">
        <f>IFERROR(AVERAGEIFS(Table5[Improvement/Deterioration],Table5[Improvement/Deterioration],"&gt;0",Table5[F value],"&lt;4.74",Table5[Seed],J18),0)</f>
        <v>9.6153849999993213E-2</v>
      </c>
      <c r="P18">
        <f>IFERROR(AVERAGEIFS(Table5[Improvement/Deterioration],Table5[Improvement/Deterioration],"&lt;=0",Table5[F value],"&lt;4.74",Table5[Seed],J18),0)</f>
        <v>0</v>
      </c>
      <c r="Q18">
        <f>AVERAGEIFS(Table5[Benchmark mean accuracy],Table5[Seed],J18,Table5[F value],"&lt;4.74")</f>
        <v>76.442307690000007</v>
      </c>
      <c r="R18">
        <f>AVERAGEIFS(Table5[Best Individual mean accuracy],Table5[Seed],J18,Table5[F value],"&lt;4.74")</f>
        <v>76.53846154</v>
      </c>
      <c r="S18">
        <f t="shared" si="0"/>
        <v>9.6153849999993213E-2</v>
      </c>
      <c r="T18">
        <f t="shared" si="1"/>
        <v>9.6153849999993213E-2</v>
      </c>
    </row>
    <row r="19" spans="1:20" x14ac:dyDescent="0.55000000000000004">
      <c r="A19">
        <v>465</v>
      </c>
      <c r="B19" s="1" t="s">
        <v>1388</v>
      </c>
      <c r="C19" s="4">
        <v>0.84615384615384603</v>
      </c>
      <c r="D19" s="5">
        <v>71.346153846153797</v>
      </c>
      <c r="E19" s="3">
        <v>73.942307692307693</v>
      </c>
      <c r="F19" s="4">
        <v>1.05513784461152</v>
      </c>
      <c r="G19" s="5">
        <f>Table5[[#This Row],[Best Individual mean accuracy]]-Table5[[#This Row],[Benchmark mean accuracy]]</f>
        <v>2.5961538461538964</v>
      </c>
      <c r="H19" t="str">
        <f>IF(AND(Table5[[#This Row],[F value]]&lt;4.74,Table5[[#This Row],[Best Individual mean accuracy]]&gt;Table5[[#This Row],[Benchmark mean accuracy]]),"Yes","No")</f>
        <v>Yes</v>
      </c>
      <c r="J19">
        <v>465</v>
      </c>
      <c r="K19" s="6">
        <f>COUNTIFS(Table5[Has same error rate and is better],"=Yes",Table5[Seed],J19)/COUNTIFS(Table5[Seed],J19,Table5[F value],"&lt;4.74")</f>
        <v>1</v>
      </c>
      <c r="L19">
        <f>COUNTIF(Table5[Seed],J19)</f>
        <v>2</v>
      </c>
      <c r="M19">
        <f>(COUNTIFS(Table5[F value],"&lt;4.74",Table5[Seed],J19))/COUNTIF(Table5[Seed],J19)</f>
        <v>1</v>
      </c>
      <c r="N19">
        <f>COUNTIFS(Table5[Has same error rate and is better],"=Yes",Table5[Seed],J19)</f>
        <v>2</v>
      </c>
      <c r="O19">
        <f>IFERROR(AVERAGEIFS(Table5[Improvement/Deterioration],Table5[Improvement/Deterioration],"&gt;0",Table5[F value],"&lt;4.74",Table5[Seed],J19),0)</f>
        <v>4.2788461538461462</v>
      </c>
      <c r="P19">
        <f>IFERROR(AVERAGEIFS(Table5[Improvement/Deterioration],Table5[Improvement/Deterioration],"&lt;=0",Table5[F value],"&lt;4.74",Table5[Seed],J19),0)</f>
        <v>0</v>
      </c>
      <c r="Q19">
        <f>AVERAGEIFS(Table5[Benchmark mean accuracy],Table5[Seed],J19,Table5[F value],"&lt;4.74")</f>
        <v>70.048076923076906</v>
      </c>
      <c r="R19">
        <f>AVERAGEIFS(Table5[Best Individual mean accuracy],Table5[Seed],J19,Table5[F value],"&lt;4.74")</f>
        <v>74.326923076923038</v>
      </c>
      <c r="S19">
        <f t="shared" si="0"/>
        <v>4.2788461538461462</v>
      </c>
      <c r="T19">
        <f t="shared" si="1"/>
        <v>4.278846153846132</v>
      </c>
    </row>
    <row r="20" spans="1:20" x14ac:dyDescent="0.55000000000000004">
      <c r="A20">
        <v>750</v>
      </c>
      <c r="B20" s="1" t="s">
        <v>1391</v>
      </c>
      <c r="C20" s="4">
        <v>0.80769230769230704</v>
      </c>
      <c r="D20" s="5">
        <v>69.903846153846104</v>
      </c>
      <c r="E20" s="3">
        <v>72.884615384615302</v>
      </c>
      <c r="F20" s="4">
        <v>0.77351530800442603</v>
      </c>
      <c r="G20" s="5">
        <f>Table5[[#This Row],[Best Individual mean accuracy]]-Table5[[#This Row],[Benchmark mean accuracy]]</f>
        <v>2.980769230769198</v>
      </c>
      <c r="H20" t="str">
        <f>IF(AND(Table5[[#This Row],[F value]]&lt;4.74,Table5[[#This Row],[Best Individual mean accuracy]]&gt;Table5[[#This Row],[Benchmark mean accuracy]]),"Yes","No")</f>
        <v>Yes</v>
      </c>
      <c r="J20">
        <v>574</v>
      </c>
      <c r="K20" s="6">
        <f>COUNTIFS(Table5[Has same error rate and is better],"=Yes",Table5[Seed],J20)/COUNTIFS(Table5[Seed],J20,Table5[F value],"&lt;4.74")</f>
        <v>1</v>
      </c>
      <c r="L20">
        <f>COUNTIF(Table5[Seed],J20)</f>
        <v>1</v>
      </c>
      <c r="M20">
        <f>(COUNTIFS(Table5[F value],"&lt;4.74",Table5[Seed],J20))/COUNTIF(Table5[Seed],J20)</f>
        <v>1</v>
      </c>
      <c r="N20">
        <f>COUNTIFS(Table5[Has same error rate and is better],"=Yes",Table5[Seed],J20)</f>
        <v>1</v>
      </c>
      <c r="O20">
        <f>IFERROR(AVERAGEIFS(Table5[Improvement/Deterioration],Table5[Improvement/Deterioration],"&gt;0",Table5[F value],"&lt;4.74",Table5[Seed],J20),0)</f>
        <v>0.48076923076919797</v>
      </c>
      <c r="P20">
        <f>IFERROR(AVERAGEIFS(Table5[Improvement/Deterioration],Table5[Improvement/Deterioration],"&lt;=0",Table5[F value],"&lt;4.74",Table5[Seed],J20),0)</f>
        <v>0</v>
      </c>
      <c r="Q20">
        <f>AVERAGEIFS(Table5[Benchmark mean accuracy],Table5[Seed],J20,Table5[F value],"&lt;4.74")</f>
        <v>77.115384615384599</v>
      </c>
      <c r="R20">
        <f>AVERAGEIFS(Table5[Best Individual mean accuracy],Table5[Seed],J20,Table5[F value],"&lt;4.74")</f>
        <v>77.596153846153797</v>
      </c>
      <c r="S20">
        <f t="shared" si="0"/>
        <v>0.48076923076919797</v>
      </c>
      <c r="T20">
        <f t="shared" si="1"/>
        <v>0.48076923076919797</v>
      </c>
    </row>
    <row r="21" spans="1:20" x14ac:dyDescent="0.55000000000000004">
      <c r="J21">
        <v>663</v>
      </c>
      <c r="K21" s="6">
        <f>COUNTIFS(Table5[Has same error rate and is better],"=Yes",Table5[Seed],J21)/COUNTIFS(Table5[Seed],J21,Table5[F value],"&lt;4.74")</f>
        <v>0</v>
      </c>
      <c r="L21">
        <f>COUNTIF(Table5[Seed],J21)</f>
        <v>1</v>
      </c>
      <c r="M21">
        <f>(COUNTIFS(Table5[F value],"&lt;4.74",Table5[Seed],J21))/COUNTIF(Table5[Seed],J21)</f>
        <v>1</v>
      </c>
      <c r="N21">
        <f>COUNTIFS(Table5[Has same error rate and is better],"=Yes",Table5[Seed],J21)</f>
        <v>0</v>
      </c>
      <c r="O21">
        <f>IFERROR(AVERAGEIFS(Table5[Improvement/Deterioration],Table5[Improvement/Deterioration],"&gt;0",Table5[F value],"&lt;4.74",Table5[Seed],J21),0)</f>
        <v>0</v>
      </c>
      <c r="P21">
        <f>IFERROR(AVERAGEIFS(Table5[Improvement/Deterioration],Table5[Improvement/Deterioration],"&lt;=0",Table5[F value],"&lt;4.74",Table5[Seed],J21),0)</f>
        <v>-1.1538461538461888</v>
      </c>
      <c r="Q21">
        <f>AVERAGEIFS(Table5[Benchmark mean accuracy],Table5[Seed],J21,Table5[F value],"&lt;4.74")</f>
        <v>78.942307692307693</v>
      </c>
      <c r="R21">
        <f>AVERAGEIFS(Table5[Best Individual mean accuracy],Table5[Seed],J21,Table5[F value],"&lt;4.74")</f>
        <v>77.788461538461505</v>
      </c>
      <c r="S21">
        <f t="shared" si="0"/>
        <v>-1.1538461538461888</v>
      </c>
      <c r="T21">
        <f t="shared" si="1"/>
        <v>-1.1538461538461888</v>
      </c>
    </row>
    <row r="22" spans="1:20" x14ac:dyDescent="0.55000000000000004">
      <c r="J22">
        <v>750</v>
      </c>
      <c r="K22" s="6">
        <f>COUNTIFS(Table5[Has same error rate and is better],"=Yes",Table5[Seed],J22)/COUNTIFS(Table5[Seed],J22,Table5[F value],"&lt;4.74")</f>
        <v>1</v>
      </c>
      <c r="L22">
        <f>COUNTIF(Table5[Seed],J22)</f>
        <v>1</v>
      </c>
      <c r="M22">
        <f>(COUNTIFS(Table5[F value],"&lt;4.74",Table5[Seed],J22))/COUNTIF(Table5[Seed],J22)</f>
        <v>1</v>
      </c>
      <c r="N22">
        <f>COUNTIFS(Table5[Has same error rate and is better],"=Yes",Table5[Seed],J22)</f>
        <v>1</v>
      </c>
      <c r="O22">
        <f>IFERROR(AVERAGEIFS(Table5[Improvement/Deterioration],Table5[Improvement/Deterioration],"&gt;0",Table5[F value],"&lt;4.74",Table5[Seed],J22),0)</f>
        <v>2.980769230769198</v>
      </c>
      <c r="P22">
        <f>IFERROR(AVERAGEIFS(Table5[Improvement/Deterioration],Table5[Improvement/Deterioration],"&lt;=0",Table5[F value],"&lt;4.74",Table5[Seed],J22),0)</f>
        <v>0</v>
      </c>
      <c r="Q22">
        <f>AVERAGEIFS(Table5[Benchmark mean accuracy],Table5[Seed],J22,Table5[F value],"&lt;4.74")</f>
        <v>69.903846153846104</v>
      </c>
      <c r="R22">
        <f>AVERAGEIFS(Table5[Best Individual mean accuracy],Table5[Seed],J22,Table5[F value],"&lt;4.74")</f>
        <v>72.884615384615302</v>
      </c>
      <c r="S22">
        <f t="shared" si="0"/>
        <v>2.980769230769198</v>
      </c>
      <c r="T22">
        <f t="shared" si="1"/>
        <v>2.980769230769198</v>
      </c>
    </row>
    <row r="23" spans="1:20" x14ac:dyDescent="0.55000000000000004">
      <c r="J23">
        <v>891</v>
      </c>
      <c r="K23" s="6">
        <f>COUNTIFS(Table5[Has same error rate and is better],"=Yes",Table5[Seed],J23)/COUNTIFS(Table5[Seed],J23,Table5[F value],"&lt;4.74")</f>
        <v>0.66666666666666663</v>
      </c>
      <c r="L23">
        <f>COUNTIF(Table5[Seed],J23)</f>
        <v>3</v>
      </c>
      <c r="M23">
        <f>(COUNTIFS(Table5[F value],"&lt;4.74",Table5[Seed],J23))/COUNTIF(Table5[Seed],J23)</f>
        <v>1</v>
      </c>
      <c r="N23">
        <f>COUNTIFS(Table5[Has same error rate and is better],"=Yes",Table5[Seed],J23)</f>
        <v>2</v>
      </c>
      <c r="O23">
        <f>IFERROR(AVERAGEIFS(Table5[Improvement/Deterioration],Table5[Improvement/Deterioration],"&gt;0",Table5[F value],"&lt;4.74",Table5[Seed],J23),0)</f>
        <v>3.7980769230769482</v>
      </c>
      <c r="P23">
        <f>IFERROR(AVERAGEIFS(Table5[Improvement/Deterioration],Table5[Improvement/Deterioration],"&lt;=0",Table5[F value],"&lt;4.74",Table5[Seed],J23),0)</f>
        <v>-9.6153846153811173E-2</v>
      </c>
      <c r="Q23">
        <f>AVERAGEIFS(Table5[Benchmark mean accuracy],Table5[Seed],J23,Table5[F value],"&lt;4.74")</f>
        <v>74.967948717948673</v>
      </c>
      <c r="R23">
        <f>AVERAGEIFS(Table5[Best Individual mean accuracy],Table5[Seed],J23,Table5[F value],"&lt;4.74")</f>
        <v>77.467948717948687</v>
      </c>
      <c r="S23">
        <f t="shared" si="0"/>
        <v>2.5000000000000284</v>
      </c>
      <c r="T23">
        <f t="shared" si="1"/>
        <v>2.5000000000000142</v>
      </c>
    </row>
    <row r="24" spans="1:20" x14ac:dyDescent="0.55000000000000004">
      <c r="J24">
        <v>928</v>
      </c>
      <c r="K24" s="6">
        <f>COUNTIFS(Table5[Has same error rate and is better],"=Yes",Table5[Seed],J24)/COUNTIFS(Table5[Seed],J24,Table5[F value],"&lt;4.74")</f>
        <v>0.5</v>
      </c>
      <c r="L24">
        <f>COUNTIF(Table5[Seed],J24)</f>
        <v>2</v>
      </c>
      <c r="M24">
        <f>(COUNTIFS(Table5[F value],"&lt;4.74",Table5[Seed],J24))/COUNTIF(Table5[Seed],J24)</f>
        <v>1</v>
      </c>
      <c r="N24">
        <f>COUNTIFS(Table5[Has same error rate and is better],"=Yes",Table5[Seed],J24)</f>
        <v>1</v>
      </c>
      <c r="O24">
        <f>IFERROR(AVERAGEIFS(Table5[Improvement/Deterioration],Table5[Improvement/Deterioration],"&gt;0",Table5[F value],"&lt;4.74",Table5[Seed],J24),0)</f>
        <v>4.4230769230769056</v>
      </c>
      <c r="P24">
        <f>IFERROR(AVERAGEIFS(Table5[Improvement/Deterioration],Table5[Improvement/Deterioration],"&lt;=0",Table5[F value],"&lt;4.74",Table5[Seed],J24),0)</f>
        <v>-1.346153846153797</v>
      </c>
      <c r="Q24">
        <f>AVERAGEIFS(Table5[Benchmark mean accuracy],Table5[Seed],J24,Table5[F value],"&lt;4.74")</f>
        <v>75.865384615384556</v>
      </c>
      <c r="R24">
        <f>AVERAGEIFS(Table5[Best Individual mean accuracy],Table5[Seed],J24,Table5[F value],"&lt;4.74")</f>
        <v>77.403846153846104</v>
      </c>
      <c r="S24">
        <f t="shared" si="0"/>
        <v>1.5384615384615543</v>
      </c>
      <c r="T24">
        <f t="shared" si="1"/>
        <v>1.5384615384615472</v>
      </c>
    </row>
    <row r="25" spans="1:20" x14ac:dyDescent="0.55000000000000004">
      <c r="J25" t="s">
        <v>1579</v>
      </c>
      <c r="K25" s="2">
        <f>AVERAGE(K15:K24)</f>
        <v>0.7416666666666667</v>
      </c>
      <c r="L25" s="3">
        <f>AVERAGE(L15:L24)</f>
        <v>1.9</v>
      </c>
      <c r="M25" s="2">
        <f>AVERAGE(M15:M24)</f>
        <v>1</v>
      </c>
      <c r="N25" s="3">
        <f>AVERAGE(N15:N24)</f>
        <v>1.4</v>
      </c>
      <c r="O25" s="3">
        <f>AVERAGE(O15:O24)</f>
        <v>2.7019230781538388</v>
      </c>
      <c r="P25" s="3">
        <f t="shared" ref="P25:T25" si="2">AVERAGE(P15:P24)</f>
        <v>-0.58653846169231083</v>
      </c>
      <c r="Q25" s="3">
        <f t="shared" si="2"/>
        <v>74.576121794333318</v>
      </c>
      <c r="R25" s="3">
        <f t="shared" si="2"/>
        <v>76.30208333356407</v>
      </c>
      <c r="S25" s="3">
        <f t="shared" si="2"/>
        <v>1.7259615392307601</v>
      </c>
      <c r="T25" s="3">
        <f t="shared" si="2"/>
        <v>1.7259615392307566</v>
      </c>
    </row>
    <row r="26" spans="1:20" x14ac:dyDescent="0.55000000000000004">
      <c r="J26" t="s">
        <v>1584</v>
      </c>
      <c r="K26" s="2">
        <f>STDEVA(K15:K24)</f>
        <v>0.3343733774623146</v>
      </c>
      <c r="L26" s="3">
        <f t="shared" ref="L26:T26" si="3">STDEVA(L15:L24)</f>
        <v>0.99442892601175314</v>
      </c>
      <c r="M26" s="2">
        <f t="shared" si="3"/>
        <v>0</v>
      </c>
      <c r="N26" s="3">
        <f t="shared" si="3"/>
        <v>0.8432740427115677</v>
      </c>
      <c r="O26" s="3">
        <f t="shared" si="3"/>
        <v>1.9159590494917693</v>
      </c>
      <c r="P26" s="3">
        <f t="shared" si="3"/>
        <v>0.75091714709292634</v>
      </c>
      <c r="Q26" s="3">
        <f t="shared" si="3"/>
        <v>2.9249476663431304</v>
      </c>
      <c r="R26" s="3">
        <f t="shared" si="3"/>
        <v>1.6781296247720856</v>
      </c>
      <c r="S26" s="3">
        <f t="shared" si="3"/>
        <v>1.6370409976790048</v>
      </c>
      <c r="T26" s="3">
        <f t="shared" si="3"/>
        <v>1.6370409976790012</v>
      </c>
    </row>
  </sheetData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7911-BB5B-44B8-A1C9-B05ED4655345}">
  <dimension ref="A1:T173"/>
  <sheetViews>
    <sheetView tabSelected="1" topLeftCell="K5" zoomScale="101" workbookViewId="0">
      <selection activeCell="M25" sqref="M25:M26"/>
    </sheetView>
  </sheetViews>
  <sheetFormatPr defaultRowHeight="14.4" x14ac:dyDescent="0.55000000000000004"/>
  <cols>
    <col min="1" max="1" width="6.83984375" bestFit="1" customWidth="1"/>
    <col min="2" max="2" width="12.89453125" style="1" customWidth="1"/>
    <col min="3" max="3" width="11.68359375" style="4" bestFit="1" customWidth="1"/>
    <col min="4" max="4" width="24.578125" style="5" bestFit="1" customWidth="1"/>
    <col min="5" max="5" width="27.5234375" style="3" bestFit="1" customWidth="1"/>
    <col min="6" max="6" width="8.83984375" style="4"/>
    <col min="7" max="7" width="26.05078125" style="5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607</v>
      </c>
      <c r="B1" s="1" t="s">
        <v>0</v>
      </c>
      <c r="C1" s="4" t="s">
        <v>1</v>
      </c>
      <c r="D1" s="5" t="s">
        <v>2</v>
      </c>
      <c r="E1" s="3" t="s">
        <v>3</v>
      </c>
      <c r="F1" s="4" t="s">
        <v>4</v>
      </c>
      <c r="G1" s="5" t="s">
        <v>1574</v>
      </c>
      <c r="H1" t="s">
        <v>1569</v>
      </c>
    </row>
    <row r="2" spans="1:20" x14ac:dyDescent="0.55000000000000004">
      <c r="A2">
        <v>10</v>
      </c>
      <c r="B2" s="1" t="s">
        <v>1398</v>
      </c>
      <c r="C2" s="4">
        <v>1</v>
      </c>
      <c r="D2" s="5">
        <v>93.820224719101105</v>
      </c>
      <c r="E2" s="3">
        <v>93.033707865168495</v>
      </c>
      <c r="F2" s="4">
        <v>3</v>
      </c>
      <c r="G2" s="5">
        <f>Table6[[#This Row],[Best Individual mean accuracy]]-Table6[[#This Row],[Benchmark mean accuracy]]</f>
        <v>-0.78651685393261062</v>
      </c>
      <c r="H2" t="str">
        <f>IF(AND(Table6[[#This Row],[F value]]&lt;4.74,Table6[[#This Row],[Best Individual mean accuracy]]&gt;Table6[[#This Row],[Benchmark mean accuracy]]),"Yes","No")</f>
        <v>No</v>
      </c>
      <c r="J2" t="s">
        <v>1570</v>
      </c>
      <c r="K2">
        <f>COUNT(Table6[Best Individual mean accuracy])</f>
        <v>172</v>
      </c>
    </row>
    <row r="3" spans="1:20" x14ac:dyDescent="0.55000000000000004">
      <c r="A3">
        <v>10</v>
      </c>
      <c r="B3" s="1" t="s">
        <v>1397</v>
      </c>
      <c r="C3" s="4">
        <v>1</v>
      </c>
      <c r="D3" s="5">
        <v>92.359550561797704</v>
      </c>
      <c r="E3" s="3">
        <v>91.460674157303302</v>
      </c>
      <c r="F3" s="4">
        <v>2.6666666666666599</v>
      </c>
      <c r="G3" s="5">
        <f>Table6[[#This Row],[Best Individual mean accuracy]]-Table6[[#This Row],[Benchmark mean accuracy]]</f>
        <v>-0.89887640449440198</v>
      </c>
      <c r="H3" t="str">
        <f>IF(AND(Table6[[#This Row],[F value]]&lt;4.74,Table6[[#This Row],[Best Individual mean accuracy]]&gt;Table6[[#This Row],[Benchmark mean accuracy]]),"Yes","No")</f>
        <v>No</v>
      </c>
      <c r="J3" t="s">
        <v>1571</v>
      </c>
      <c r="K3" s="2">
        <f>COUNTIF(Table6[Has same error rate and is better],"=Yes")/K2</f>
        <v>2.3255813953488372E-2</v>
      </c>
    </row>
    <row r="4" spans="1:20" x14ac:dyDescent="0.55000000000000004">
      <c r="A4">
        <v>175</v>
      </c>
      <c r="B4" s="1" t="s">
        <v>1399</v>
      </c>
      <c r="C4" s="4">
        <v>0.97777777777777697</v>
      </c>
      <c r="D4" s="5">
        <v>97.078651685393197</v>
      </c>
      <c r="E4" s="3">
        <v>95.955056179775198</v>
      </c>
      <c r="F4" s="4">
        <v>1.82051282051281</v>
      </c>
      <c r="G4" s="5">
        <f>Table6[[#This Row],[Best Individual mean accuracy]]-Table6[[#This Row],[Benchmark mean accuracy]]</f>
        <v>-1.1235955056179989</v>
      </c>
      <c r="H4" t="str">
        <f>IF(AND(Table6[[#This Row],[F value]]&lt;4.74,Table6[[#This Row],[Best Individual mean accuracy]]&gt;Table6[[#This Row],[Benchmark mean accuracy]]),"Yes","No")</f>
        <v>No</v>
      </c>
    </row>
    <row r="5" spans="1:20" x14ac:dyDescent="0.55000000000000004">
      <c r="A5">
        <v>175</v>
      </c>
      <c r="B5" s="1" t="s">
        <v>1400</v>
      </c>
      <c r="C5" s="4">
        <v>0.97777777777777697</v>
      </c>
      <c r="D5" s="5">
        <v>97.640449438202197</v>
      </c>
      <c r="E5" s="3">
        <v>93.7078651685393</v>
      </c>
      <c r="F5" s="4">
        <v>4.0769230769230802</v>
      </c>
      <c r="G5" s="5">
        <f>Table6[[#This Row],[Best Individual mean accuracy]]-Table6[[#This Row],[Benchmark mean accuracy]]</f>
        <v>-3.9325842696628968</v>
      </c>
      <c r="H5" t="str">
        <f>IF(AND(Table6[[#This Row],[F value]]&lt;4.74,Table6[[#This Row],[Best Individual mean accuracy]]&gt;Table6[[#This Row],[Benchmark mean accuracy]]),"Yes","No")</f>
        <v>No</v>
      </c>
      <c r="J5" t="s">
        <v>1572</v>
      </c>
      <c r="K5">
        <f>_xlfn.MAXIFS(Table6[Improvement/Deterioration],Table6[F value],"&lt;4.74")</f>
        <v>0.56179775280899946</v>
      </c>
    </row>
    <row r="6" spans="1:20" x14ac:dyDescent="0.55000000000000004">
      <c r="A6">
        <v>247</v>
      </c>
      <c r="B6" s="1" t="s">
        <v>1404</v>
      </c>
      <c r="C6" s="4">
        <v>1</v>
      </c>
      <c r="D6" s="5">
        <v>97.865168539325794</v>
      </c>
      <c r="E6" s="3">
        <v>94.831460674157299</v>
      </c>
      <c r="F6" s="4">
        <v>1.4462809917355299</v>
      </c>
      <c r="G6" s="5">
        <f>Table6[[#This Row],[Best Individual mean accuracy]]-Table6[[#This Row],[Benchmark mean accuracy]]</f>
        <v>-3.0337078651684948</v>
      </c>
      <c r="H6" t="str">
        <f>IF(AND(Table6[[#This Row],[F value]]&lt;4.74,Table6[[#This Row],[Best Individual mean accuracy]]&gt;Table6[[#This Row],[Benchmark mean accuracy]]),"Yes","No")</f>
        <v>No</v>
      </c>
      <c r="J6" t="s">
        <v>1573</v>
      </c>
      <c r="K6">
        <f>_xlfn.MINIFS(Table6[Improvement/Deterioration],Table6[F value],"&lt;4.74")</f>
        <v>-6.5168539325841977</v>
      </c>
    </row>
    <row r="7" spans="1:20" x14ac:dyDescent="0.55000000000000004">
      <c r="A7">
        <v>247</v>
      </c>
      <c r="B7" s="1" t="s">
        <v>1406</v>
      </c>
      <c r="C7" s="4">
        <v>1</v>
      </c>
      <c r="D7" s="5">
        <v>98.089887640449405</v>
      </c>
      <c r="E7" s="3">
        <v>93.820224719101105</v>
      </c>
      <c r="F7" s="4">
        <v>1.5599999999999901</v>
      </c>
      <c r="G7" s="5">
        <f>Table6[[#This Row],[Best Individual mean accuracy]]-Table6[[#This Row],[Benchmark mean accuracy]]</f>
        <v>-4.2696629213482993</v>
      </c>
      <c r="H7" t="str">
        <f>IF(AND(Table6[[#This Row],[F value]]&lt;4.74,Table6[[#This Row],[Best Individual mean accuracy]]&gt;Table6[[#This Row],[Benchmark mean accuracy]]),"Yes","No")</f>
        <v>No</v>
      </c>
    </row>
    <row r="8" spans="1:20" x14ac:dyDescent="0.55000000000000004">
      <c r="A8">
        <v>247</v>
      </c>
      <c r="B8" s="1" t="s">
        <v>1405</v>
      </c>
      <c r="C8" s="4">
        <v>1</v>
      </c>
      <c r="D8" s="5">
        <v>97.078651685393197</v>
      </c>
      <c r="E8" s="3">
        <v>93.7078651685393</v>
      </c>
      <c r="F8" s="4">
        <v>3.9523809523809401</v>
      </c>
      <c r="G8" s="5">
        <f>Table6[[#This Row],[Best Individual mean accuracy]]-Table6[[#This Row],[Benchmark mean accuracy]]</f>
        <v>-3.3707865168538973</v>
      </c>
      <c r="H8" t="str">
        <f>IF(AND(Table6[[#This Row],[F value]]&lt;4.74,Table6[[#This Row],[Best Individual mean accuracy]]&gt;Table6[[#This Row],[Benchmark mean accuracy]]),"Yes","No")</f>
        <v>No</v>
      </c>
      <c r="J8" t="s">
        <v>1575</v>
      </c>
      <c r="K8">
        <f>AVERAGEIFS(Table6[Improvement/Deterioration],Table6[Improvement/Deterioration],"&gt;0",Table6[F value],"&lt;4.74")</f>
        <v>0.25280898876404834</v>
      </c>
    </row>
    <row r="9" spans="1:20" x14ac:dyDescent="0.55000000000000004">
      <c r="A9">
        <v>247</v>
      </c>
      <c r="B9" s="1" t="s">
        <v>1402</v>
      </c>
      <c r="C9" s="4">
        <v>1</v>
      </c>
      <c r="D9" s="5">
        <v>97.303370786516794</v>
      </c>
      <c r="E9" s="3">
        <v>93.370786516853897</v>
      </c>
      <c r="F9" s="4">
        <v>1.5263157894736801</v>
      </c>
      <c r="G9" s="5">
        <f>Table6[[#This Row],[Best Individual mean accuracy]]-Table6[[#This Row],[Benchmark mean accuracy]]</f>
        <v>-3.9325842696628968</v>
      </c>
      <c r="H9" t="str">
        <f>IF(AND(Table6[[#This Row],[F value]]&lt;4.74,Table6[[#This Row],[Best Individual mean accuracy]]&gt;Table6[[#This Row],[Benchmark mean accuracy]]),"Yes","No")</f>
        <v>No</v>
      </c>
      <c r="J9" t="s">
        <v>1576</v>
      </c>
      <c r="K9">
        <f>AVERAGEIFS(Table6[Improvement/Deterioration],Table6[Improvement/Deterioration],"&lt;0",Table6[F value],"&lt;4.74")</f>
        <v>-2.1206981838739183</v>
      </c>
    </row>
    <row r="10" spans="1:20" x14ac:dyDescent="0.55000000000000004">
      <c r="A10">
        <v>247</v>
      </c>
      <c r="B10" s="1" t="s">
        <v>1403</v>
      </c>
      <c r="C10" s="4">
        <v>1</v>
      </c>
      <c r="D10" s="5">
        <v>99.101123595505598</v>
      </c>
      <c r="E10" s="3">
        <v>92.808988764044898</v>
      </c>
      <c r="F10" s="4">
        <v>1.4492753623188399</v>
      </c>
      <c r="G10" s="5">
        <f>Table6[[#This Row],[Best Individual mean accuracy]]-Table6[[#This Row],[Benchmark mean accuracy]]</f>
        <v>-6.2921348314607002</v>
      </c>
      <c r="H10" t="str">
        <f>IF(AND(Table6[[#This Row],[F value]]&lt;4.74,Table6[[#This Row],[Best Individual mean accuracy]]&gt;Table6[[#This Row],[Benchmark mean accuracy]]),"Yes","No")</f>
        <v>No</v>
      </c>
    </row>
    <row r="11" spans="1:20" x14ac:dyDescent="0.55000000000000004">
      <c r="A11">
        <v>247</v>
      </c>
      <c r="B11" s="1" t="s">
        <v>1401</v>
      </c>
      <c r="C11" s="4">
        <v>1</v>
      </c>
      <c r="D11" s="5">
        <v>97.078651685393197</v>
      </c>
      <c r="E11" s="3">
        <v>90.561797752808999</v>
      </c>
      <c r="F11" s="4">
        <v>1.19591836734693</v>
      </c>
      <c r="G11" s="5">
        <f>Table6[[#This Row],[Best Individual mean accuracy]]-Table6[[#This Row],[Benchmark mean accuracy]]</f>
        <v>-6.5168539325841977</v>
      </c>
      <c r="H11" t="str">
        <f>IF(AND(Table6[[#This Row],[F value]]&lt;4.74,Table6[[#This Row],[Best Individual mean accuracy]]&gt;Table6[[#This Row],[Benchmark mean accuracy]]),"Yes","No")</f>
        <v>No</v>
      </c>
      <c r="J11" t="s">
        <v>1577</v>
      </c>
      <c r="K11">
        <f>AVERAGE(Table6[Benchmark mean accuracy])</f>
        <v>96.532532009406808</v>
      </c>
    </row>
    <row r="12" spans="1:20" x14ac:dyDescent="0.55000000000000004">
      <c r="A12">
        <v>300</v>
      </c>
      <c r="B12" s="1" t="s">
        <v>1408</v>
      </c>
      <c r="C12" s="4">
        <v>1</v>
      </c>
      <c r="D12" s="5">
        <v>97.303370786516794</v>
      </c>
      <c r="E12" s="3">
        <v>97.4157303370786</v>
      </c>
      <c r="F12" s="4">
        <v>0.62962962962962898</v>
      </c>
      <c r="G12" s="5">
        <f>Table6[[#This Row],[Best Individual mean accuracy]]-Table6[[#This Row],[Benchmark mean accuracy]]</f>
        <v>0.11235955056180558</v>
      </c>
      <c r="H12" t="str">
        <f>IF(AND(Table6[[#This Row],[F value]]&lt;4.74,Table6[[#This Row],[Best Individual mean accuracy]]&gt;Table6[[#This Row],[Benchmark mean accuracy]]),"Yes","No")</f>
        <v>Yes</v>
      </c>
    </row>
    <row r="13" spans="1:20" x14ac:dyDescent="0.55000000000000004">
      <c r="A13">
        <v>300</v>
      </c>
      <c r="B13" s="1" t="s">
        <v>1411</v>
      </c>
      <c r="C13" s="4">
        <v>1</v>
      </c>
      <c r="D13" s="5">
        <v>97.752808988764002</v>
      </c>
      <c r="E13" s="3">
        <v>96.292134831460601</v>
      </c>
      <c r="F13" s="4">
        <v>0.90804597701149403</v>
      </c>
      <c r="G13" s="5">
        <f>Table6[[#This Row],[Best Individual mean accuracy]]-Table6[[#This Row],[Benchmark mean accuracy]]</f>
        <v>-1.4606741573034014</v>
      </c>
      <c r="H13" t="str">
        <f>IF(AND(Table6[[#This Row],[F value]]&lt;4.74,Table6[[#This Row],[Best Individual mean accuracy]]&gt;Table6[[#This Row],[Benchmark mean accuracy]]),"Yes","No")</f>
        <v>No</v>
      </c>
      <c r="J13" t="s">
        <v>1578</v>
      </c>
      <c r="K13" s="2">
        <f>(COUNTIF(Table6[F value],"&lt;4.74"))/COUNT(Table6[F value])</f>
        <v>0.95348837209302328</v>
      </c>
    </row>
    <row r="14" spans="1:20" x14ac:dyDescent="0.55000000000000004">
      <c r="A14">
        <v>300</v>
      </c>
      <c r="B14" s="1" t="s">
        <v>1407</v>
      </c>
      <c r="C14" s="4">
        <v>1</v>
      </c>
      <c r="D14" s="5">
        <v>96.8539325842696</v>
      </c>
      <c r="E14" s="3">
        <v>96.179775280898795</v>
      </c>
      <c r="F14" s="4">
        <v>0.77272727272727204</v>
      </c>
      <c r="G14" s="5">
        <f>Table6[[#This Row],[Best Individual mean accuracy]]-Table6[[#This Row],[Benchmark mean accuracy]]</f>
        <v>-0.67415730337080504</v>
      </c>
      <c r="H14" t="str">
        <f>IF(AND(Table6[[#This Row],[F value]]&lt;4.74,Table6[[#This Row],[Best Individual mean accuracy]]&gt;Table6[[#This Row],[Benchmark mean accuracy]]),"Yes","No")</f>
        <v>No</v>
      </c>
      <c r="J14" t="s">
        <v>607</v>
      </c>
      <c r="K14" t="s">
        <v>1586</v>
      </c>
      <c r="L14" t="s">
        <v>1587</v>
      </c>
      <c r="M14" t="s">
        <v>1588</v>
      </c>
      <c r="N14" t="s">
        <v>1580</v>
      </c>
      <c r="O14" t="s">
        <v>1581</v>
      </c>
      <c r="P14" t="s">
        <v>1582</v>
      </c>
      <c r="Q14" t="s">
        <v>1583</v>
      </c>
      <c r="S14" t="s">
        <v>1585</v>
      </c>
    </row>
    <row r="15" spans="1:20" x14ac:dyDescent="0.55000000000000004">
      <c r="A15">
        <v>300</v>
      </c>
      <c r="B15" s="1" t="s">
        <v>1412</v>
      </c>
      <c r="C15" s="4">
        <v>1</v>
      </c>
      <c r="D15" s="5">
        <v>97.977528089887599</v>
      </c>
      <c r="E15" s="3">
        <v>96.067415730337004</v>
      </c>
      <c r="F15" s="4">
        <v>0.865771812080537</v>
      </c>
      <c r="G15" s="5">
        <f>Table6[[#This Row],[Best Individual mean accuracy]]-Table6[[#This Row],[Benchmark mean accuracy]]</f>
        <v>-1.9101123595505953</v>
      </c>
      <c r="H15" t="str">
        <f>IF(AND(Table6[[#This Row],[F value]]&lt;4.74,Table6[[#This Row],[Best Individual mean accuracy]]&gt;Table6[[#This Row],[Benchmark mean accuracy]]),"Yes","No")</f>
        <v>No</v>
      </c>
      <c r="J15">
        <v>10</v>
      </c>
      <c r="K15" s="6">
        <f>COUNTIFS(Table6[Has same error rate and is better],"=Yes",Table6[Seed],J15)/COUNTIFS(Table6[Seed],J15,Table6[F value],"&lt;4.74")</f>
        <v>0</v>
      </c>
      <c r="L15">
        <f>COUNTIF(Table6[Seed],J15)</f>
        <v>2</v>
      </c>
      <c r="M15">
        <f>(COUNTIFS(Table6[F value],"&lt;4.74",Table6[Seed],J15))/COUNTIF(Table6[Seed],J15)</f>
        <v>1</v>
      </c>
      <c r="N15">
        <f>COUNTIFS(Table6[Has same error rate and is better],"=Yes",Table6[Seed],J15)</f>
        <v>0</v>
      </c>
      <c r="O15">
        <f>IFERROR(AVERAGEIFS(Table6[Improvement/Deterioration],Table6[Improvement/Deterioration],"&gt;0",Table6[F value],"&lt;4.74",Table6[Seed],J15),0)</f>
        <v>0</v>
      </c>
      <c r="P15">
        <f>IFERROR(AVERAGEIFS(Table6[Improvement/Deterioration],Table6[Improvement/Deterioration],"&lt;=0",Table6[F value],"&lt;4.74",Table6[Seed],J15),0)</f>
        <v>-0.8426966292135063</v>
      </c>
      <c r="Q15">
        <f>AVERAGEIFS(Table6[Benchmark mean accuracy],Table6[Seed],J15,Table6[F value],"&lt;4.74")</f>
        <v>93.089887640449405</v>
      </c>
      <c r="R15">
        <f>AVERAGEIFS(Table6[Best Individual mean accuracy],Table6[Seed],J15,Table6[F value],"&lt;4.74")</f>
        <v>92.247191011235898</v>
      </c>
      <c r="S15">
        <f>(K15*O15+(1-K15)*P15)*M15</f>
        <v>-0.8426966292135063</v>
      </c>
      <c r="T15">
        <f>(R15-Q15)*M15</f>
        <v>-0.8426966292135063</v>
      </c>
    </row>
    <row r="16" spans="1:20" x14ac:dyDescent="0.55000000000000004">
      <c r="A16">
        <v>300</v>
      </c>
      <c r="B16" s="1" t="s">
        <v>1410</v>
      </c>
      <c r="C16" s="4">
        <v>1</v>
      </c>
      <c r="D16" s="5">
        <v>98.202247191011196</v>
      </c>
      <c r="E16" s="3">
        <v>95.505617977528104</v>
      </c>
      <c r="F16" s="4">
        <v>5.0000000000000098</v>
      </c>
      <c r="G16" s="5">
        <f>Table6[[#This Row],[Best Individual mean accuracy]]-Table6[[#This Row],[Benchmark mean accuracy]]</f>
        <v>-2.6966292134830923</v>
      </c>
      <c r="H16" t="str">
        <f>IF(AND(Table6[[#This Row],[F value]]&lt;4.74,Table6[[#This Row],[Best Individual mean accuracy]]&gt;Table6[[#This Row],[Benchmark mean accuracy]]),"Yes","No")</f>
        <v>No</v>
      </c>
      <c r="J16">
        <v>175</v>
      </c>
      <c r="K16" s="6">
        <f>COUNTIFS(Table6[Has same error rate and is better],"=Yes",Table6[Seed],J16)/COUNTIFS(Table6[Seed],J16,Table6[F value],"&lt;4.74")</f>
        <v>0</v>
      </c>
      <c r="L16">
        <f>COUNTIF(Table6[Seed],J16)</f>
        <v>2</v>
      </c>
      <c r="M16">
        <f>(COUNTIFS(Table6[F value],"&lt;4.74",Table6[Seed],J16))/COUNTIF(Table6[Seed],J16)</f>
        <v>1</v>
      </c>
      <c r="N16">
        <f>COUNTIFS(Table6[Has same error rate and is better],"=Yes",Table6[Seed],J16)</f>
        <v>0</v>
      </c>
      <c r="O16">
        <f>IFERROR(AVERAGEIFS(Table6[Improvement/Deterioration],Table6[Improvement/Deterioration],"&gt;0",Table6[F value],"&lt;4.74",Table6[Seed],J16),0)</f>
        <v>0</v>
      </c>
      <c r="P16">
        <f>IFERROR(AVERAGEIFS(Table6[Improvement/Deterioration],Table6[Improvement/Deterioration],"&lt;=0",Table6[F value],"&lt;4.74",Table6[Seed],J16),0)</f>
        <v>-2.5280898876404478</v>
      </c>
      <c r="Q16">
        <f>AVERAGEIFS(Table6[Benchmark mean accuracy],Table6[Seed],J16,Table6[F value],"&lt;4.74")</f>
        <v>97.359550561797704</v>
      </c>
      <c r="R16">
        <f>AVERAGEIFS(Table6[Best Individual mean accuracy],Table6[Seed],J16,Table6[F value],"&lt;4.74")</f>
        <v>94.831460674157256</v>
      </c>
      <c r="S16">
        <f t="shared" ref="S16:S24" si="0">(K16*O16+(1-K16)*P16)*M16</f>
        <v>-2.5280898876404478</v>
      </c>
      <c r="T16">
        <f t="shared" ref="T16:T24" si="1">(R16-Q16)*M16</f>
        <v>-2.5280898876404478</v>
      </c>
    </row>
    <row r="17" spans="1:20" x14ac:dyDescent="0.55000000000000004">
      <c r="A17">
        <v>300</v>
      </c>
      <c r="B17" s="1" t="s">
        <v>1409</v>
      </c>
      <c r="C17" s="4">
        <v>1</v>
      </c>
      <c r="D17" s="5">
        <v>96.8539325842696</v>
      </c>
      <c r="E17" s="3">
        <v>95.056179775280896</v>
      </c>
      <c r="F17" s="4">
        <v>3.2499999999999898</v>
      </c>
      <c r="G17" s="5">
        <f>Table6[[#This Row],[Best Individual mean accuracy]]-Table6[[#This Row],[Benchmark mean accuracy]]</f>
        <v>-1.7977528089887045</v>
      </c>
      <c r="H17" t="str">
        <f>IF(AND(Table6[[#This Row],[F value]]&lt;4.74,Table6[[#This Row],[Best Individual mean accuracy]]&gt;Table6[[#This Row],[Benchmark mean accuracy]]),"Yes","No")</f>
        <v>No</v>
      </c>
      <c r="J17">
        <v>247</v>
      </c>
      <c r="K17" s="6">
        <f>COUNTIFS(Table6[Has same error rate and is better],"=Yes",Table6[Seed],J17)/COUNTIFS(Table6[Seed],J17,Table6[F value],"&lt;4.74")</f>
        <v>0</v>
      </c>
      <c r="L17">
        <f>COUNTIF(Table6[Seed],J17)</f>
        <v>6</v>
      </c>
      <c r="M17">
        <f>(COUNTIFS(Table6[F value],"&lt;4.74",Table6[Seed],J17))/COUNTIF(Table6[Seed],J17)</f>
        <v>1</v>
      </c>
      <c r="N17">
        <f>COUNTIFS(Table6[Has same error rate and is better],"=Yes",Table6[Seed],J17)</f>
        <v>0</v>
      </c>
      <c r="O17">
        <f>IFERROR(AVERAGEIFS(Table6[Improvement/Deterioration],Table6[Improvement/Deterioration],"&gt;0",Table6[F value],"&lt;4.74",Table6[Seed],J17),0)</f>
        <v>0</v>
      </c>
      <c r="P17">
        <f>IFERROR(AVERAGEIFS(Table6[Improvement/Deterioration],Table6[Improvement/Deterioration],"&lt;=0",Table6[F value],"&lt;4.74",Table6[Seed],J17),0)</f>
        <v>-4.5692883895130807</v>
      </c>
      <c r="Q17">
        <f>AVERAGEIFS(Table6[Benchmark mean accuracy],Table6[Seed],J17,Table6[F value],"&lt;4.74")</f>
        <v>97.752808988763988</v>
      </c>
      <c r="R17">
        <f>AVERAGEIFS(Table6[Best Individual mean accuracy],Table6[Seed],J17,Table6[F value],"&lt;4.74")</f>
        <v>93.183520599250912</v>
      </c>
      <c r="S17">
        <f t="shared" si="0"/>
        <v>-4.5692883895130807</v>
      </c>
      <c r="T17">
        <f t="shared" si="1"/>
        <v>-4.5692883895130763</v>
      </c>
    </row>
    <row r="18" spans="1:20" x14ac:dyDescent="0.55000000000000004">
      <c r="A18">
        <v>465</v>
      </c>
      <c r="B18" s="1" t="s">
        <v>1437</v>
      </c>
      <c r="C18" s="4">
        <v>1</v>
      </c>
      <c r="D18" s="5">
        <v>96.966292134831406</v>
      </c>
      <c r="E18" s="3">
        <v>96.741573033707795</v>
      </c>
      <c r="F18" s="4">
        <v>1.28</v>
      </c>
      <c r="G18" s="5">
        <f>Table6[[#This Row],[Best Individual mean accuracy]]-Table6[[#This Row],[Benchmark mean accuracy]]</f>
        <v>-0.22471910112361115</v>
      </c>
      <c r="H18" t="str">
        <f>IF(AND(Table6[[#This Row],[F value]]&lt;4.74,Table6[[#This Row],[Best Individual mean accuracy]]&gt;Table6[[#This Row],[Benchmark mean accuracy]]),"Yes","No")</f>
        <v>No</v>
      </c>
      <c r="J18">
        <v>300</v>
      </c>
      <c r="K18" s="6">
        <f>COUNTIFS(Table6[Has same error rate and is better],"=Yes",Table6[Seed],J18)/COUNTIFS(Table6[Seed],J18,Table6[F value],"&lt;4.74")</f>
        <v>0.2</v>
      </c>
      <c r="L18">
        <f>COUNTIF(Table6[Seed],J18)</f>
        <v>6</v>
      </c>
      <c r="M18">
        <f>(COUNTIFS(Table6[F value],"&lt;4.74",Table6[Seed],J18))/COUNTIF(Table6[Seed],J18)</f>
        <v>0.83333333333333337</v>
      </c>
      <c r="N18">
        <f>COUNTIFS(Table6[Has same error rate and is better],"=Yes",Table6[Seed],J18)</f>
        <v>1</v>
      </c>
      <c r="O18">
        <f>IFERROR(AVERAGEIFS(Table6[Improvement/Deterioration],Table6[Improvement/Deterioration],"&gt;0",Table6[F value],"&lt;4.74",Table6[Seed],J18),0)</f>
        <v>0.11235955056180558</v>
      </c>
      <c r="P18">
        <f>IFERROR(AVERAGEIFS(Table6[Improvement/Deterioration],Table6[Improvement/Deterioration],"&lt;=0",Table6[F value],"&lt;4.74",Table6[Seed],J18),0)</f>
        <v>-1.4606741573033766</v>
      </c>
      <c r="Q18">
        <f>AVERAGEIFS(Table6[Benchmark mean accuracy],Table6[Seed],J18,Table6[F value],"&lt;4.74")</f>
        <v>97.348314606741525</v>
      </c>
      <c r="R18">
        <f>AVERAGEIFS(Table6[Best Individual mean accuracy],Table6[Seed],J18,Table6[F value],"&lt;4.74")</f>
        <v>96.202247191011182</v>
      </c>
      <c r="S18">
        <f t="shared" si="0"/>
        <v>-0.95505617977528345</v>
      </c>
      <c r="T18">
        <f t="shared" si="1"/>
        <v>-0.9550561797752859</v>
      </c>
    </row>
    <row r="19" spans="1:20" x14ac:dyDescent="0.55000000000000004">
      <c r="A19">
        <v>465</v>
      </c>
      <c r="B19" s="1" t="s">
        <v>1474</v>
      </c>
      <c r="C19" s="4">
        <v>1</v>
      </c>
      <c r="D19" s="5">
        <v>96.179775280898795</v>
      </c>
      <c r="E19" s="3">
        <v>96.741573033707795</v>
      </c>
      <c r="F19" s="4">
        <v>1</v>
      </c>
      <c r="G19" s="5">
        <f>Table6[[#This Row],[Best Individual mean accuracy]]-Table6[[#This Row],[Benchmark mean accuracy]]</f>
        <v>0.56179775280899946</v>
      </c>
      <c r="H19" t="str">
        <f>IF(AND(Table6[[#This Row],[F value]]&lt;4.74,Table6[[#This Row],[Best Individual mean accuracy]]&gt;Table6[[#This Row],[Benchmark mean accuracy]]),"Yes","No")</f>
        <v>Yes</v>
      </c>
      <c r="J19">
        <v>465</v>
      </c>
      <c r="K19" s="6">
        <f>COUNTIFS(Table6[Has same error rate and is better],"=Yes",Table6[Seed],J19)/COUNTIFS(Table6[Seed],J19,Table6[F value],"&lt;4.74")</f>
        <v>1.4285714285714285E-2</v>
      </c>
      <c r="L19">
        <f>COUNTIF(Table6[Seed],J19)</f>
        <v>73</v>
      </c>
      <c r="M19">
        <f>(COUNTIFS(Table6[F value],"&lt;4.74",Table6[Seed],J19))/COUNTIF(Table6[Seed],J19)</f>
        <v>0.95890410958904104</v>
      </c>
      <c r="N19">
        <f>COUNTIFS(Table6[Has same error rate and is better],"=Yes",Table6[Seed],J19)</f>
        <v>1</v>
      </c>
      <c r="O19">
        <f>IFERROR(AVERAGEIFS(Table6[Improvement/Deterioration],Table6[Improvement/Deterioration],"&gt;0",Table6[F value],"&lt;4.74",Table6[Seed],J19),0)</f>
        <v>0.56179775280899946</v>
      </c>
      <c r="P19">
        <f>IFERROR(AVERAGEIFS(Table6[Improvement/Deterioration],Table6[Improvement/Deterioration],"&lt;=0",Table6[F value],"&lt;4.74",Table6[Seed],J19),0)</f>
        <v>-1.7114476469630235</v>
      </c>
      <c r="Q19">
        <f>AVERAGEIFS(Table6[Benchmark mean accuracy],Table6[Seed],J19,Table6[F value],"&lt;4.74")</f>
        <v>96.974317817014381</v>
      </c>
      <c r="R19">
        <f>AVERAGEIFS(Table6[Best Individual mean accuracy],Table6[Seed],J19,Table6[F value],"&lt;4.74")</f>
        <v>95.295345104333791</v>
      </c>
      <c r="S19">
        <f t="shared" si="0"/>
        <v>-1.6099738340772551</v>
      </c>
      <c r="T19">
        <f t="shared" si="1"/>
        <v>-1.609973834077278</v>
      </c>
    </row>
    <row r="20" spans="1:20" x14ac:dyDescent="0.55000000000000004">
      <c r="A20">
        <v>465</v>
      </c>
      <c r="B20" s="1" t="s">
        <v>1443</v>
      </c>
      <c r="C20" s="4">
        <v>1</v>
      </c>
      <c r="D20" s="5">
        <v>96.8539325842696</v>
      </c>
      <c r="E20" s="3">
        <v>96.629213483146003</v>
      </c>
      <c r="F20" s="4">
        <v>1.1428571428571299</v>
      </c>
      <c r="G20" s="5">
        <f>Table6[[#This Row],[Best Individual mean accuracy]]-Table6[[#This Row],[Benchmark mean accuracy]]</f>
        <v>-0.22471910112359694</v>
      </c>
      <c r="H20" t="str">
        <f>IF(AND(Table6[[#This Row],[F value]]&lt;4.74,Table6[[#This Row],[Best Individual mean accuracy]]&gt;Table6[[#This Row],[Benchmark mean accuracy]]),"Yes","No")</f>
        <v>No</v>
      </c>
      <c r="J20">
        <v>574</v>
      </c>
      <c r="K20" s="6">
        <f>COUNTIFS(Table6[Has same error rate and is better],"=Yes",Table6[Seed],J20)/COUNTIFS(Table6[Seed],J20,Table6[F value],"&lt;4.74")</f>
        <v>0</v>
      </c>
      <c r="L20">
        <f>COUNTIF(Table6[Seed],J20)</f>
        <v>3</v>
      </c>
      <c r="M20">
        <f>(COUNTIFS(Table6[F value],"&lt;4.74",Table6[Seed],J20))/COUNTIF(Table6[Seed],J20)</f>
        <v>1</v>
      </c>
      <c r="N20">
        <f>COUNTIFS(Table6[Has same error rate and is better],"=Yes",Table6[Seed],J20)</f>
        <v>0</v>
      </c>
      <c r="O20">
        <f>IFERROR(AVERAGEIFS(Table6[Improvement/Deterioration],Table6[Improvement/Deterioration],"&gt;0",Table6[F value],"&lt;4.74",Table6[Seed],J20),0)</f>
        <v>0</v>
      </c>
      <c r="P20">
        <f>IFERROR(AVERAGEIFS(Table6[Improvement/Deterioration],Table6[Improvement/Deterioration],"&lt;=0",Table6[F value],"&lt;4.74",Table6[Seed],J20),0)</f>
        <v>-1.6104868913857995</v>
      </c>
      <c r="Q20">
        <f>AVERAGEIFS(Table6[Benchmark mean accuracy],Table6[Seed],J20,Table6[F value],"&lt;4.74")</f>
        <v>94.344569288389494</v>
      </c>
      <c r="R20">
        <f>AVERAGEIFS(Table6[Best Individual mean accuracy],Table6[Seed],J20,Table6[F value],"&lt;4.74")</f>
        <v>92.734082397003704</v>
      </c>
      <c r="S20">
        <f t="shared" si="0"/>
        <v>-1.6104868913857995</v>
      </c>
      <c r="T20">
        <f t="shared" si="1"/>
        <v>-1.6104868913857899</v>
      </c>
    </row>
    <row r="21" spans="1:20" x14ac:dyDescent="0.55000000000000004">
      <c r="A21">
        <v>465</v>
      </c>
      <c r="B21" s="1" t="s">
        <v>1485</v>
      </c>
      <c r="C21" s="4">
        <v>1</v>
      </c>
      <c r="D21" s="5">
        <v>97.752808988764002</v>
      </c>
      <c r="E21" s="3">
        <v>96.516853932584198</v>
      </c>
      <c r="F21" s="4">
        <v>1.2926829268292599</v>
      </c>
      <c r="G21" s="5">
        <f>Table6[[#This Row],[Best Individual mean accuracy]]-Table6[[#This Row],[Benchmark mean accuracy]]</f>
        <v>-1.2359550561798045</v>
      </c>
      <c r="H21" t="str">
        <f>IF(AND(Table6[[#This Row],[F value]]&lt;4.74,Table6[[#This Row],[Best Individual mean accuracy]]&gt;Table6[[#This Row],[Benchmark mean accuracy]]),"Yes","No")</f>
        <v>No</v>
      </c>
      <c r="J21">
        <v>663</v>
      </c>
      <c r="K21" s="6">
        <f>COUNTIFS(Table6[Has same error rate and is better],"=Yes",Table6[Seed],J21)/COUNTIFS(Table6[Seed],J21,Table6[F value],"&lt;4.74")</f>
        <v>0.5</v>
      </c>
      <c r="L21">
        <f>COUNTIF(Table6[Seed],J21)</f>
        <v>2</v>
      </c>
      <c r="M21">
        <f>(COUNTIFS(Table6[F value],"&lt;4.74",Table6[Seed],J21))/COUNTIF(Table6[Seed],J21)</f>
        <v>1</v>
      </c>
      <c r="N21">
        <f>COUNTIFS(Table6[Has same error rate and is better],"=Yes",Table6[Seed],J21)</f>
        <v>1</v>
      </c>
      <c r="O21">
        <f>IFERROR(AVERAGEIFS(Table6[Improvement/Deterioration],Table6[Improvement/Deterioration],"&gt;0",Table6[F value],"&lt;4.74",Table6[Seed],J21),0)</f>
        <v>0.22471910112359694</v>
      </c>
      <c r="P21">
        <f>IFERROR(AVERAGEIFS(Table6[Improvement/Deterioration],Table6[Improvement/Deterioration],"&lt;=0",Table6[F value],"&lt;4.74",Table6[Seed],J21),0)</f>
        <v>-1.2359550561797903</v>
      </c>
      <c r="Q21">
        <f>AVERAGEIFS(Table6[Benchmark mean accuracy],Table6[Seed],J21,Table6[F value],"&lt;4.74")</f>
        <v>95</v>
      </c>
      <c r="R21">
        <f>AVERAGEIFS(Table6[Best Individual mean accuracy],Table6[Seed],J21,Table6[F value],"&lt;4.74")</f>
        <v>94.49438202247191</v>
      </c>
      <c r="S21">
        <f t="shared" si="0"/>
        <v>-0.50561797752809667</v>
      </c>
      <c r="T21">
        <f t="shared" si="1"/>
        <v>-0.50561797752808957</v>
      </c>
    </row>
    <row r="22" spans="1:20" x14ac:dyDescent="0.55000000000000004">
      <c r="A22">
        <v>465</v>
      </c>
      <c r="B22" s="1" t="s">
        <v>1419</v>
      </c>
      <c r="C22" s="4">
        <v>1</v>
      </c>
      <c r="D22" s="5">
        <v>96.629213483146003</v>
      </c>
      <c r="E22" s="3">
        <v>96.516853932584198</v>
      </c>
      <c r="F22" s="4">
        <v>0.92156862745098</v>
      </c>
      <c r="G22" s="5">
        <f>Table6[[#This Row],[Best Individual mean accuracy]]-Table6[[#This Row],[Benchmark mean accuracy]]</f>
        <v>-0.11235955056180558</v>
      </c>
      <c r="H22" t="str">
        <f>IF(AND(Table6[[#This Row],[F value]]&lt;4.74,Table6[[#This Row],[Best Individual mean accuracy]]&gt;Table6[[#This Row],[Benchmark mean accuracy]]),"Yes","No")</f>
        <v>No</v>
      </c>
      <c r="J22">
        <v>750</v>
      </c>
      <c r="K22" s="6">
        <f>COUNTIFS(Table6[Has same error rate and is better],"=Yes",Table6[Seed],J22)/COUNTIFS(Table6[Seed],J22,Table6[F value],"&lt;4.74")</f>
        <v>2.0408163265306121E-2</v>
      </c>
      <c r="L22">
        <f>COUNTIF(Table6[Seed],J22)</f>
        <v>50</v>
      </c>
      <c r="M22">
        <f>(COUNTIFS(Table6[F value],"&lt;4.74",Table6[Seed],J22))/COUNTIF(Table6[Seed],J22)</f>
        <v>0.98</v>
      </c>
      <c r="N22">
        <f>COUNTIFS(Table6[Has same error rate and is better],"=Yes",Table6[Seed],J22)</f>
        <v>1</v>
      </c>
      <c r="O22">
        <f>IFERROR(AVERAGEIFS(Table6[Improvement/Deterioration],Table6[Improvement/Deterioration],"&gt;0",Table6[F value],"&lt;4.74",Table6[Seed],J22),0)</f>
        <v>0.11235955056179137</v>
      </c>
      <c r="P22">
        <f>IFERROR(AVERAGEIFS(Table6[Improvement/Deterioration],Table6[Improvement/Deterioration],"&lt;=0",Table6[F value],"&lt;4.74",Table6[Seed],J22),0)</f>
        <v>-1.8000936329587838</v>
      </c>
      <c r="Q22">
        <f>AVERAGEIFS(Table6[Benchmark mean accuracy],Table6[Seed],J22,Table6[F value],"&lt;4.74")</f>
        <v>96.198119697317068</v>
      </c>
      <c r="R22">
        <f>AVERAGEIFS(Table6[Best Individual mean accuracy],Table6[Seed],J22,Table6[F value],"&lt;4.74")</f>
        <v>94.437055721164825</v>
      </c>
      <c r="S22">
        <f t="shared" si="0"/>
        <v>-1.7258426966291964</v>
      </c>
      <c r="T22">
        <f t="shared" si="1"/>
        <v>-1.7258426966291986</v>
      </c>
    </row>
    <row r="23" spans="1:20" x14ac:dyDescent="0.55000000000000004">
      <c r="A23">
        <v>465</v>
      </c>
      <c r="B23" s="1" t="s">
        <v>1439</v>
      </c>
      <c r="C23" s="4">
        <v>1</v>
      </c>
      <c r="D23" s="5">
        <v>97.078651685393197</v>
      </c>
      <c r="E23" s="3">
        <v>96.404494382022406</v>
      </c>
      <c r="F23" s="4">
        <v>0.94117647058823695</v>
      </c>
      <c r="G23" s="5">
        <f>Table6[[#This Row],[Best Individual mean accuracy]]-Table6[[#This Row],[Benchmark mean accuracy]]</f>
        <v>-0.67415730337079083</v>
      </c>
      <c r="H23" t="str">
        <f>IF(AND(Table6[[#This Row],[F value]]&lt;4.74,Table6[[#This Row],[Best Individual mean accuracy]]&gt;Table6[[#This Row],[Benchmark mean accuracy]]),"Yes","No")</f>
        <v>No</v>
      </c>
      <c r="J23">
        <v>891</v>
      </c>
      <c r="K23" s="6">
        <f>COUNTIFS(Table6[Has same error rate and is better],"=Yes",Table6[Seed],J23)/COUNTIFS(Table6[Seed],J23,Table6[F value],"&lt;4.74")</f>
        <v>0</v>
      </c>
      <c r="L23">
        <f>COUNTIF(Table6[Seed],J23)</f>
        <v>27</v>
      </c>
      <c r="M23">
        <f>(COUNTIFS(Table6[F value],"&lt;4.74",Table6[Seed],J23))/COUNTIF(Table6[Seed],J23)</f>
        <v>0.88888888888888884</v>
      </c>
      <c r="N23">
        <f>COUNTIFS(Table6[Has same error rate and is better],"=Yes",Table6[Seed],J23)</f>
        <v>0</v>
      </c>
      <c r="O23">
        <f>IFERROR(AVERAGEIFS(Table6[Improvement/Deterioration],Table6[Improvement/Deterioration],"&gt;0",Table6[F value],"&lt;4.74",Table6[Seed],J23),0)</f>
        <v>0</v>
      </c>
      <c r="P23">
        <f>IFERROR(AVERAGEIFS(Table6[Improvement/Deterioration],Table6[Improvement/Deterioration],"&lt;=0",Table6[F value],"&lt;4.74",Table6[Seed],J23),0)</f>
        <v>-3.5252808988763871</v>
      </c>
      <c r="Q23">
        <f>AVERAGEIFS(Table6[Benchmark mean accuracy],Table6[Seed],J23,Table6[F value],"&lt;4.74")</f>
        <v>96.020599250936243</v>
      </c>
      <c r="R23">
        <f>AVERAGEIFS(Table6[Best Individual mean accuracy],Table6[Seed],J23,Table6[F value],"&lt;4.74")</f>
        <v>92.495318352059883</v>
      </c>
      <c r="S23">
        <f t="shared" si="0"/>
        <v>-3.1335830212234548</v>
      </c>
      <c r="T23">
        <f t="shared" si="1"/>
        <v>-3.1335830212234312</v>
      </c>
    </row>
    <row r="24" spans="1:20" x14ac:dyDescent="0.55000000000000004">
      <c r="A24">
        <v>465</v>
      </c>
      <c r="B24" s="1" t="s">
        <v>1434</v>
      </c>
      <c r="C24" s="4">
        <v>1</v>
      </c>
      <c r="D24" s="5">
        <v>96.966292134831406</v>
      </c>
      <c r="E24" s="3">
        <v>96.404494382022406</v>
      </c>
      <c r="F24" s="4">
        <v>0.52517985611510798</v>
      </c>
      <c r="G24" s="5">
        <f>Table6[[#This Row],[Best Individual mean accuracy]]-Table6[[#This Row],[Benchmark mean accuracy]]</f>
        <v>-0.56179775280899946</v>
      </c>
      <c r="H24" t="str">
        <f>IF(AND(Table6[[#This Row],[F value]]&lt;4.74,Table6[[#This Row],[Best Individual mean accuracy]]&gt;Table6[[#This Row],[Benchmark mean accuracy]]),"Yes","No")</f>
        <v>No</v>
      </c>
      <c r="J24">
        <v>928</v>
      </c>
      <c r="K24" s="6">
        <f>COUNTIFS(Table6[Has same error rate and is better],"=Yes",Table6[Seed],J24)/COUNTIFS(Table6[Seed],J24,Table6[F value],"&lt;4.74")</f>
        <v>0</v>
      </c>
      <c r="L24">
        <f>COUNTIF(Table6[Seed],J24)</f>
        <v>1</v>
      </c>
      <c r="M24">
        <f>(COUNTIFS(Table6[F value],"&lt;4.74",Table6[Seed],J24))/COUNTIF(Table6[Seed],J24)</f>
        <v>1</v>
      </c>
      <c r="N24">
        <f>COUNTIFS(Table6[Has same error rate and is better],"=Yes",Table6[Seed],J24)</f>
        <v>0</v>
      </c>
      <c r="O24">
        <f>IFERROR(AVERAGEIFS(Table6[Improvement/Deterioration],Table6[Improvement/Deterioration],"&gt;0",Table6[F value],"&lt;4.74",Table6[Seed],J24),0)</f>
        <v>0</v>
      </c>
      <c r="P24">
        <f>IFERROR(AVERAGEIFS(Table6[Improvement/Deterioration],Table6[Improvement/Deterioration],"&lt;=0",Table6[F value],"&lt;4.74",Table6[Seed],J24),0)</f>
        <v>-2.0224719101124009</v>
      </c>
      <c r="Q24">
        <f>AVERAGEIFS(Table6[Benchmark mean accuracy],Table6[Seed],J24,Table6[F value],"&lt;4.74")</f>
        <v>96.629213483146003</v>
      </c>
      <c r="R24">
        <f>AVERAGEIFS(Table6[Best Individual mean accuracy],Table6[Seed],J24,Table6[F value],"&lt;4.74")</f>
        <v>94.606741573033602</v>
      </c>
      <c r="S24">
        <f t="shared" si="0"/>
        <v>-2.0224719101124009</v>
      </c>
      <c r="T24">
        <f t="shared" si="1"/>
        <v>-2.0224719101124009</v>
      </c>
    </row>
    <row r="25" spans="1:20" x14ac:dyDescent="0.55000000000000004">
      <c r="A25">
        <v>465</v>
      </c>
      <c r="B25" s="1" t="s">
        <v>1447</v>
      </c>
      <c r="C25" s="4">
        <v>1</v>
      </c>
      <c r="D25" s="5">
        <v>97.865168539325794</v>
      </c>
      <c r="E25" s="3">
        <v>96.292134831460601</v>
      </c>
      <c r="F25" s="4">
        <v>1.3333333333333299</v>
      </c>
      <c r="G25" s="5">
        <f>Table6[[#This Row],[Best Individual mean accuracy]]-Table6[[#This Row],[Benchmark mean accuracy]]</f>
        <v>-1.5730337078651928</v>
      </c>
      <c r="H25" t="str">
        <f>IF(AND(Table6[[#This Row],[F value]]&lt;4.74,Table6[[#This Row],[Best Individual mean accuracy]]&gt;Table6[[#This Row],[Benchmark mean accuracy]]),"Yes","No")</f>
        <v>No</v>
      </c>
      <c r="J25" t="s">
        <v>1579</v>
      </c>
      <c r="K25" s="2">
        <f>AVERAGE(K15:K24)</f>
        <v>7.3469387755102047E-2</v>
      </c>
      <c r="L25" s="3">
        <f>AVERAGE(L15:L24)</f>
        <v>17.2</v>
      </c>
      <c r="M25" s="2">
        <f>AVERAGE(M15:M24)</f>
        <v>0.96611263318112639</v>
      </c>
      <c r="N25" s="3">
        <f>AVERAGE(N15:N24)</f>
        <v>0.4</v>
      </c>
      <c r="O25" s="3">
        <f>AVERAGE(O15:O24)</f>
        <v>0.10112359550561933</v>
      </c>
      <c r="P25" s="3">
        <f t="shared" ref="P25:Q25" si="2">AVERAGE(P15:P24)</f>
        <v>-2.1306485100146597</v>
      </c>
      <c r="Q25" s="3">
        <f t="shared" si="2"/>
        <v>96.071738133455582</v>
      </c>
      <c r="R25" s="3">
        <f t="shared" ref="R25:T25" si="3">AVERAGE(R15:R24)</f>
        <v>94.052734464572296</v>
      </c>
      <c r="S25" s="3">
        <f t="shared" si="3"/>
        <v>-1.950310741709852</v>
      </c>
      <c r="T25" s="3">
        <f t="shared" si="3"/>
        <v>-1.9503107417098504</v>
      </c>
    </row>
    <row r="26" spans="1:20" x14ac:dyDescent="0.55000000000000004">
      <c r="A26">
        <v>465</v>
      </c>
      <c r="B26" s="1" t="s">
        <v>1482</v>
      </c>
      <c r="C26" s="4">
        <v>1</v>
      </c>
      <c r="D26" s="5">
        <v>97.303370786516794</v>
      </c>
      <c r="E26" s="3">
        <v>96.179775280898795</v>
      </c>
      <c r="F26" s="4">
        <v>1.0714285714285601</v>
      </c>
      <c r="G26" s="5">
        <f>Table6[[#This Row],[Best Individual mean accuracy]]-Table6[[#This Row],[Benchmark mean accuracy]]</f>
        <v>-1.1235955056179989</v>
      </c>
      <c r="H26" t="str">
        <f>IF(AND(Table6[[#This Row],[F value]]&lt;4.74,Table6[[#This Row],[Best Individual mean accuracy]]&gt;Table6[[#This Row],[Benchmark mean accuracy]]),"Yes","No")</f>
        <v>No</v>
      </c>
      <c r="J26" t="s">
        <v>1584</v>
      </c>
      <c r="K26" s="2">
        <f>STDEVA(K15:K24)</f>
        <v>0.16215324212656959</v>
      </c>
      <c r="L26" s="3">
        <f t="shared" ref="L26:Q26" si="4">STDEVA(L15:L24)</f>
        <v>25.151982471014531</v>
      </c>
      <c r="M26" s="2">
        <f t="shared" si="4"/>
        <v>5.8432099910564764E-2</v>
      </c>
      <c r="N26" s="3">
        <f t="shared" si="4"/>
        <v>0.5163977794943222</v>
      </c>
      <c r="O26" s="3">
        <f t="shared" si="4"/>
        <v>0.17922825638959716</v>
      </c>
      <c r="P26" s="3">
        <f t="shared" si="4"/>
        <v>1.1316336197465493</v>
      </c>
      <c r="Q26" s="3">
        <f t="shared" si="4"/>
        <v>1.5011584825539415</v>
      </c>
      <c r="R26" s="3">
        <f t="shared" ref="R26:T26" si="5">STDEVA(R15:R24)</f>
        <v>1.3165817724077944</v>
      </c>
      <c r="S26" s="3">
        <f t="shared" si="5"/>
        <v>1.2103436791165207</v>
      </c>
      <c r="T26" s="3">
        <f t="shared" si="5"/>
        <v>1.210343679116517</v>
      </c>
    </row>
    <row r="27" spans="1:20" x14ac:dyDescent="0.55000000000000004">
      <c r="A27">
        <v>465</v>
      </c>
      <c r="B27" s="1" t="s">
        <v>1432</v>
      </c>
      <c r="C27" s="4">
        <v>1</v>
      </c>
      <c r="D27" s="5">
        <v>96.179775280898795</v>
      </c>
      <c r="E27" s="3">
        <v>96.179775280898795</v>
      </c>
      <c r="F27" s="4">
        <v>0.96666666666666601</v>
      </c>
      <c r="G27" s="5">
        <f>Table6[[#This Row],[Best Individual mean accuracy]]-Table6[[#This Row],[Benchmark mean accuracy]]</f>
        <v>0</v>
      </c>
      <c r="H27" t="str">
        <f>IF(AND(Table6[[#This Row],[F value]]&lt;4.74,Table6[[#This Row],[Best Individual mean accuracy]]&gt;Table6[[#This Row],[Benchmark mean accuracy]]),"Yes","No")</f>
        <v>No</v>
      </c>
    </row>
    <row r="28" spans="1:20" x14ac:dyDescent="0.55000000000000004">
      <c r="A28">
        <v>465</v>
      </c>
      <c r="B28" s="1" t="s">
        <v>1479</v>
      </c>
      <c r="C28" s="4">
        <v>1</v>
      </c>
      <c r="D28" s="5">
        <v>97.303370786516794</v>
      </c>
      <c r="E28" s="3">
        <v>96.067415730337004</v>
      </c>
      <c r="F28" s="4">
        <v>1.6399999999999899</v>
      </c>
      <c r="G28" s="5">
        <f>Table6[[#This Row],[Best Individual mean accuracy]]-Table6[[#This Row],[Benchmark mean accuracy]]</f>
        <v>-1.2359550561797903</v>
      </c>
      <c r="H28" t="str">
        <f>IF(AND(Table6[[#This Row],[F value]]&lt;4.74,Table6[[#This Row],[Best Individual mean accuracy]]&gt;Table6[[#This Row],[Benchmark mean accuracy]]),"Yes","No")</f>
        <v>No</v>
      </c>
      <c r="P28" s="3"/>
      <c r="Q28" s="3">
        <f>R25-Q25</f>
        <v>-2.0190036688832862</v>
      </c>
    </row>
    <row r="29" spans="1:20" x14ac:dyDescent="0.55000000000000004">
      <c r="A29">
        <v>465</v>
      </c>
      <c r="B29" s="1" t="s">
        <v>1454</v>
      </c>
      <c r="C29" s="4">
        <v>1</v>
      </c>
      <c r="D29" s="5">
        <v>97.303370786516794</v>
      </c>
      <c r="E29" s="3">
        <v>95.955056179775198</v>
      </c>
      <c r="F29" s="4">
        <v>2.6</v>
      </c>
      <c r="G29" s="5">
        <f>Table6[[#This Row],[Best Individual mean accuracy]]-Table6[[#This Row],[Benchmark mean accuracy]]</f>
        <v>-1.3483146067415959</v>
      </c>
      <c r="H29" t="str">
        <f>IF(AND(Table6[[#This Row],[F value]]&lt;4.74,Table6[[#This Row],[Best Individual mean accuracy]]&gt;Table6[[#This Row],[Benchmark mean accuracy]]),"Yes","No")</f>
        <v>No</v>
      </c>
    </row>
    <row r="30" spans="1:20" x14ac:dyDescent="0.55000000000000004">
      <c r="A30">
        <v>465</v>
      </c>
      <c r="B30" s="1" t="s">
        <v>1444</v>
      </c>
      <c r="C30" s="4">
        <v>1</v>
      </c>
      <c r="D30" s="5">
        <v>97.303370786516794</v>
      </c>
      <c r="E30" s="3">
        <v>95.955056179775198</v>
      </c>
      <c r="F30" s="4">
        <v>3.7499999999999898</v>
      </c>
      <c r="G30" s="5">
        <f>Table6[[#This Row],[Best Individual mean accuracy]]-Table6[[#This Row],[Benchmark mean accuracy]]</f>
        <v>-1.3483146067415959</v>
      </c>
      <c r="H30" t="str">
        <f>IF(AND(Table6[[#This Row],[F value]]&lt;4.74,Table6[[#This Row],[Best Individual mean accuracy]]&gt;Table6[[#This Row],[Benchmark mean accuracy]]),"Yes","No")</f>
        <v>No</v>
      </c>
    </row>
    <row r="31" spans="1:20" x14ac:dyDescent="0.55000000000000004">
      <c r="A31">
        <v>465</v>
      </c>
      <c r="B31" s="1" t="s">
        <v>1442</v>
      </c>
      <c r="C31" s="4">
        <v>1</v>
      </c>
      <c r="D31" s="5">
        <v>97.078651685393197</v>
      </c>
      <c r="E31" s="3">
        <v>95.955056179775198</v>
      </c>
      <c r="F31" s="4">
        <v>1.07692307692307</v>
      </c>
      <c r="G31" s="5">
        <f>Table6[[#This Row],[Best Individual mean accuracy]]-Table6[[#This Row],[Benchmark mean accuracy]]</f>
        <v>-1.1235955056179989</v>
      </c>
      <c r="H31" t="str">
        <f>IF(AND(Table6[[#This Row],[F value]]&lt;4.74,Table6[[#This Row],[Best Individual mean accuracy]]&gt;Table6[[#This Row],[Benchmark mean accuracy]]),"Yes","No")</f>
        <v>No</v>
      </c>
    </row>
    <row r="32" spans="1:20" x14ac:dyDescent="0.55000000000000004">
      <c r="A32">
        <v>465</v>
      </c>
      <c r="B32" s="1" t="s">
        <v>1450</v>
      </c>
      <c r="C32" s="4">
        <v>1</v>
      </c>
      <c r="D32" s="5">
        <v>96.966292134831406</v>
      </c>
      <c r="E32" s="3">
        <v>95.955056179775198</v>
      </c>
      <c r="F32" s="4">
        <v>0.84761904761904705</v>
      </c>
      <c r="G32" s="5">
        <f>Table6[[#This Row],[Best Individual mean accuracy]]-Table6[[#This Row],[Benchmark mean accuracy]]</f>
        <v>-1.0112359550562076</v>
      </c>
      <c r="H32" t="str">
        <f>IF(AND(Table6[[#This Row],[F value]]&lt;4.74,Table6[[#This Row],[Best Individual mean accuracy]]&gt;Table6[[#This Row],[Benchmark mean accuracy]]),"Yes","No")</f>
        <v>No</v>
      </c>
    </row>
    <row r="33" spans="1:8" x14ac:dyDescent="0.55000000000000004">
      <c r="A33">
        <v>465</v>
      </c>
      <c r="B33" s="1" t="s">
        <v>1436</v>
      </c>
      <c r="C33" s="4">
        <v>1</v>
      </c>
      <c r="D33" s="5">
        <v>97.528089887640405</v>
      </c>
      <c r="E33" s="3">
        <v>95.842696629213407</v>
      </c>
      <c r="F33" s="4">
        <v>1.4516129032258001</v>
      </c>
      <c r="G33" s="5">
        <f>Table6[[#This Row],[Best Individual mean accuracy]]-Table6[[#This Row],[Benchmark mean accuracy]]</f>
        <v>-1.6853932584269984</v>
      </c>
      <c r="H33" t="str">
        <f>IF(AND(Table6[[#This Row],[F value]]&lt;4.74,Table6[[#This Row],[Best Individual mean accuracy]]&gt;Table6[[#This Row],[Benchmark mean accuracy]]),"Yes","No")</f>
        <v>No</v>
      </c>
    </row>
    <row r="34" spans="1:8" x14ac:dyDescent="0.55000000000000004">
      <c r="A34">
        <v>465</v>
      </c>
      <c r="B34" s="1" t="s">
        <v>1428</v>
      </c>
      <c r="C34" s="4">
        <v>1</v>
      </c>
      <c r="D34" s="5">
        <v>97.4157303370786</v>
      </c>
      <c r="E34" s="3">
        <v>95.842696629213407</v>
      </c>
      <c r="F34" s="4">
        <v>0.94736842105263197</v>
      </c>
      <c r="G34" s="5">
        <f>Table6[[#This Row],[Best Individual mean accuracy]]-Table6[[#This Row],[Benchmark mean accuracy]]</f>
        <v>-1.5730337078651928</v>
      </c>
      <c r="H34" t="str">
        <f>IF(AND(Table6[[#This Row],[F value]]&lt;4.74,Table6[[#This Row],[Best Individual mean accuracy]]&gt;Table6[[#This Row],[Benchmark mean accuracy]]),"Yes","No")</f>
        <v>No</v>
      </c>
    </row>
    <row r="35" spans="1:8" x14ac:dyDescent="0.55000000000000004">
      <c r="A35">
        <v>465</v>
      </c>
      <c r="B35" s="1" t="s">
        <v>1481</v>
      </c>
      <c r="C35" s="4">
        <v>1</v>
      </c>
      <c r="D35" s="5">
        <v>97.078651685393197</v>
      </c>
      <c r="E35" s="3">
        <v>95.842696629213407</v>
      </c>
      <c r="F35" s="4">
        <v>1.2222222222222201</v>
      </c>
      <c r="G35" s="5">
        <f>Table6[[#This Row],[Best Individual mean accuracy]]-Table6[[#This Row],[Benchmark mean accuracy]]</f>
        <v>-1.2359550561797903</v>
      </c>
      <c r="H35" t="str">
        <f>IF(AND(Table6[[#This Row],[F value]]&lt;4.74,Table6[[#This Row],[Best Individual mean accuracy]]&gt;Table6[[#This Row],[Benchmark mean accuracy]]),"Yes","No")</f>
        <v>No</v>
      </c>
    </row>
    <row r="36" spans="1:8" x14ac:dyDescent="0.55000000000000004">
      <c r="A36">
        <v>465</v>
      </c>
      <c r="B36" s="1" t="s">
        <v>1473</v>
      </c>
      <c r="C36" s="4">
        <v>1</v>
      </c>
      <c r="D36" s="5">
        <v>96.966292134831406</v>
      </c>
      <c r="E36" s="3">
        <v>95.842696629213407</v>
      </c>
      <c r="F36" s="4">
        <v>2.3529411764705799</v>
      </c>
      <c r="G36" s="5">
        <f>Table6[[#This Row],[Best Individual mean accuracy]]-Table6[[#This Row],[Benchmark mean accuracy]]</f>
        <v>-1.1235955056179989</v>
      </c>
      <c r="H36" t="str">
        <f>IF(AND(Table6[[#This Row],[F value]]&lt;4.74,Table6[[#This Row],[Best Individual mean accuracy]]&gt;Table6[[#This Row],[Benchmark mean accuracy]]),"Yes","No")</f>
        <v>No</v>
      </c>
    </row>
    <row r="37" spans="1:8" x14ac:dyDescent="0.55000000000000004">
      <c r="A37">
        <v>465</v>
      </c>
      <c r="B37" s="1" t="s">
        <v>1476</v>
      </c>
      <c r="C37" s="4">
        <v>1</v>
      </c>
      <c r="D37" s="5">
        <v>96.741573033707795</v>
      </c>
      <c r="E37" s="3">
        <v>95.842696629213407</v>
      </c>
      <c r="F37" s="4">
        <v>0.84999999999999898</v>
      </c>
      <c r="G37" s="5">
        <f>Table6[[#This Row],[Best Individual mean accuracy]]-Table6[[#This Row],[Benchmark mean accuracy]]</f>
        <v>-0.89887640449438777</v>
      </c>
      <c r="H37" t="str">
        <f>IF(AND(Table6[[#This Row],[F value]]&lt;4.74,Table6[[#This Row],[Best Individual mean accuracy]]&gt;Table6[[#This Row],[Benchmark mean accuracy]]),"Yes","No")</f>
        <v>No</v>
      </c>
    </row>
    <row r="38" spans="1:8" x14ac:dyDescent="0.55000000000000004">
      <c r="A38">
        <v>465</v>
      </c>
      <c r="B38" s="1" t="s">
        <v>1483</v>
      </c>
      <c r="C38" s="4">
        <v>1</v>
      </c>
      <c r="D38" s="5">
        <v>97.191011235955003</v>
      </c>
      <c r="E38" s="3">
        <v>95.730337078651701</v>
      </c>
      <c r="F38" s="4">
        <v>2.2000000000000002</v>
      </c>
      <c r="G38" s="5">
        <f>Table6[[#This Row],[Best Individual mean accuracy]]-Table6[[#This Row],[Benchmark mean accuracy]]</f>
        <v>-1.460674157303302</v>
      </c>
      <c r="H38" t="str">
        <f>IF(AND(Table6[[#This Row],[F value]]&lt;4.74,Table6[[#This Row],[Best Individual mean accuracy]]&gt;Table6[[#This Row],[Benchmark mean accuracy]]),"Yes","No")</f>
        <v>No</v>
      </c>
    </row>
    <row r="39" spans="1:8" x14ac:dyDescent="0.55000000000000004">
      <c r="A39">
        <v>465</v>
      </c>
      <c r="B39" s="1" t="s">
        <v>1471</v>
      </c>
      <c r="C39" s="4">
        <v>1</v>
      </c>
      <c r="D39" s="5">
        <v>96.179775280898795</v>
      </c>
      <c r="E39" s="3">
        <v>95.730337078651701</v>
      </c>
      <c r="F39" s="4">
        <v>0.65116279069767402</v>
      </c>
      <c r="G39" s="5">
        <f>Table6[[#This Row],[Best Individual mean accuracy]]-Table6[[#This Row],[Benchmark mean accuracy]]</f>
        <v>-0.44943820224709441</v>
      </c>
      <c r="H39" t="str">
        <f>IF(AND(Table6[[#This Row],[F value]]&lt;4.74,Table6[[#This Row],[Best Individual mean accuracy]]&gt;Table6[[#This Row],[Benchmark mean accuracy]]),"Yes","No")</f>
        <v>No</v>
      </c>
    </row>
    <row r="40" spans="1:8" x14ac:dyDescent="0.55000000000000004">
      <c r="A40">
        <v>465</v>
      </c>
      <c r="B40" s="1" t="s">
        <v>1478</v>
      </c>
      <c r="C40" s="4">
        <v>1</v>
      </c>
      <c r="D40" s="5">
        <v>96.179775280898795</v>
      </c>
      <c r="E40" s="3">
        <v>95.730337078651701</v>
      </c>
      <c r="F40" s="4">
        <v>1.6</v>
      </c>
      <c r="G40" s="5">
        <f>Table6[[#This Row],[Best Individual mean accuracy]]-Table6[[#This Row],[Benchmark mean accuracy]]</f>
        <v>-0.44943820224709441</v>
      </c>
      <c r="H40" t="str">
        <f>IF(AND(Table6[[#This Row],[F value]]&lt;4.74,Table6[[#This Row],[Best Individual mean accuracy]]&gt;Table6[[#This Row],[Benchmark mean accuracy]]),"Yes","No")</f>
        <v>No</v>
      </c>
    </row>
    <row r="41" spans="1:8" x14ac:dyDescent="0.55000000000000004">
      <c r="A41">
        <v>465</v>
      </c>
      <c r="B41" s="1" t="s">
        <v>1435</v>
      </c>
      <c r="C41" s="4">
        <v>1</v>
      </c>
      <c r="D41" s="5">
        <v>97.4157303370786</v>
      </c>
      <c r="E41" s="3">
        <v>95.730337078651601</v>
      </c>
      <c r="F41" s="4">
        <v>1.2127659574467999</v>
      </c>
      <c r="G41" s="5">
        <f>Table6[[#This Row],[Best Individual mean accuracy]]-Table6[[#This Row],[Benchmark mean accuracy]]</f>
        <v>-1.6853932584269984</v>
      </c>
      <c r="H41" t="str">
        <f>IF(AND(Table6[[#This Row],[F value]]&lt;4.74,Table6[[#This Row],[Best Individual mean accuracy]]&gt;Table6[[#This Row],[Benchmark mean accuracy]]),"Yes","No")</f>
        <v>No</v>
      </c>
    </row>
    <row r="42" spans="1:8" x14ac:dyDescent="0.55000000000000004">
      <c r="A42">
        <v>465</v>
      </c>
      <c r="B42" s="1" t="s">
        <v>1423</v>
      </c>
      <c r="C42" s="4">
        <v>1</v>
      </c>
      <c r="D42" s="5">
        <v>97.4157303370786</v>
      </c>
      <c r="E42" s="3">
        <v>95.730337078651601</v>
      </c>
      <c r="F42" s="4">
        <v>1.32558139534883</v>
      </c>
      <c r="G42" s="5">
        <f>Table6[[#This Row],[Best Individual mean accuracy]]-Table6[[#This Row],[Benchmark mean accuracy]]</f>
        <v>-1.6853932584269984</v>
      </c>
      <c r="H42" t="str">
        <f>IF(AND(Table6[[#This Row],[F value]]&lt;4.74,Table6[[#This Row],[Best Individual mean accuracy]]&gt;Table6[[#This Row],[Benchmark mean accuracy]]),"Yes","No")</f>
        <v>No</v>
      </c>
    </row>
    <row r="43" spans="1:8" x14ac:dyDescent="0.55000000000000004">
      <c r="A43">
        <v>465</v>
      </c>
      <c r="B43" s="1" t="s">
        <v>1438</v>
      </c>
      <c r="C43" s="4">
        <v>1</v>
      </c>
      <c r="D43" s="5">
        <v>97.191011235955003</v>
      </c>
      <c r="E43" s="3">
        <v>95.730337078651601</v>
      </c>
      <c r="F43" s="4">
        <v>1.51428571428571</v>
      </c>
      <c r="G43" s="5">
        <f>Table6[[#This Row],[Best Individual mean accuracy]]-Table6[[#This Row],[Benchmark mean accuracy]]</f>
        <v>-1.4606741573034014</v>
      </c>
      <c r="H43" t="str">
        <f>IF(AND(Table6[[#This Row],[F value]]&lt;4.74,Table6[[#This Row],[Best Individual mean accuracy]]&gt;Table6[[#This Row],[Benchmark mean accuracy]]),"Yes","No")</f>
        <v>No</v>
      </c>
    </row>
    <row r="44" spans="1:8" x14ac:dyDescent="0.55000000000000004">
      <c r="A44">
        <v>465</v>
      </c>
      <c r="B44" s="1" t="s">
        <v>1413</v>
      </c>
      <c r="C44" s="4">
        <v>1</v>
      </c>
      <c r="D44" s="5">
        <v>96.8539325842696</v>
      </c>
      <c r="E44" s="3">
        <v>95.730337078651601</v>
      </c>
      <c r="F44" s="4">
        <v>2.6666666666666599</v>
      </c>
      <c r="G44" s="5">
        <f>Table6[[#This Row],[Best Individual mean accuracy]]-Table6[[#This Row],[Benchmark mean accuracy]]</f>
        <v>-1.1235955056179989</v>
      </c>
      <c r="H44" t="str">
        <f>IF(AND(Table6[[#This Row],[F value]]&lt;4.74,Table6[[#This Row],[Best Individual mean accuracy]]&gt;Table6[[#This Row],[Benchmark mean accuracy]]),"Yes","No")</f>
        <v>No</v>
      </c>
    </row>
    <row r="45" spans="1:8" x14ac:dyDescent="0.55000000000000004">
      <c r="A45">
        <v>465</v>
      </c>
      <c r="B45" s="1" t="s">
        <v>1480</v>
      </c>
      <c r="C45" s="4">
        <v>1</v>
      </c>
      <c r="D45" s="5">
        <v>96.8539325842696</v>
      </c>
      <c r="E45" s="3">
        <v>95.617977528089895</v>
      </c>
      <c r="F45" s="4">
        <v>0.96226415094339501</v>
      </c>
      <c r="G45" s="5">
        <f>Table6[[#This Row],[Best Individual mean accuracy]]-Table6[[#This Row],[Benchmark mean accuracy]]</f>
        <v>-1.235955056179705</v>
      </c>
      <c r="H45" t="str">
        <f>IF(AND(Table6[[#This Row],[F value]]&lt;4.74,Table6[[#This Row],[Best Individual mean accuracy]]&gt;Table6[[#This Row],[Benchmark mean accuracy]]),"Yes","No")</f>
        <v>No</v>
      </c>
    </row>
    <row r="46" spans="1:8" x14ac:dyDescent="0.55000000000000004">
      <c r="A46">
        <v>465</v>
      </c>
      <c r="B46" s="1" t="s">
        <v>1440</v>
      </c>
      <c r="C46" s="4">
        <v>1</v>
      </c>
      <c r="D46" s="5">
        <v>96.516853932584198</v>
      </c>
      <c r="E46" s="3">
        <v>95.617977528089895</v>
      </c>
      <c r="F46" s="4">
        <v>1.3181818181818099</v>
      </c>
      <c r="G46" s="5">
        <f>Table6[[#This Row],[Best Individual mean accuracy]]-Table6[[#This Row],[Benchmark mean accuracy]]</f>
        <v>-0.89887640449430251</v>
      </c>
      <c r="H46" t="str">
        <f>IF(AND(Table6[[#This Row],[F value]]&lt;4.74,Table6[[#This Row],[Best Individual mean accuracy]]&gt;Table6[[#This Row],[Benchmark mean accuracy]]),"Yes","No")</f>
        <v>No</v>
      </c>
    </row>
    <row r="47" spans="1:8" x14ac:dyDescent="0.55000000000000004">
      <c r="A47">
        <v>465</v>
      </c>
      <c r="B47" s="1" t="s">
        <v>1472</v>
      </c>
      <c r="C47" s="4">
        <v>1</v>
      </c>
      <c r="D47" s="5">
        <v>97.303370786516794</v>
      </c>
      <c r="E47" s="3">
        <v>95.617977528089796</v>
      </c>
      <c r="F47" s="4">
        <v>1.1639344262294999</v>
      </c>
      <c r="G47" s="5">
        <f>Table6[[#This Row],[Best Individual mean accuracy]]-Table6[[#This Row],[Benchmark mean accuracy]]</f>
        <v>-1.6853932584269984</v>
      </c>
      <c r="H47" t="str">
        <f>IF(AND(Table6[[#This Row],[F value]]&lt;4.74,Table6[[#This Row],[Best Individual mean accuracy]]&gt;Table6[[#This Row],[Benchmark mean accuracy]]),"Yes","No")</f>
        <v>No</v>
      </c>
    </row>
    <row r="48" spans="1:8" x14ac:dyDescent="0.55000000000000004">
      <c r="A48">
        <v>465</v>
      </c>
      <c r="B48" s="1" t="s">
        <v>1431</v>
      </c>
      <c r="C48" s="4">
        <v>1</v>
      </c>
      <c r="D48" s="5">
        <v>96.966292134831406</v>
      </c>
      <c r="E48" s="3">
        <v>95.617977528089796</v>
      </c>
      <c r="F48" s="4">
        <v>3.49999999999998</v>
      </c>
      <c r="G48" s="5">
        <f>Table6[[#This Row],[Best Individual mean accuracy]]-Table6[[#This Row],[Benchmark mean accuracy]]</f>
        <v>-1.3483146067416101</v>
      </c>
      <c r="H48" t="str">
        <f>IF(AND(Table6[[#This Row],[F value]]&lt;4.74,Table6[[#This Row],[Best Individual mean accuracy]]&gt;Table6[[#This Row],[Benchmark mean accuracy]]),"Yes","No")</f>
        <v>No</v>
      </c>
    </row>
    <row r="49" spans="1:8" x14ac:dyDescent="0.55000000000000004">
      <c r="A49">
        <v>465</v>
      </c>
      <c r="B49" s="1" t="s">
        <v>1417</v>
      </c>
      <c r="C49" s="4">
        <v>1</v>
      </c>
      <c r="D49" s="5">
        <v>96.629213483146003</v>
      </c>
      <c r="E49" s="3">
        <v>95.617977528089796</v>
      </c>
      <c r="F49" s="4">
        <v>1.2051282051282</v>
      </c>
      <c r="G49" s="5">
        <f>Table6[[#This Row],[Best Individual mean accuracy]]-Table6[[#This Row],[Benchmark mean accuracy]]</f>
        <v>-1.0112359550562076</v>
      </c>
      <c r="H49" t="str">
        <f>IF(AND(Table6[[#This Row],[F value]]&lt;4.74,Table6[[#This Row],[Best Individual mean accuracy]]&gt;Table6[[#This Row],[Benchmark mean accuracy]]),"Yes","No")</f>
        <v>No</v>
      </c>
    </row>
    <row r="50" spans="1:8" x14ac:dyDescent="0.55000000000000004">
      <c r="A50">
        <v>465</v>
      </c>
      <c r="B50" s="1" t="s">
        <v>1427</v>
      </c>
      <c r="C50" s="4">
        <v>1</v>
      </c>
      <c r="D50" s="5">
        <v>96.516853932584198</v>
      </c>
      <c r="E50" s="3">
        <v>95.617977528089796</v>
      </c>
      <c r="F50" s="4">
        <v>0.65116279069767402</v>
      </c>
      <c r="G50" s="5">
        <f>Table6[[#This Row],[Best Individual mean accuracy]]-Table6[[#This Row],[Benchmark mean accuracy]]</f>
        <v>-0.89887640449440198</v>
      </c>
      <c r="H50" t="str">
        <f>IF(AND(Table6[[#This Row],[F value]]&lt;4.74,Table6[[#This Row],[Best Individual mean accuracy]]&gt;Table6[[#This Row],[Benchmark mean accuracy]]),"Yes","No")</f>
        <v>No</v>
      </c>
    </row>
    <row r="51" spans="1:8" x14ac:dyDescent="0.55000000000000004">
      <c r="A51">
        <v>465</v>
      </c>
      <c r="B51" s="1" t="s">
        <v>1455</v>
      </c>
      <c r="C51" s="4">
        <v>1</v>
      </c>
      <c r="D51" s="5">
        <v>97.303370786516794</v>
      </c>
      <c r="E51" s="3">
        <v>95.505617977528104</v>
      </c>
      <c r="F51" s="4">
        <v>1.3333333333333299</v>
      </c>
      <c r="G51" s="5">
        <f>Table6[[#This Row],[Best Individual mean accuracy]]-Table6[[#This Row],[Benchmark mean accuracy]]</f>
        <v>-1.7977528089886903</v>
      </c>
      <c r="H51" t="str">
        <f>IF(AND(Table6[[#This Row],[F value]]&lt;4.74,Table6[[#This Row],[Best Individual mean accuracy]]&gt;Table6[[#This Row],[Benchmark mean accuracy]]),"Yes","No")</f>
        <v>No</v>
      </c>
    </row>
    <row r="52" spans="1:8" x14ac:dyDescent="0.55000000000000004">
      <c r="A52">
        <v>465</v>
      </c>
      <c r="B52" s="1" t="s">
        <v>1475</v>
      </c>
      <c r="C52" s="4">
        <v>1</v>
      </c>
      <c r="D52" s="5">
        <v>97.191011235955003</v>
      </c>
      <c r="E52" s="3">
        <v>95.505617977528004</v>
      </c>
      <c r="F52" s="4">
        <v>0.80722891566264998</v>
      </c>
      <c r="G52" s="5">
        <f>Table6[[#This Row],[Best Individual mean accuracy]]-Table6[[#This Row],[Benchmark mean accuracy]]</f>
        <v>-1.6853932584269984</v>
      </c>
      <c r="H52" t="str">
        <f>IF(AND(Table6[[#This Row],[F value]]&lt;4.74,Table6[[#This Row],[Best Individual mean accuracy]]&gt;Table6[[#This Row],[Benchmark mean accuracy]]),"Yes","No")</f>
        <v>No</v>
      </c>
    </row>
    <row r="53" spans="1:8" x14ac:dyDescent="0.55000000000000004">
      <c r="A53">
        <v>465</v>
      </c>
      <c r="B53" s="1" t="s">
        <v>1448</v>
      </c>
      <c r="C53" s="4">
        <v>1</v>
      </c>
      <c r="D53" s="5">
        <v>97.303370786516794</v>
      </c>
      <c r="E53" s="3">
        <v>95.393258426966298</v>
      </c>
      <c r="F53" s="4">
        <v>1.2222222222222201</v>
      </c>
      <c r="G53" s="5">
        <f>Table6[[#This Row],[Best Individual mean accuracy]]-Table6[[#This Row],[Benchmark mean accuracy]]</f>
        <v>-1.9101123595504959</v>
      </c>
      <c r="H53" t="str">
        <f>IF(AND(Table6[[#This Row],[F value]]&lt;4.74,Table6[[#This Row],[Best Individual mean accuracy]]&gt;Table6[[#This Row],[Benchmark mean accuracy]]),"Yes","No")</f>
        <v>No</v>
      </c>
    </row>
    <row r="54" spans="1:8" x14ac:dyDescent="0.55000000000000004">
      <c r="A54">
        <v>465</v>
      </c>
      <c r="B54" s="1" t="s">
        <v>1441</v>
      </c>
      <c r="C54" s="4">
        <v>1</v>
      </c>
      <c r="D54" s="5">
        <v>97.078651685393197</v>
      </c>
      <c r="E54" s="3">
        <v>95.393258426966298</v>
      </c>
      <c r="F54" s="4">
        <v>1.5806451612903101</v>
      </c>
      <c r="G54" s="5">
        <f>Table6[[#This Row],[Best Individual mean accuracy]]-Table6[[#This Row],[Benchmark mean accuracy]]</f>
        <v>-1.6853932584268989</v>
      </c>
      <c r="H54" t="str">
        <f>IF(AND(Table6[[#This Row],[F value]]&lt;4.74,Table6[[#This Row],[Best Individual mean accuracy]]&gt;Table6[[#This Row],[Benchmark mean accuracy]]),"Yes","No")</f>
        <v>No</v>
      </c>
    </row>
    <row r="55" spans="1:8" x14ac:dyDescent="0.55000000000000004">
      <c r="A55">
        <v>465</v>
      </c>
      <c r="B55" s="1" t="s">
        <v>1467</v>
      </c>
      <c r="C55" s="4">
        <v>1</v>
      </c>
      <c r="D55" s="5">
        <v>97.865168539325794</v>
      </c>
      <c r="E55" s="3">
        <v>95.393258426966199</v>
      </c>
      <c r="F55" s="4">
        <v>1.0196078431372499</v>
      </c>
      <c r="G55" s="5">
        <f>Table6[[#This Row],[Best Individual mean accuracy]]-Table6[[#This Row],[Benchmark mean accuracy]]</f>
        <v>-2.4719101123595948</v>
      </c>
      <c r="H55" t="str">
        <f>IF(AND(Table6[[#This Row],[F value]]&lt;4.74,Table6[[#This Row],[Best Individual mean accuracy]]&gt;Table6[[#This Row],[Benchmark mean accuracy]]),"Yes","No")</f>
        <v>No</v>
      </c>
    </row>
    <row r="56" spans="1:8" x14ac:dyDescent="0.55000000000000004">
      <c r="A56">
        <v>465</v>
      </c>
      <c r="B56" s="1" t="s">
        <v>1445</v>
      </c>
      <c r="C56" s="4">
        <v>1</v>
      </c>
      <c r="D56" s="5">
        <v>97.640449438202197</v>
      </c>
      <c r="E56" s="3">
        <v>95.393258426966199</v>
      </c>
      <c r="F56" s="4">
        <v>1.25714285714285</v>
      </c>
      <c r="G56" s="5">
        <f>Table6[[#This Row],[Best Individual mean accuracy]]-Table6[[#This Row],[Benchmark mean accuracy]]</f>
        <v>-2.2471910112359978</v>
      </c>
      <c r="H56" t="str">
        <f>IF(AND(Table6[[#This Row],[F value]]&lt;4.74,Table6[[#This Row],[Best Individual mean accuracy]]&gt;Table6[[#This Row],[Benchmark mean accuracy]]),"Yes","No")</f>
        <v>No</v>
      </c>
    </row>
    <row r="57" spans="1:8" x14ac:dyDescent="0.55000000000000004">
      <c r="A57">
        <v>465</v>
      </c>
      <c r="B57" s="1" t="s">
        <v>1484</v>
      </c>
      <c r="C57" s="4">
        <v>1</v>
      </c>
      <c r="D57" s="5">
        <v>97.191011235955003</v>
      </c>
      <c r="E57" s="3">
        <v>95.393258426966199</v>
      </c>
      <c r="F57" s="4">
        <v>3.0000000000000102</v>
      </c>
      <c r="G57" s="5">
        <f>Table6[[#This Row],[Best Individual mean accuracy]]-Table6[[#This Row],[Benchmark mean accuracy]]</f>
        <v>-1.797752808988804</v>
      </c>
      <c r="H57" t="str">
        <f>IF(AND(Table6[[#This Row],[F value]]&lt;4.74,Table6[[#This Row],[Best Individual mean accuracy]]&gt;Table6[[#This Row],[Benchmark mean accuracy]]),"Yes","No")</f>
        <v>No</v>
      </c>
    </row>
    <row r="58" spans="1:8" x14ac:dyDescent="0.55000000000000004">
      <c r="A58">
        <v>465</v>
      </c>
      <c r="B58" s="1" t="s">
        <v>1449</v>
      </c>
      <c r="C58" s="4">
        <v>1</v>
      </c>
      <c r="D58" s="5">
        <v>96.292134831460601</v>
      </c>
      <c r="E58" s="3">
        <v>95.393258426966199</v>
      </c>
      <c r="F58" s="4">
        <v>0.96774193548387</v>
      </c>
      <c r="G58" s="5">
        <f>Table6[[#This Row],[Best Individual mean accuracy]]-Table6[[#This Row],[Benchmark mean accuracy]]</f>
        <v>-0.89887640449440198</v>
      </c>
      <c r="H58" t="str">
        <f>IF(AND(Table6[[#This Row],[F value]]&lt;4.74,Table6[[#This Row],[Best Individual mean accuracy]]&gt;Table6[[#This Row],[Benchmark mean accuracy]]),"Yes","No")</f>
        <v>No</v>
      </c>
    </row>
    <row r="59" spans="1:8" x14ac:dyDescent="0.55000000000000004">
      <c r="A59">
        <v>465</v>
      </c>
      <c r="B59" s="1" t="s">
        <v>1429</v>
      </c>
      <c r="C59" s="4">
        <v>1</v>
      </c>
      <c r="D59" s="5">
        <v>96.292134831460601</v>
      </c>
      <c r="E59" s="3">
        <v>95.280898876404393</v>
      </c>
      <c r="F59" s="4">
        <v>1.2909090909090799</v>
      </c>
      <c r="G59" s="5">
        <f>Table6[[#This Row],[Best Individual mean accuracy]]-Table6[[#This Row],[Benchmark mean accuracy]]</f>
        <v>-1.0112359550562076</v>
      </c>
      <c r="H59" t="str">
        <f>IF(AND(Table6[[#This Row],[F value]]&lt;4.74,Table6[[#This Row],[Best Individual mean accuracy]]&gt;Table6[[#This Row],[Benchmark mean accuracy]]),"Yes","No")</f>
        <v>No</v>
      </c>
    </row>
    <row r="60" spans="1:8" x14ac:dyDescent="0.55000000000000004">
      <c r="A60">
        <v>465</v>
      </c>
      <c r="B60" s="1" t="s">
        <v>1451</v>
      </c>
      <c r="C60" s="4">
        <v>1</v>
      </c>
      <c r="D60" s="5">
        <v>97.528089887640405</v>
      </c>
      <c r="E60" s="3">
        <v>95.168539325842602</v>
      </c>
      <c r="F60" s="4">
        <v>2.0967741935483799</v>
      </c>
      <c r="G60" s="5">
        <f>Table6[[#This Row],[Best Individual mean accuracy]]-Table6[[#This Row],[Benchmark mean accuracy]]</f>
        <v>-2.3595505617978034</v>
      </c>
      <c r="H60" t="str">
        <f>IF(AND(Table6[[#This Row],[F value]]&lt;4.74,Table6[[#This Row],[Best Individual mean accuracy]]&gt;Table6[[#This Row],[Benchmark mean accuracy]]),"Yes","No")</f>
        <v>No</v>
      </c>
    </row>
    <row r="61" spans="1:8" x14ac:dyDescent="0.55000000000000004">
      <c r="A61">
        <v>465</v>
      </c>
      <c r="B61" s="1" t="s">
        <v>1433</v>
      </c>
      <c r="C61" s="4">
        <v>1</v>
      </c>
      <c r="D61" s="5">
        <v>97.078651685393197</v>
      </c>
      <c r="E61" s="3">
        <v>95.168539325842602</v>
      </c>
      <c r="F61" s="4">
        <v>1.2898550724637601</v>
      </c>
      <c r="G61" s="5">
        <f>Table6[[#This Row],[Best Individual mean accuracy]]-Table6[[#This Row],[Benchmark mean accuracy]]</f>
        <v>-1.9101123595505953</v>
      </c>
      <c r="H61" t="str">
        <f>IF(AND(Table6[[#This Row],[F value]]&lt;4.74,Table6[[#This Row],[Best Individual mean accuracy]]&gt;Table6[[#This Row],[Benchmark mean accuracy]]),"Yes","No")</f>
        <v>No</v>
      </c>
    </row>
    <row r="62" spans="1:8" x14ac:dyDescent="0.55000000000000004">
      <c r="A62">
        <v>465</v>
      </c>
      <c r="B62" s="1" t="s">
        <v>1421</v>
      </c>
      <c r="C62" s="4">
        <v>1</v>
      </c>
      <c r="D62" s="5">
        <v>96.8539325842696</v>
      </c>
      <c r="E62" s="3">
        <v>95.168539325842602</v>
      </c>
      <c r="F62" s="4">
        <v>0.85507246376811596</v>
      </c>
      <c r="G62" s="5">
        <f>Table6[[#This Row],[Best Individual mean accuracy]]-Table6[[#This Row],[Benchmark mean accuracy]]</f>
        <v>-1.6853932584269984</v>
      </c>
      <c r="H62" t="str">
        <f>IF(AND(Table6[[#This Row],[F value]]&lt;4.74,Table6[[#This Row],[Best Individual mean accuracy]]&gt;Table6[[#This Row],[Benchmark mean accuracy]]),"Yes","No")</f>
        <v>No</v>
      </c>
    </row>
    <row r="63" spans="1:8" x14ac:dyDescent="0.55000000000000004">
      <c r="A63">
        <v>465</v>
      </c>
      <c r="B63" s="1" t="s">
        <v>1415</v>
      </c>
      <c r="C63" s="4">
        <v>1</v>
      </c>
      <c r="D63" s="5">
        <v>96.067415730337004</v>
      </c>
      <c r="E63" s="3">
        <v>95.168539325842602</v>
      </c>
      <c r="F63" s="4">
        <v>1.125</v>
      </c>
      <c r="G63" s="5">
        <f>Table6[[#This Row],[Best Individual mean accuracy]]-Table6[[#This Row],[Benchmark mean accuracy]]</f>
        <v>-0.89887640449440198</v>
      </c>
      <c r="H63" t="str">
        <f>IF(AND(Table6[[#This Row],[F value]]&lt;4.74,Table6[[#This Row],[Best Individual mean accuracy]]&gt;Table6[[#This Row],[Benchmark mean accuracy]]),"Yes","No")</f>
        <v>No</v>
      </c>
    </row>
    <row r="64" spans="1:8" x14ac:dyDescent="0.55000000000000004">
      <c r="A64">
        <v>465</v>
      </c>
      <c r="B64" s="1" t="s">
        <v>1452</v>
      </c>
      <c r="C64" s="4">
        <v>1</v>
      </c>
      <c r="D64" s="5">
        <v>96.8539325842696</v>
      </c>
      <c r="E64" s="3">
        <v>94.943820224719005</v>
      </c>
      <c r="F64" s="4">
        <v>1.2553191489361699</v>
      </c>
      <c r="G64" s="5">
        <f>Table6[[#This Row],[Best Individual mean accuracy]]-Table6[[#This Row],[Benchmark mean accuracy]]</f>
        <v>-1.9101123595505953</v>
      </c>
      <c r="H64" t="str">
        <f>IF(AND(Table6[[#This Row],[F value]]&lt;4.74,Table6[[#This Row],[Best Individual mean accuracy]]&gt;Table6[[#This Row],[Benchmark mean accuracy]]),"Yes","No")</f>
        <v>No</v>
      </c>
    </row>
    <row r="65" spans="1:8" x14ac:dyDescent="0.55000000000000004">
      <c r="A65">
        <v>465</v>
      </c>
      <c r="B65" s="1" t="s">
        <v>1453</v>
      </c>
      <c r="C65" s="4">
        <v>1</v>
      </c>
      <c r="D65" s="5">
        <v>97.303370786516794</v>
      </c>
      <c r="E65" s="3">
        <v>94.831460674157299</v>
      </c>
      <c r="F65" s="4">
        <v>1.8499999999999901</v>
      </c>
      <c r="G65" s="5">
        <f>Table6[[#This Row],[Best Individual mean accuracy]]-Table6[[#This Row],[Benchmark mean accuracy]]</f>
        <v>-2.4719101123594953</v>
      </c>
      <c r="H65" t="str">
        <f>IF(AND(Table6[[#This Row],[F value]]&lt;4.74,Table6[[#This Row],[Best Individual mean accuracy]]&gt;Table6[[#This Row],[Benchmark mean accuracy]]),"Yes","No")</f>
        <v>No</v>
      </c>
    </row>
    <row r="66" spans="1:8" x14ac:dyDescent="0.55000000000000004">
      <c r="A66">
        <v>465</v>
      </c>
      <c r="B66" s="1" t="s">
        <v>1414</v>
      </c>
      <c r="C66" s="4">
        <v>1</v>
      </c>
      <c r="D66" s="5">
        <v>97.303370786516794</v>
      </c>
      <c r="E66" s="3">
        <v>94.831460674157299</v>
      </c>
      <c r="F66" s="4">
        <v>1.07843137254901</v>
      </c>
      <c r="G66" s="5">
        <f>Table6[[#This Row],[Best Individual mean accuracy]]-Table6[[#This Row],[Benchmark mean accuracy]]</f>
        <v>-2.4719101123594953</v>
      </c>
      <c r="H66" t="str">
        <f>IF(AND(Table6[[#This Row],[F value]]&lt;4.74,Table6[[#This Row],[Best Individual mean accuracy]]&gt;Table6[[#This Row],[Benchmark mean accuracy]]),"Yes","No")</f>
        <v>No</v>
      </c>
    </row>
    <row r="67" spans="1:8" x14ac:dyDescent="0.55000000000000004">
      <c r="A67">
        <v>465</v>
      </c>
      <c r="B67" s="1" t="s">
        <v>1457</v>
      </c>
      <c r="C67" s="4">
        <v>1</v>
      </c>
      <c r="D67" s="5">
        <v>97.078651685393197</v>
      </c>
      <c r="E67" s="3">
        <v>94.831460674157299</v>
      </c>
      <c r="F67" s="4">
        <v>1.28125</v>
      </c>
      <c r="G67" s="5">
        <f>Table6[[#This Row],[Best Individual mean accuracy]]-Table6[[#This Row],[Benchmark mean accuracy]]</f>
        <v>-2.2471910112358984</v>
      </c>
      <c r="H67" t="str">
        <f>IF(AND(Table6[[#This Row],[F value]]&lt;4.74,Table6[[#This Row],[Best Individual mean accuracy]]&gt;Table6[[#This Row],[Benchmark mean accuracy]]),"Yes","No")</f>
        <v>No</v>
      </c>
    </row>
    <row r="68" spans="1:8" x14ac:dyDescent="0.55000000000000004">
      <c r="A68">
        <v>465</v>
      </c>
      <c r="B68" s="1" t="s">
        <v>1430</v>
      </c>
      <c r="C68" s="4">
        <v>1</v>
      </c>
      <c r="D68" s="5">
        <v>96.8539325842696</v>
      </c>
      <c r="E68" s="3">
        <v>94.831460674157299</v>
      </c>
      <c r="F68" s="4">
        <v>1.28571428571428</v>
      </c>
      <c r="G68" s="5">
        <f>Table6[[#This Row],[Best Individual mean accuracy]]-Table6[[#This Row],[Benchmark mean accuracy]]</f>
        <v>-2.0224719101123014</v>
      </c>
      <c r="H68" t="str">
        <f>IF(AND(Table6[[#This Row],[F value]]&lt;4.74,Table6[[#This Row],[Best Individual mean accuracy]]&gt;Table6[[#This Row],[Benchmark mean accuracy]]),"Yes","No")</f>
        <v>No</v>
      </c>
    </row>
    <row r="69" spans="1:8" x14ac:dyDescent="0.55000000000000004">
      <c r="A69">
        <v>465</v>
      </c>
      <c r="B69" s="1" t="s">
        <v>1418</v>
      </c>
      <c r="C69" s="4">
        <v>1</v>
      </c>
      <c r="D69" s="5">
        <v>96.629213483146003</v>
      </c>
      <c r="E69" s="3">
        <v>94.831460674157299</v>
      </c>
      <c r="F69" s="4">
        <v>1.2</v>
      </c>
      <c r="G69" s="5">
        <f>Table6[[#This Row],[Best Individual mean accuracy]]-Table6[[#This Row],[Benchmark mean accuracy]]</f>
        <v>-1.7977528089887045</v>
      </c>
      <c r="H69" t="str">
        <f>IF(AND(Table6[[#This Row],[F value]]&lt;4.74,Table6[[#This Row],[Best Individual mean accuracy]]&gt;Table6[[#This Row],[Benchmark mean accuracy]]),"Yes","No")</f>
        <v>No</v>
      </c>
    </row>
    <row r="70" spans="1:8" x14ac:dyDescent="0.55000000000000004">
      <c r="A70">
        <v>465</v>
      </c>
      <c r="B70" s="1" t="s">
        <v>1470</v>
      </c>
      <c r="C70" s="4">
        <v>1</v>
      </c>
      <c r="D70" s="5">
        <v>97.4157303370786</v>
      </c>
      <c r="E70" s="3">
        <v>94.719101123595493</v>
      </c>
      <c r="F70" s="4">
        <v>4.8333333333333099</v>
      </c>
      <c r="G70" s="5">
        <f>Table6[[#This Row],[Best Individual mean accuracy]]-Table6[[#This Row],[Benchmark mean accuracy]]</f>
        <v>-2.6966292134831065</v>
      </c>
      <c r="H70" t="str">
        <f>IF(AND(Table6[[#This Row],[F value]]&lt;4.74,Table6[[#This Row],[Best Individual mean accuracy]]&gt;Table6[[#This Row],[Benchmark mean accuracy]]),"Yes","No")</f>
        <v>No</v>
      </c>
    </row>
    <row r="71" spans="1:8" x14ac:dyDescent="0.55000000000000004">
      <c r="A71">
        <v>465</v>
      </c>
      <c r="B71" s="1" t="s">
        <v>1468</v>
      </c>
      <c r="C71" s="4">
        <v>1</v>
      </c>
      <c r="D71" s="5">
        <v>96.404494382022406</v>
      </c>
      <c r="E71" s="3">
        <v>94.606741573033702</v>
      </c>
      <c r="F71" s="4">
        <v>1.5263157894736801</v>
      </c>
      <c r="G71" s="5">
        <f>Table6[[#This Row],[Best Individual mean accuracy]]-Table6[[#This Row],[Benchmark mean accuracy]]</f>
        <v>-1.7977528089887045</v>
      </c>
      <c r="H71" t="str">
        <f>IF(AND(Table6[[#This Row],[F value]]&lt;4.74,Table6[[#This Row],[Best Individual mean accuracy]]&gt;Table6[[#This Row],[Benchmark mean accuracy]]),"Yes","No")</f>
        <v>No</v>
      </c>
    </row>
    <row r="72" spans="1:8" x14ac:dyDescent="0.55000000000000004">
      <c r="A72">
        <v>465</v>
      </c>
      <c r="B72" s="1" t="s">
        <v>1425</v>
      </c>
      <c r="C72" s="4">
        <v>1</v>
      </c>
      <c r="D72" s="5">
        <v>97.4157303370786</v>
      </c>
      <c r="E72" s="3">
        <v>94.494382022471896</v>
      </c>
      <c r="F72" s="4">
        <v>4.5999999999999996</v>
      </c>
      <c r="G72" s="5">
        <f>Table6[[#This Row],[Best Individual mean accuracy]]-Table6[[#This Row],[Benchmark mean accuracy]]</f>
        <v>-2.9213483146067034</v>
      </c>
      <c r="H72" t="str">
        <f>IF(AND(Table6[[#This Row],[F value]]&lt;4.74,Table6[[#This Row],[Best Individual mean accuracy]]&gt;Table6[[#This Row],[Benchmark mean accuracy]]),"Yes","No")</f>
        <v>No</v>
      </c>
    </row>
    <row r="73" spans="1:8" x14ac:dyDescent="0.55000000000000004">
      <c r="A73">
        <v>465</v>
      </c>
      <c r="B73" s="1" t="s">
        <v>1466</v>
      </c>
      <c r="C73" s="4">
        <v>1</v>
      </c>
      <c r="D73" s="5">
        <v>97.303370786516794</v>
      </c>
      <c r="E73" s="3">
        <v>94.494382022471896</v>
      </c>
      <c r="F73" s="4">
        <v>3.0645161290322598</v>
      </c>
      <c r="G73" s="5">
        <f>Table6[[#This Row],[Best Individual mean accuracy]]-Table6[[#This Row],[Benchmark mean accuracy]]</f>
        <v>-2.8089887640448978</v>
      </c>
      <c r="H73" t="str">
        <f>IF(AND(Table6[[#This Row],[F value]]&lt;4.74,Table6[[#This Row],[Best Individual mean accuracy]]&gt;Table6[[#This Row],[Benchmark mean accuracy]]),"Yes","No")</f>
        <v>No</v>
      </c>
    </row>
    <row r="74" spans="1:8" x14ac:dyDescent="0.55000000000000004">
      <c r="A74">
        <v>465</v>
      </c>
      <c r="B74" s="1" t="s">
        <v>1477</v>
      </c>
      <c r="C74" s="4">
        <v>1</v>
      </c>
      <c r="D74" s="5">
        <v>96.741573033707795</v>
      </c>
      <c r="E74" s="3">
        <v>94.494382022471896</v>
      </c>
      <c r="F74" s="4">
        <v>1.5185185185185099</v>
      </c>
      <c r="G74" s="5">
        <f>Table6[[#This Row],[Best Individual mean accuracy]]-Table6[[#This Row],[Benchmark mean accuracy]]</f>
        <v>-2.2471910112358984</v>
      </c>
      <c r="H74" t="str">
        <f>IF(AND(Table6[[#This Row],[F value]]&lt;4.74,Table6[[#This Row],[Best Individual mean accuracy]]&gt;Table6[[#This Row],[Benchmark mean accuracy]]),"Yes","No")</f>
        <v>No</v>
      </c>
    </row>
    <row r="75" spans="1:8" x14ac:dyDescent="0.55000000000000004">
      <c r="A75">
        <v>465</v>
      </c>
      <c r="B75" s="1" t="s">
        <v>1459</v>
      </c>
      <c r="C75" s="4">
        <v>1</v>
      </c>
      <c r="D75" s="5">
        <v>97.752808988764002</v>
      </c>
      <c r="E75" s="3">
        <v>94.382022471910105</v>
      </c>
      <c r="F75" s="4">
        <v>1.34920634920634</v>
      </c>
      <c r="G75" s="5">
        <f>Table6[[#This Row],[Best Individual mean accuracy]]-Table6[[#This Row],[Benchmark mean accuracy]]</f>
        <v>-3.3707865168538973</v>
      </c>
      <c r="H75" t="str">
        <f>IF(AND(Table6[[#This Row],[F value]]&lt;4.74,Table6[[#This Row],[Best Individual mean accuracy]]&gt;Table6[[#This Row],[Benchmark mean accuracy]]),"Yes","No")</f>
        <v>No</v>
      </c>
    </row>
    <row r="76" spans="1:8" x14ac:dyDescent="0.55000000000000004">
      <c r="A76">
        <v>465</v>
      </c>
      <c r="B76" s="1" t="s">
        <v>1465</v>
      </c>
      <c r="C76" s="4">
        <v>1</v>
      </c>
      <c r="D76" s="5">
        <v>97.078651685393197</v>
      </c>
      <c r="E76" s="3">
        <v>94.382022471910105</v>
      </c>
      <c r="F76" s="4">
        <v>3.07692307692307</v>
      </c>
      <c r="G76" s="5">
        <f>Table6[[#This Row],[Best Individual mean accuracy]]-Table6[[#This Row],[Benchmark mean accuracy]]</f>
        <v>-2.6966292134830923</v>
      </c>
      <c r="H76" t="str">
        <f>IF(AND(Table6[[#This Row],[F value]]&lt;4.74,Table6[[#This Row],[Best Individual mean accuracy]]&gt;Table6[[#This Row],[Benchmark mean accuracy]]),"Yes","No")</f>
        <v>No</v>
      </c>
    </row>
    <row r="77" spans="1:8" x14ac:dyDescent="0.55000000000000004">
      <c r="A77">
        <v>465</v>
      </c>
      <c r="B77" s="1" t="s">
        <v>1446</v>
      </c>
      <c r="C77" s="4">
        <v>1</v>
      </c>
      <c r="D77" s="5">
        <v>96.966292134831406</v>
      </c>
      <c r="E77" s="3">
        <v>94.382022471910105</v>
      </c>
      <c r="F77" s="4">
        <v>2.5483870967741802</v>
      </c>
      <c r="G77" s="5">
        <f>Table6[[#This Row],[Best Individual mean accuracy]]-Table6[[#This Row],[Benchmark mean accuracy]]</f>
        <v>-2.5842696629213009</v>
      </c>
      <c r="H77" t="str">
        <f>IF(AND(Table6[[#This Row],[F value]]&lt;4.74,Table6[[#This Row],[Best Individual mean accuracy]]&gt;Table6[[#This Row],[Benchmark mean accuracy]]),"Yes","No")</f>
        <v>No</v>
      </c>
    </row>
    <row r="78" spans="1:8" x14ac:dyDescent="0.55000000000000004">
      <c r="A78">
        <v>465</v>
      </c>
      <c r="B78" s="1" t="s">
        <v>1416</v>
      </c>
      <c r="C78" s="4">
        <v>1</v>
      </c>
      <c r="D78" s="5">
        <v>96.629213483146003</v>
      </c>
      <c r="E78" s="3">
        <v>94.382022471910105</v>
      </c>
      <c r="F78" s="4">
        <v>1.3448275862068899</v>
      </c>
      <c r="G78" s="5">
        <f>Table6[[#This Row],[Best Individual mean accuracy]]-Table6[[#This Row],[Benchmark mean accuracy]]</f>
        <v>-2.2471910112358984</v>
      </c>
      <c r="H78" t="str">
        <f>IF(AND(Table6[[#This Row],[F value]]&lt;4.74,Table6[[#This Row],[Best Individual mean accuracy]]&gt;Table6[[#This Row],[Benchmark mean accuracy]]),"Yes","No")</f>
        <v>No</v>
      </c>
    </row>
    <row r="79" spans="1:8" x14ac:dyDescent="0.55000000000000004">
      <c r="A79">
        <v>465</v>
      </c>
      <c r="B79" s="1" t="s">
        <v>1424</v>
      </c>
      <c r="C79" s="4">
        <v>1</v>
      </c>
      <c r="D79" s="5">
        <v>96.516853932584198</v>
      </c>
      <c r="E79" s="3">
        <v>94.382022471910105</v>
      </c>
      <c r="F79" s="4">
        <v>1.53164556962025</v>
      </c>
      <c r="G79" s="5">
        <f>Table6[[#This Row],[Best Individual mean accuracy]]-Table6[[#This Row],[Benchmark mean accuracy]]</f>
        <v>-2.1348314606740928</v>
      </c>
      <c r="H79" t="str">
        <f>IF(AND(Table6[[#This Row],[F value]]&lt;4.74,Table6[[#This Row],[Best Individual mean accuracy]]&gt;Table6[[#This Row],[Benchmark mean accuracy]]),"Yes","No")</f>
        <v>No</v>
      </c>
    </row>
    <row r="80" spans="1:8" x14ac:dyDescent="0.55000000000000004">
      <c r="A80">
        <v>465</v>
      </c>
      <c r="B80" s="1" t="s">
        <v>1460</v>
      </c>
      <c r="C80" s="4">
        <v>1</v>
      </c>
      <c r="D80" s="5">
        <v>96.179775280898795</v>
      </c>
      <c r="E80" s="3">
        <v>94.382022471910105</v>
      </c>
      <c r="F80" s="4">
        <v>1.68749999999999</v>
      </c>
      <c r="G80" s="5">
        <f>Table6[[#This Row],[Best Individual mean accuracy]]-Table6[[#This Row],[Benchmark mean accuracy]]</f>
        <v>-1.7977528089886903</v>
      </c>
      <c r="H80" t="str">
        <f>IF(AND(Table6[[#This Row],[F value]]&lt;4.74,Table6[[#This Row],[Best Individual mean accuracy]]&gt;Table6[[#This Row],[Benchmark mean accuracy]]),"Yes","No")</f>
        <v>No</v>
      </c>
    </row>
    <row r="81" spans="1:8" x14ac:dyDescent="0.55000000000000004">
      <c r="A81">
        <v>465</v>
      </c>
      <c r="B81" s="1" t="s">
        <v>1420</v>
      </c>
      <c r="C81" s="4">
        <v>1</v>
      </c>
      <c r="D81" s="5">
        <v>97.191011235955003</v>
      </c>
      <c r="E81" s="3">
        <v>94.269662921348299</v>
      </c>
      <c r="F81" s="4">
        <v>6.8749999999999698</v>
      </c>
      <c r="G81" s="5">
        <f>Table6[[#This Row],[Best Individual mean accuracy]]-Table6[[#This Row],[Benchmark mean accuracy]]</f>
        <v>-2.9213483146067034</v>
      </c>
      <c r="H81" t="str">
        <f>IF(AND(Table6[[#This Row],[F value]]&lt;4.74,Table6[[#This Row],[Best Individual mean accuracy]]&gt;Table6[[#This Row],[Benchmark mean accuracy]]),"Yes","No")</f>
        <v>No</v>
      </c>
    </row>
    <row r="82" spans="1:8" x14ac:dyDescent="0.55000000000000004">
      <c r="A82">
        <v>465</v>
      </c>
      <c r="B82" s="1" t="s">
        <v>1463</v>
      </c>
      <c r="C82" s="4">
        <v>1</v>
      </c>
      <c r="D82" s="5">
        <v>97.303370786516794</v>
      </c>
      <c r="E82" s="3">
        <v>94.157303370786494</v>
      </c>
      <c r="F82" s="4">
        <v>2</v>
      </c>
      <c r="G82" s="5">
        <f>Table6[[#This Row],[Best Individual mean accuracy]]-Table6[[#This Row],[Benchmark mean accuracy]]</f>
        <v>-3.1460674157303004</v>
      </c>
      <c r="H82" t="str">
        <f>IF(AND(Table6[[#This Row],[F value]]&lt;4.74,Table6[[#This Row],[Best Individual mean accuracy]]&gt;Table6[[#This Row],[Benchmark mean accuracy]]),"Yes","No")</f>
        <v>No</v>
      </c>
    </row>
    <row r="83" spans="1:8" x14ac:dyDescent="0.55000000000000004">
      <c r="A83">
        <v>465</v>
      </c>
      <c r="B83" s="1" t="s">
        <v>1422</v>
      </c>
      <c r="C83" s="4">
        <v>1</v>
      </c>
      <c r="D83" s="5">
        <v>96.179775280898795</v>
      </c>
      <c r="E83" s="3">
        <v>94.157303370786494</v>
      </c>
      <c r="F83" s="4">
        <v>1.4827586206896499</v>
      </c>
      <c r="G83" s="5">
        <f>Table6[[#This Row],[Best Individual mean accuracy]]-Table6[[#This Row],[Benchmark mean accuracy]]</f>
        <v>-2.0224719101123014</v>
      </c>
      <c r="H83" t="str">
        <f>IF(AND(Table6[[#This Row],[F value]]&lt;4.74,Table6[[#This Row],[Best Individual mean accuracy]]&gt;Table6[[#This Row],[Benchmark mean accuracy]]),"Yes","No")</f>
        <v>No</v>
      </c>
    </row>
    <row r="84" spans="1:8" x14ac:dyDescent="0.55000000000000004">
      <c r="A84">
        <v>465</v>
      </c>
      <c r="B84" s="1" t="s">
        <v>1456</v>
      </c>
      <c r="C84" s="4">
        <v>1</v>
      </c>
      <c r="D84" s="5">
        <v>96.8539325842696</v>
      </c>
      <c r="E84" s="3">
        <v>94.044943820224702</v>
      </c>
      <c r="F84" s="4">
        <v>2.74193548387096</v>
      </c>
      <c r="G84" s="5">
        <f>Table6[[#This Row],[Best Individual mean accuracy]]-Table6[[#This Row],[Benchmark mean accuracy]]</f>
        <v>-2.8089887640448978</v>
      </c>
      <c r="H84" t="str">
        <f>IF(AND(Table6[[#This Row],[F value]]&lt;4.74,Table6[[#This Row],[Best Individual mean accuracy]]&gt;Table6[[#This Row],[Benchmark mean accuracy]]),"Yes","No")</f>
        <v>No</v>
      </c>
    </row>
    <row r="85" spans="1:8" x14ac:dyDescent="0.55000000000000004">
      <c r="A85">
        <v>465</v>
      </c>
      <c r="B85" s="1" t="s">
        <v>1462</v>
      </c>
      <c r="C85" s="4">
        <v>1</v>
      </c>
      <c r="D85" s="5">
        <v>97.4157303370786</v>
      </c>
      <c r="E85" s="3">
        <v>93.820224719101105</v>
      </c>
      <c r="F85" s="4">
        <v>1.91891891891892</v>
      </c>
      <c r="G85" s="5">
        <f>Table6[[#This Row],[Best Individual mean accuracy]]-Table6[[#This Row],[Benchmark mean accuracy]]</f>
        <v>-3.5955056179774942</v>
      </c>
      <c r="H85" t="str">
        <f>IF(AND(Table6[[#This Row],[F value]]&lt;4.74,Table6[[#This Row],[Best Individual mean accuracy]]&gt;Table6[[#This Row],[Benchmark mean accuracy]]),"Yes","No")</f>
        <v>No</v>
      </c>
    </row>
    <row r="86" spans="1:8" x14ac:dyDescent="0.55000000000000004">
      <c r="A86">
        <v>465</v>
      </c>
      <c r="B86" s="1" t="s">
        <v>1458</v>
      </c>
      <c r="C86" s="4">
        <v>1</v>
      </c>
      <c r="D86" s="5">
        <v>96.966292134831406</v>
      </c>
      <c r="E86" s="3">
        <v>93.7078651685393</v>
      </c>
      <c r="F86" s="4">
        <v>1.93975903614457</v>
      </c>
      <c r="G86" s="5">
        <f>Table6[[#This Row],[Best Individual mean accuracy]]-Table6[[#This Row],[Benchmark mean accuracy]]</f>
        <v>-3.2584269662921059</v>
      </c>
      <c r="H86" t="str">
        <f>IF(AND(Table6[[#This Row],[F value]]&lt;4.74,Table6[[#This Row],[Best Individual mean accuracy]]&gt;Table6[[#This Row],[Benchmark mean accuracy]]),"Yes","No")</f>
        <v>No</v>
      </c>
    </row>
    <row r="87" spans="1:8" x14ac:dyDescent="0.55000000000000004">
      <c r="A87">
        <v>465</v>
      </c>
      <c r="B87" s="1" t="s">
        <v>1426</v>
      </c>
      <c r="C87" s="4">
        <v>1</v>
      </c>
      <c r="D87" s="5">
        <v>96.629213483146003</v>
      </c>
      <c r="E87" s="3">
        <v>93.7078651685393</v>
      </c>
      <c r="F87" s="4">
        <v>3.71428571428569</v>
      </c>
      <c r="G87" s="5">
        <f>Table6[[#This Row],[Best Individual mean accuracy]]-Table6[[#This Row],[Benchmark mean accuracy]]</f>
        <v>-2.9213483146067034</v>
      </c>
      <c r="H87" t="str">
        <f>IF(AND(Table6[[#This Row],[F value]]&lt;4.74,Table6[[#This Row],[Best Individual mean accuracy]]&gt;Table6[[#This Row],[Benchmark mean accuracy]]),"Yes","No")</f>
        <v>No</v>
      </c>
    </row>
    <row r="88" spans="1:8" x14ac:dyDescent="0.55000000000000004">
      <c r="A88">
        <v>465</v>
      </c>
      <c r="B88" s="1" t="s">
        <v>1464</v>
      </c>
      <c r="C88" s="4">
        <v>1</v>
      </c>
      <c r="D88" s="5">
        <v>97.078651685393197</v>
      </c>
      <c r="E88" s="3">
        <v>93.595505617977494</v>
      </c>
      <c r="F88" s="4">
        <v>6.0526315789473699</v>
      </c>
      <c r="G88" s="5">
        <f>Table6[[#This Row],[Best Individual mean accuracy]]-Table6[[#This Row],[Benchmark mean accuracy]]</f>
        <v>-3.4831460674157029</v>
      </c>
      <c r="H88" t="str">
        <f>IF(AND(Table6[[#This Row],[F value]]&lt;4.74,Table6[[#This Row],[Best Individual mean accuracy]]&gt;Table6[[#This Row],[Benchmark mean accuracy]]),"Yes","No")</f>
        <v>No</v>
      </c>
    </row>
    <row r="89" spans="1:8" x14ac:dyDescent="0.55000000000000004">
      <c r="A89">
        <v>465</v>
      </c>
      <c r="B89" s="1" t="s">
        <v>1469</v>
      </c>
      <c r="C89" s="4">
        <v>1</v>
      </c>
      <c r="D89" s="5">
        <v>96.8539325842696</v>
      </c>
      <c r="E89" s="3">
        <v>93.483146067415703</v>
      </c>
      <c r="F89" s="4">
        <v>4.2666666666666799</v>
      </c>
      <c r="G89" s="5">
        <f>Table6[[#This Row],[Best Individual mean accuracy]]-Table6[[#This Row],[Benchmark mean accuracy]]</f>
        <v>-3.3707865168538973</v>
      </c>
      <c r="H89" t="str">
        <f>IF(AND(Table6[[#This Row],[F value]]&lt;4.74,Table6[[#This Row],[Best Individual mean accuracy]]&gt;Table6[[#This Row],[Benchmark mean accuracy]]),"Yes","No")</f>
        <v>No</v>
      </c>
    </row>
    <row r="90" spans="1:8" x14ac:dyDescent="0.55000000000000004">
      <c r="A90">
        <v>465</v>
      </c>
      <c r="B90" s="1" t="s">
        <v>1461</v>
      </c>
      <c r="C90" s="4">
        <v>1</v>
      </c>
      <c r="D90" s="5">
        <v>96.629213483146003</v>
      </c>
      <c r="E90" s="3">
        <v>93.258426966292106</v>
      </c>
      <c r="F90" s="4">
        <v>2.4615384615384599</v>
      </c>
      <c r="G90" s="5">
        <f>Table6[[#This Row],[Best Individual mean accuracy]]-Table6[[#This Row],[Benchmark mean accuracy]]</f>
        <v>-3.3707865168538973</v>
      </c>
      <c r="H90" t="str">
        <f>IF(AND(Table6[[#This Row],[F value]]&lt;4.74,Table6[[#This Row],[Best Individual mean accuracy]]&gt;Table6[[#This Row],[Benchmark mean accuracy]]),"Yes","No")</f>
        <v>No</v>
      </c>
    </row>
    <row r="91" spans="1:8" x14ac:dyDescent="0.55000000000000004">
      <c r="A91">
        <v>574</v>
      </c>
      <c r="B91" s="1" t="s">
        <v>1488</v>
      </c>
      <c r="C91" s="4">
        <v>1</v>
      </c>
      <c r="D91" s="5">
        <v>94.606741573033702</v>
      </c>
      <c r="E91" s="3">
        <v>93.1460674157303</v>
      </c>
      <c r="F91" s="4">
        <v>1.06153846153846</v>
      </c>
      <c r="G91" s="5">
        <f>Table6[[#This Row],[Best Individual mean accuracy]]-Table6[[#This Row],[Benchmark mean accuracy]]</f>
        <v>-1.4606741573034014</v>
      </c>
      <c r="H91" t="str">
        <f>IF(AND(Table6[[#This Row],[F value]]&lt;4.74,Table6[[#This Row],[Best Individual mean accuracy]]&gt;Table6[[#This Row],[Benchmark mean accuracy]]),"Yes","No")</f>
        <v>No</v>
      </c>
    </row>
    <row r="92" spans="1:8" x14ac:dyDescent="0.55000000000000004">
      <c r="A92">
        <v>574</v>
      </c>
      <c r="B92" s="1" t="s">
        <v>1486</v>
      </c>
      <c r="C92" s="4">
        <v>1</v>
      </c>
      <c r="D92" s="5">
        <v>94.494382022471896</v>
      </c>
      <c r="E92" s="3">
        <v>92.808988764044898</v>
      </c>
      <c r="F92" s="4">
        <v>2.0434782608695601</v>
      </c>
      <c r="G92" s="5">
        <f>Table6[[#This Row],[Best Individual mean accuracy]]-Table6[[#This Row],[Benchmark mean accuracy]]</f>
        <v>-1.6853932584269984</v>
      </c>
      <c r="H92" t="str">
        <f>IF(AND(Table6[[#This Row],[F value]]&lt;4.74,Table6[[#This Row],[Best Individual mean accuracy]]&gt;Table6[[#This Row],[Benchmark mean accuracy]]),"Yes","No")</f>
        <v>No</v>
      </c>
    </row>
    <row r="93" spans="1:8" x14ac:dyDescent="0.55000000000000004">
      <c r="A93">
        <v>574</v>
      </c>
      <c r="B93" s="1" t="s">
        <v>1487</v>
      </c>
      <c r="C93" s="4">
        <v>1</v>
      </c>
      <c r="D93" s="5">
        <v>93.932584269662897</v>
      </c>
      <c r="E93" s="3">
        <v>92.247191011235898</v>
      </c>
      <c r="F93" s="4">
        <v>1.5581395348837099</v>
      </c>
      <c r="G93" s="5">
        <f>Table6[[#This Row],[Best Individual mean accuracy]]-Table6[[#This Row],[Benchmark mean accuracy]]</f>
        <v>-1.6853932584269984</v>
      </c>
      <c r="H93" t="str">
        <f>IF(AND(Table6[[#This Row],[F value]]&lt;4.74,Table6[[#This Row],[Best Individual mean accuracy]]&gt;Table6[[#This Row],[Benchmark mean accuracy]]),"Yes","No")</f>
        <v>No</v>
      </c>
    </row>
    <row r="94" spans="1:8" x14ac:dyDescent="0.55000000000000004">
      <c r="A94">
        <v>663</v>
      </c>
      <c r="B94" s="1" t="s">
        <v>1489</v>
      </c>
      <c r="C94" s="4">
        <v>0.97777777777777697</v>
      </c>
      <c r="D94" s="5">
        <v>94.943820224719104</v>
      </c>
      <c r="E94" s="3">
        <v>95.168539325842701</v>
      </c>
      <c r="F94" s="4">
        <v>1.71428571428571</v>
      </c>
      <c r="G94" s="5">
        <f>Table6[[#This Row],[Best Individual mean accuracy]]-Table6[[#This Row],[Benchmark mean accuracy]]</f>
        <v>0.22471910112359694</v>
      </c>
      <c r="H94" t="str">
        <f>IF(AND(Table6[[#This Row],[F value]]&lt;4.74,Table6[[#This Row],[Best Individual mean accuracy]]&gt;Table6[[#This Row],[Benchmark mean accuracy]]),"Yes","No")</f>
        <v>Yes</v>
      </c>
    </row>
    <row r="95" spans="1:8" x14ac:dyDescent="0.55000000000000004">
      <c r="A95">
        <v>663</v>
      </c>
      <c r="B95" s="1" t="s">
        <v>1490</v>
      </c>
      <c r="C95" s="4">
        <v>0.97777777777777697</v>
      </c>
      <c r="D95" s="5">
        <v>95.056179775280896</v>
      </c>
      <c r="E95" s="3">
        <v>93.820224719101105</v>
      </c>
      <c r="F95" s="4">
        <v>1.0219780219780199</v>
      </c>
      <c r="G95" s="5">
        <f>Table6[[#This Row],[Best Individual mean accuracy]]-Table6[[#This Row],[Benchmark mean accuracy]]</f>
        <v>-1.2359550561797903</v>
      </c>
      <c r="H95" t="str">
        <f>IF(AND(Table6[[#This Row],[F value]]&lt;4.74,Table6[[#This Row],[Best Individual mean accuracy]]&gt;Table6[[#This Row],[Benchmark mean accuracy]]),"Yes","No")</f>
        <v>No</v>
      </c>
    </row>
    <row r="96" spans="1:8" x14ac:dyDescent="0.55000000000000004">
      <c r="A96">
        <v>750</v>
      </c>
      <c r="B96" s="1" t="s">
        <v>1532</v>
      </c>
      <c r="C96" s="4">
        <v>1</v>
      </c>
      <c r="D96" s="5">
        <v>96.292134831460601</v>
      </c>
      <c r="E96" s="3">
        <v>95.955056179775198</v>
      </c>
      <c r="F96" s="4">
        <v>1.25806451612903</v>
      </c>
      <c r="G96" s="5">
        <f>Table6[[#This Row],[Best Individual mean accuracy]]-Table6[[#This Row],[Benchmark mean accuracy]]</f>
        <v>-0.33707865168540252</v>
      </c>
      <c r="H96" t="str">
        <f>IF(AND(Table6[[#This Row],[F value]]&lt;4.74,Table6[[#This Row],[Best Individual mean accuracy]]&gt;Table6[[#This Row],[Benchmark mean accuracy]]),"Yes","No")</f>
        <v>No</v>
      </c>
    </row>
    <row r="97" spans="1:8" x14ac:dyDescent="0.55000000000000004">
      <c r="A97">
        <v>750</v>
      </c>
      <c r="B97" s="1" t="s">
        <v>1534</v>
      </c>
      <c r="C97" s="4">
        <v>1</v>
      </c>
      <c r="D97" s="5">
        <v>96.404494382022406</v>
      </c>
      <c r="E97" s="3">
        <v>95.842696629213407</v>
      </c>
      <c r="F97" s="4">
        <v>1.5806451612903201</v>
      </c>
      <c r="G97" s="5">
        <f>Table6[[#This Row],[Best Individual mean accuracy]]-Table6[[#This Row],[Benchmark mean accuracy]]</f>
        <v>-0.56179775280899946</v>
      </c>
      <c r="H97" t="str">
        <f>IF(AND(Table6[[#This Row],[F value]]&lt;4.74,Table6[[#This Row],[Best Individual mean accuracy]]&gt;Table6[[#This Row],[Benchmark mean accuracy]]),"Yes","No")</f>
        <v>No</v>
      </c>
    </row>
    <row r="98" spans="1:8" x14ac:dyDescent="0.55000000000000004">
      <c r="A98">
        <v>750</v>
      </c>
      <c r="B98" s="1" t="s">
        <v>1514</v>
      </c>
      <c r="C98" s="4">
        <v>1</v>
      </c>
      <c r="D98" s="5">
        <v>96.179775280898795</v>
      </c>
      <c r="E98" s="3">
        <v>95.505617977528104</v>
      </c>
      <c r="F98" s="4">
        <v>1.1818181818181801</v>
      </c>
      <c r="G98" s="5">
        <f>Table6[[#This Row],[Best Individual mean accuracy]]-Table6[[#This Row],[Benchmark mean accuracy]]</f>
        <v>-0.67415730337069135</v>
      </c>
      <c r="H98" t="str">
        <f>IF(AND(Table6[[#This Row],[F value]]&lt;4.74,Table6[[#This Row],[Best Individual mean accuracy]]&gt;Table6[[#This Row],[Benchmark mean accuracy]]),"Yes","No")</f>
        <v>No</v>
      </c>
    </row>
    <row r="99" spans="1:8" x14ac:dyDescent="0.55000000000000004">
      <c r="A99">
        <v>750</v>
      </c>
      <c r="B99" s="1" t="s">
        <v>1523</v>
      </c>
      <c r="C99" s="4">
        <v>1</v>
      </c>
      <c r="D99" s="5">
        <v>95.955056179775298</v>
      </c>
      <c r="E99" s="3">
        <v>95.505617977528104</v>
      </c>
      <c r="F99" s="4">
        <v>0.79999999999999905</v>
      </c>
      <c r="G99" s="5">
        <f>Table6[[#This Row],[Best Individual mean accuracy]]-Table6[[#This Row],[Benchmark mean accuracy]]</f>
        <v>-0.44943820224719389</v>
      </c>
      <c r="H99" t="str">
        <f>IF(AND(Table6[[#This Row],[F value]]&lt;4.74,Table6[[#This Row],[Best Individual mean accuracy]]&gt;Table6[[#This Row],[Benchmark mean accuracy]]),"Yes","No")</f>
        <v>No</v>
      </c>
    </row>
    <row r="100" spans="1:8" x14ac:dyDescent="0.55000000000000004">
      <c r="A100">
        <v>750</v>
      </c>
      <c r="B100" s="1" t="s">
        <v>1509</v>
      </c>
      <c r="C100" s="4">
        <v>1</v>
      </c>
      <c r="D100" s="5">
        <v>96.404494382022406</v>
      </c>
      <c r="E100" s="3">
        <v>95.505617977528004</v>
      </c>
      <c r="F100" s="4">
        <v>0.75609756097560898</v>
      </c>
      <c r="G100" s="5">
        <f>Table6[[#This Row],[Best Individual mean accuracy]]-Table6[[#This Row],[Benchmark mean accuracy]]</f>
        <v>-0.89887640449440198</v>
      </c>
      <c r="H100" t="str">
        <f>IF(AND(Table6[[#This Row],[F value]]&lt;4.74,Table6[[#This Row],[Best Individual mean accuracy]]&gt;Table6[[#This Row],[Benchmark mean accuracy]]),"Yes","No")</f>
        <v>No</v>
      </c>
    </row>
    <row r="101" spans="1:8" x14ac:dyDescent="0.55000000000000004">
      <c r="A101">
        <v>750</v>
      </c>
      <c r="B101" s="1" t="s">
        <v>1525</v>
      </c>
      <c r="C101" s="4">
        <v>1</v>
      </c>
      <c r="D101" s="5">
        <v>96.966292134831406</v>
      </c>
      <c r="E101" s="3">
        <v>95.393258426966199</v>
      </c>
      <c r="F101" s="4">
        <v>1.0909090909090899</v>
      </c>
      <c r="G101" s="5">
        <f>Table6[[#This Row],[Best Individual mean accuracy]]-Table6[[#This Row],[Benchmark mean accuracy]]</f>
        <v>-1.573033707865207</v>
      </c>
      <c r="H101" t="str">
        <f>IF(AND(Table6[[#This Row],[F value]]&lt;4.74,Table6[[#This Row],[Best Individual mean accuracy]]&gt;Table6[[#This Row],[Benchmark mean accuracy]]),"Yes","No")</f>
        <v>No</v>
      </c>
    </row>
    <row r="102" spans="1:8" x14ac:dyDescent="0.55000000000000004">
      <c r="A102">
        <v>750</v>
      </c>
      <c r="B102" s="1" t="s">
        <v>1508</v>
      </c>
      <c r="C102" s="4">
        <v>1</v>
      </c>
      <c r="D102" s="5">
        <v>96.179775280898795</v>
      </c>
      <c r="E102" s="3">
        <v>95.280898876404393</v>
      </c>
      <c r="F102" s="4">
        <v>0.789473684210525</v>
      </c>
      <c r="G102" s="5">
        <f>Table6[[#This Row],[Best Individual mean accuracy]]-Table6[[#This Row],[Benchmark mean accuracy]]</f>
        <v>-0.89887640449440198</v>
      </c>
      <c r="H102" t="str">
        <f>IF(AND(Table6[[#This Row],[F value]]&lt;4.74,Table6[[#This Row],[Best Individual mean accuracy]]&gt;Table6[[#This Row],[Benchmark mean accuracy]]),"Yes","No")</f>
        <v>No</v>
      </c>
    </row>
    <row r="103" spans="1:8" x14ac:dyDescent="0.55000000000000004">
      <c r="A103">
        <v>750</v>
      </c>
      <c r="B103" s="1" t="s">
        <v>1529</v>
      </c>
      <c r="C103" s="4">
        <v>1</v>
      </c>
      <c r="D103" s="5">
        <v>95.617977528089895</v>
      </c>
      <c r="E103" s="3">
        <v>95.280898876404393</v>
      </c>
      <c r="F103" s="4">
        <v>0.999999999999998</v>
      </c>
      <c r="G103" s="5">
        <f>Table6[[#This Row],[Best Individual mean accuracy]]-Table6[[#This Row],[Benchmark mean accuracy]]</f>
        <v>-0.337078651685502</v>
      </c>
      <c r="H103" t="str">
        <f>IF(AND(Table6[[#This Row],[F value]]&lt;4.74,Table6[[#This Row],[Best Individual mean accuracy]]&gt;Table6[[#This Row],[Benchmark mean accuracy]]),"Yes","No")</f>
        <v>No</v>
      </c>
    </row>
    <row r="104" spans="1:8" x14ac:dyDescent="0.55000000000000004">
      <c r="A104">
        <v>750</v>
      </c>
      <c r="B104" s="1" t="s">
        <v>1538</v>
      </c>
      <c r="C104" s="4">
        <v>1</v>
      </c>
      <c r="D104" s="5">
        <v>96.8539325842696</v>
      </c>
      <c r="E104" s="3">
        <v>95.168539325842602</v>
      </c>
      <c r="F104" s="4">
        <v>1.34146341463414</v>
      </c>
      <c r="G104" s="5">
        <f>Table6[[#This Row],[Best Individual mean accuracy]]-Table6[[#This Row],[Benchmark mean accuracy]]</f>
        <v>-1.6853932584269984</v>
      </c>
      <c r="H104" t="str">
        <f>IF(AND(Table6[[#This Row],[F value]]&lt;4.74,Table6[[#This Row],[Best Individual mean accuracy]]&gt;Table6[[#This Row],[Benchmark mean accuracy]]),"Yes","No")</f>
        <v>No</v>
      </c>
    </row>
    <row r="105" spans="1:8" x14ac:dyDescent="0.55000000000000004">
      <c r="A105">
        <v>750</v>
      </c>
      <c r="B105" s="1" t="s">
        <v>1501</v>
      </c>
      <c r="C105" s="4">
        <v>1</v>
      </c>
      <c r="D105" s="5">
        <v>96.292134831460601</v>
      </c>
      <c r="E105" s="3">
        <v>95.168539325842602</v>
      </c>
      <c r="F105" s="4">
        <v>1.1739130434782601</v>
      </c>
      <c r="G105" s="5">
        <f>Table6[[#This Row],[Best Individual mean accuracy]]-Table6[[#This Row],[Benchmark mean accuracy]]</f>
        <v>-1.1235955056179989</v>
      </c>
      <c r="H105" t="str">
        <f>IF(AND(Table6[[#This Row],[F value]]&lt;4.74,Table6[[#This Row],[Best Individual mean accuracy]]&gt;Table6[[#This Row],[Benchmark mean accuracy]]),"Yes","No")</f>
        <v>No</v>
      </c>
    </row>
    <row r="106" spans="1:8" x14ac:dyDescent="0.55000000000000004">
      <c r="A106">
        <v>750</v>
      </c>
      <c r="B106" s="1" t="s">
        <v>1505</v>
      </c>
      <c r="C106" s="4">
        <v>1</v>
      </c>
      <c r="D106" s="5">
        <v>96.179775280898795</v>
      </c>
      <c r="E106" s="3">
        <v>95.168539325842602</v>
      </c>
      <c r="F106" s="4">
        <v>0.93846153846153701</v>
      </c>
      <c r="G106" s="5">
        <f>Table6[[#This Row],[Best Individual mean accuracy]]-Table6[[#This Row],[Benchmark mean accuracy]]</f>
        <v>-1.0112359550561933</v>
      </c>
      <c r="H106" t="str">
        <f>IF(AND(Table6[[#This Row],[F value]]&lt;4.74,Table6[[#This Row],[Best Individual mean accuracy]]&gt;Table6[[#This Row],[Benchmark mean accuracy]]),"Yes","No")</f>
        <v>No</v>
      </c>
    </row>
    <row r="107" spans="1:8" x14ac:dyDescent="0.55000000000000004">
      <c r="A107">
        <v>750</v>
      </c>
      <c r="B107" s="1" t="s">
        <v>1531</v>
      </c>
      <c r="C107" s="4">
        <v>1</v>
      </c>
      <c r="D107" s="5">
        <v>96.179775280898795</v>
      </c>
      <c r="E107" s="3">
        <v>95.168539325842602</v>
      </c>
      <c r="F107" s="4">
        <v>0.61581920903954801</v>
      </c>
      <c r="G107" s="5">
        <f>Table6[[#This Row],[Best Individual mean accuracy]]-Table6[[#This Row],[Benchmark mean accuracy]]</f>
        <v>-1.0112359550561933</v>
      </c>
      <c r="H107" t="str">
        <f>IF(AND(Table6[[#This Row],[F value]]&lt;4.74,Table6[[#This Row],[Best Individual mean accuracy]]&gt;Table6[[#This Row],[Benchmark mean accuracy]]),"Yes","No")</f>
        <v>No</v>
      </c>
    </row>
    <row r="108" spans="1:8" x14ac:dyDescent="0.55000000000000004">
      <c r="A108">
        <v>750</v>
      </c>
      <c r="B108" s="1" t="s">
        <v>1526</v>
      </c>
      <c r="C108" s="4">
        <v>1</v>
      </c>
      <c r="D108" s="5">
        <v>95.280898876404393</v>
      </c>
      <c r="E108" s="3">
        <v>95.056179775280896</v>
      </c>
      <c r="F108" s="4">
        <v>0.82608695652173902</v>
      </c>
      <c r="G108" s="5">
        <f>Table6[[#This Row],[Best Individual mean accuracy]]-Table6[[#This Row],[Benchmark mean accuracy]]</f>
        <v>-0.22471910112349747</v>
      </c>
      <c r="H108" t="str">
        <f>IF(AND(Table6[[#This Row],[F value]]&lt;4.74,Table6[[#This Row],[Best Individual mean accuracy]]&gt;Table6[[#This Row],[Benchmark mean accuracy]]),"Yes","No")</f>
        <v>No</v>
      </c>
    </row>
    <row r="109" spans="1:8" x14ac:dyDescent="0.55000000000000004">
      <c r="A109">
        <v>750</v>
      </c>
      <c r="B109" s="1" t="s">
        <v>1492</v>
      </c>
      <c r="C109" s="4">
        <v>1</v>
      </c>
      <c r="D109" s="5">
        <v>94.943820224719104</v>
      </c>
      <c r="E109" s="3">
        <v>95.056179775280896</v>
      </c>
      <c r="F109" s="4">
        <v>1.69677419354838</v>
      </c>
      <c r="G109" s="5">
        <f>Table6[[#This Row],[Best Individual mean accuracy]]-Table6[[#This Row],[Benchmark mean accuracy]]</f>
        <v>0.11235955056179137</v>
      </c>
      <c r="H109" t="str">
        <f>IF(AND(Table6[[#This Row],[F value]]&lt;4.74,Table6[[#This Row],[Best Individual mean accuracy]]&gt;Table6[[#This Row],[Benchmark mean accuracy]]),"Yes","No")</f>
        <v>Yes</v>
      </c>
    </row>
    <row r="110" spans="1:8" x14ac:dyDescent="0.55000000000000004">
      <c r="A110">
        <v>750</v>
      </c>
      <c r="B110" s="1" t="s">
        <v>1502</v>
      </c>
      <c r="C110" s="4">
        <v>1</v>
      </c>
      <c r="D110" s="5">
        <v>96.741573033707795</v>
      </c>
      <c r="E110" s="3">
        <v>94.943820224719104</v>
      </c>
      <c r="F110" s="4">
        <v>2.4615384615384599</v>
      </c>
      <c r="G110" s="5">
        <f>Table6[[#This Row],[Best Individual mean accuracy]]-Table6[[#This Row],[Benchmark mean accuracy]]</f>
        <v>-1.7977528089886903</v>
      </c>
      <c r="H110" t="str">
        <f>IF(AND(Table6[[#This Row],[F value]]&lt;4.74,Table6[[#This Row],[Best Individual mean accuracy]]&gt;Table6[[#This Row],[Benchmark mean accuracy]]),"Yes","No")</f>
        <v>No</v>
      </c>
    </row>
    <row r="111" spans="1:8" x14ac:dyDescent="0.55000000000000004">
      <c r="A111">
        <v>750</v>
      </c>
      <c r="B111" s="1" t="s">
        <v>1518</v>
      </c>
      <c r="C111" s="4">
        <v>1</v>
      </c>
      <c r="D111" s="5">
        <v>95.842696629213407</v>
      </c>
      <c r="E111" s="3">
        <v>94.943820224719104</v>
      </c>
      <c r="F111" s="4">
        <v>6.5000000000000098</v>
      </c>
      <c r="G111" s="5">
        <f>Table6[[#This Row],[Best Individual mean accuracy]]-Table6[[#This Row],[Benchmark mean accuracy]]</f>
        <v>-0.89887640449430251</v>
      </c>
      <c r="H111" t="str">
        <f>IF(AND(Table6[[#This Row],[F value]]&lt;4.74,Table6[[#This Row],[Best Individual mean accuracy]]&gt;Table6[[#This Row],[Benchmark mean accuracy]]),"Yes","No")</f>
        <v>No</v>
      </c>
    </row>
    <row r="112" spans="1:8" x14ac:dyDescent="0.55000000000000004">
      <c r="A112">
        <v>750</v>
      </c>
      <c r="B112" s="1" t="s">
        <v>1500</v>
      </c>
      <c r="C112" s="4">
        <v>1</v>
      </c>
      <c r="D112" s="5">
        <v>97.191011235955003</v>
      </c>
      <c r="E112" s="3">
        <v>94.943820224719005</v>
      </c>
      <c r="F112" s="4">
        <v>4</v>
      </c>
      <c r="G112" s="5">
        <f>Table6[[#This Row],[Best Individual mean accuracy]]-Table6[[#This Row],[Benchmark mean accuracy]]</f>
        <v>-2.2471910112359978</v>
      </c>
      <c r="H112" t="str">
        <f>IF(AND(Table6[[#This Row],[F value]]&lt;4.74,Table6[[#This Row],[Best Individual mean accuracy]]&gt;Table6[[#This Row],[Benchmark mean accuracy]]),"Yes","No")</f>
        <v>No</v>
      </c>
    </row>
    <row r="113" spans="1:8" x14ac:dyDescent="0.55000000000000004">
      <c r="A113">
        <v>750</v>
      </c>
      <c r="B113" s="1" t="s">
        <v>1503</v>
      </c>
      <c r="C113" s="4">
        <v>1</v>
      </c>
      <c r="D113" s="5">
        <v>96.404494382022406</v>
      </c>
      <c r="E113" s="3">
        <v>94.831460674157299</v>
      </c>
      <c r="F113" s="4">
        <v>1.03125</v>
      </c>
      <c r="G113" s="5">
        <f>Table6[[#This Row],[Best Individual mean accuracy]]-Table6[[#This Row],[Benchmark mean accuracy]]</f>
        <v>-1.5730337078651075</v>
      </c>
      <c r="H113" t="str">
        <f>IF(AND(Table6[[#This Row],[F value]]&lt;4.74,Table6[[#This Row],[Best Individual mean accuracy]]&gt;Table6[[#This Row],[Benchmark mean accuracy]]),"Yes","No")</f>
        <v>No</v>
      </c>
    </row>
    <row r="114" spans="1:8" x14ac:dyDescent="0.55000000000000004">
      <c r="A114">
        <v>750</v>
      </c>
      <c r="B114" s="1" t="s">
        <v>1507</v>
      </c>
      <c r="C114" s="4">
        <v>1</v>
      </c>
      <c r="D114" s="5">
        <v>95.393258426966199</v>
      </c>
      <c r="E114" s="3">
        <v>94.831460674157299</v>
      </c>
      <c r="F114" s="4">
        <v>1.1791044776119399</v>
      </c>
      <c r="G114" s="5">
        <f>Table6[[#This Row],[Best Individual mean accuracy]]-Table6[[#This Row],[Benchmark mean accuracy]]</f>
        <v>-0.56179775280889999</v>
      </c>
      <c r="H114" t="str">
        <f>IF(AND(Table6[[#This Row],[F value]]&lt;4.74,Table6[[#This Row],[Best Individual mean accuracy]]&gt;Table6[[#This Row],[Benchmark mean accuracy]]),"Yes","No")</f>
        <v>No</v>
      </c>
    </row>
    <row r="115" spans="1:8" x14ac:dyDescent="0.55000000000000004">
      <c r="A115">
        <v>750</v>
      </c>
      <c r="B115" s="1" t="s">
        <v>1512</v>
      </c>
      <c r="C115" s="4">
        <v>1</v>
      </c>
      <c r="D115" s="5">
        <v>97.191011235955003</v>
      </c>
      <c r="E115" s="3">
        <v>94.719101123595493</v>
      </c>
      <c r="F115" s="4">
        <v>0.97222222222222199</v>
      </c>
      <c r="G115" s="5">
        <f>Table6[[#This Row],[Best Individual mean accuracy]]-Table6[[#This Row],[Benchmark mean accuracy]]</f>
        <v>-2.4719101123595095</v>
      </c>
      <c r="H115" t="str">
        <f>IF(AND(Table6[[#This Row],[F value]]&lt;4.74,Table6[[#This Row],[Best Individual mean accuracy]]&gt;Table6[[#This Row],[Benchmark mean accuracy]]),"Yes","No")</f>
        <v>No</v>
      </c>
    </row>
    <row r="116" spans="1:8" x14ac:dyDescent="0.55000000000000004">
      <c r="A116">
        <v>750</v>
      </c>
      <c r="B116" s="1" t="s">
        <v>1535</v>
      </c>
      <c r="C116" s="4">
        <v>1</v>
      </c>
      <c r="D116" s="5">
        <v>96.292134831460601</v>
      </c>
      <c r="E116" s="3">
        <v>94.606741573033602</v>
      </c>
      <c r="F116" s="4">
        <v>0.81818181818181801</v>
      </c>
      <c r="G116" s="5">
        <f>Table6[[#This Row],[Best Individual mean accuracy]]-Table6[[#This Row],[Benchmark mean accuracy]]</f>
        <v>-1.6853932584269984</v>
      </c>
      <c r="H116" t="str">
        <f>IF(AND(Table6[[#This Row],[F value]]&lt;4.74,Table6[[#This Row],[Best Individual mean accuracy]]&gt;Table6[[#This Row],[Benchmark mean accuracy]]),"Yes","No")</f>
        <v>No</v>
      </c>
    </row>
    <row r="117" spans="1:8" x14ac:dyDescent="0.55000000000000004">
      <c r="A117">
        <v>750</v>
      </c>
      <c r="B117" s="1" t="s">
        <v>1527</v>
      </c>
      <c r="C117" s="4">
        <v>1</v>
      </c>
      <c r="D117" s="5">
        <v>96.516853932584198</v>
      </c>
      <c r="E117" s="3">
        <v>94.494382022471896</v>
      </c>
      <c r="F117" s="4">
        <v>1.1052631578947301</v>
      </c>
      <c r="G117" s="5">
        <f>Table6[[#This Row],[Best Individual mean accuracy]]-Table6[[#This Row],[Benchmark mean accuracy]]</f>
        <v>-2.0224719101123014</v>
      </c>
      <c r="H117" t="str">
        <f>IF(AND(Table6[[#This Row],[F value]]&lt;4.74,Table6[[#This Row],[Best Individual mean accuracy]]&gt;Table6[[#This Row],[Benchmark mean accuracy]]),"Yes","No")</f>
        <v>No</v>
      </c>
    </row>
    <row r="118" spans="1:8" x14ac:dyDescent="0.55000000000000004">
      <c r="A118">
        <v>750</v>
      </c>
      <c r="B118" s="1" t="s">
        <v>1497</v>
      </c>
      <c r="C118" s="4">
        <v>1</v>
      </c>
      <c r="D118" s="5">
        <v>96.404494382022406</v>
      </c>
      <c r="E118" s="3">
        <v>94.494382022471896</v>
      </c>
      <c r="F118" s="4">
        <v>1.3680981595092001</v>
      </c>
      <c r="G118" s="5">
        <f>Table6[[#This Row],[Best Individual mean accuracy]]-Table6[[#This Row],[Benchmark mean accuracy]]</f>
        <v>-1.9101123595505101</v>
      </c>
      <c r="H118" t="str">
        <f>IF(AND(Table6[[#This Row],[F value]]&lt;4.74,Table6[[#This Row],[Best Individual mean accuracy]]&gt;Table6[[#This Row],[Benchmark mean accuracy]]),"Yes","No")</f>
        <v>No</v>
      </c>
    </row>
    <row r="119" spans="1:8" x14ac:dyDescent="0.55000000000000004">
      <c r="A119">
        <v>750</v>
      </c>
      <c r="B119" s="1" t="s">
        <v>1504</v>
      </c>
      <c r="C119" s="4">
        <v>1</v>
      </c>
      <c r="D119" s="5">
        <v>96.292134831460601</v>
      </c>
      <c r="E119" s="3">
        <v>94.494382022471896</v>
      </c>
      <c r="F119" s="4">
        <v>1.44</v>
      </c>
      <c r="G119" s="5">
        <f>Table6[[#This Row],[Best Individual mean accuracy]]-Table6[[#This Row],[Benchmark mean accuracy]]</f>
        <v>-1.7977528089887045</v>
      </c>
      <c r="H119" t="str">
        <f>IF(AND(Table6[[#This Row],[F value]]&lt;4.74,Table6[[#This Row],[Best Individual mean accuracy]]&gt;Table6[[#This Row],[Benchmark mean accuracy]]),"Yes","No")</f>
        <v>No</v>
      </c>
    </row>
    <row r="120" spans="1:8" x14ac:dyDescent="0.55000000000000004">
      <c r="A120">
        <v>750</v>
      </c>
      <c r="B120" s="1" t="s">
        <v>1537</v>
      </c>
      <c r="C120" s="4">
        <v>1</v>
      </c>
      <c r="D120" s="5">
        <v>96.292134831460601</v>
      </c>
      <c r="E120" s="3">
        <v>94.494382022471896</v>
      </c>
      <c r="F120" s="4">
        <v>3.3846153846153699</v>
      </c>
      <c r="G120" s="5">
        <f>Table6[[#This Row],[Best Individual mean accuracy]]-Table6[[#This Row],[Benchmark mean accuracy]]</f>
        <v>-1.7977528089887045</v>
      </c>
      <c r="H120" t="str">
        <f>IF(AND(Table6[[#This Row],[F value]]&lt;4.74,Table6[[#This Row],[Best Individual mean accuracy]]&gt;Table6[[#This Row],[Benchmark mean accuracy]]),"Yes","No")</f>
        <v>No</v>
      </c>
    </row>
    <row r="121" spans="1:8" x14ac:dyDescent="0.55000000000000004">
      <c r="A121">
        <v>750</v>
      </c>
      <c r="B121" s="1" t="s">
        <v>1520</v>
      </c>
      <c r="C121" s="4">
        <v>1</v>
      </c>
      <c r="D121" s="5">
        <v>96.292134831460601</v>
      </c>
      <c r="E121" s="3">
        <v>94.382022471910105</v>
      </c>
      <c r="F121" s="4">
        <v>2.4838709677419302</v>
      </c>
      <c r="G121" s="5">
        <f>Table6[[#This Row],[Best Individual mean accuracy]]-Table6[[#This Row],[Benchmark mean accuracy]]</f>
        <v>-1.9101123595504959</v>
      </c>
      <c r="H121" t="str">
        <f>IF(AND(Table6[[#This Row],[F value]]&lt;4.74,Table6[[#This Row],[Best Individual mean accuracy]]&gt;Table6[[#This Row],[Benchmark mean accuracy]]),"Yes","No")</f>
        <v>No</v>
      </c>
    </row>
    <row r="122" spans="1:8" x14ac:dyDescent="0.55000000000000004">
      <c r="A122">
        <v>750</v>
      </c>
      <c r="B122" s="1" t="s">
        <v>1513</v>
      </c>
      <c r="C122" s="4">
        <v>1</v>
      </c>
      <c r="D122" s="5">
        <v>96.067415730337004</v>
      </c>
      <c r="E122" s="3">
        <v>94.382022471910105</v>
      </c>
      <c r="F122" s="4">
        <v>0.94029850746268595</v>
      </c>
      <c r="G122" s="5">
        <f>Table6[[#This Row],[Best Individual mean accuracy]]-Table6[[#This Row],[Benchmark mean accuracy]]</f>
        <v>-1.6853932584268989</v>
      </c>
      <c r="H122" t="str">
        <f>IF(AND(Table6[[#This Row],[F value]]&lt;4.74,Table6[[#This Row],[Best Individual mean accuracy]]&gt;Table6[[#This Row],[Benchmark mean accuracy]]),"Yes","No")</f>
        <v>No</v>
      </c>
    </row>
    <row r="123" spans="1:8" x14ac:dyDescent="0.55000000000000004">
      <c r="A123">
        <v>750</v>
      </c>
      <c r="B123" s="1" t="s">
        <v>1491</v>
      </c>
      <c r="C123" s="4">
        <v>1</v>
      </c>
      <c r="D123" s="5">
        <v>95.730337078651701</v>
      </c>
      <c r="E123" s="3">
        <v>94.382022471910105</v>
      </c>
      <c r="F123" s="4">
        <v>0.96296296296296102</v>
      </c>
      <c r="G123" s="5">
        <f>Table6[[#This Row],[Best Individual mean accuracy]]-Table6[[#This Row],[Benchmark mean accuracy]]</f>
        <v>-1.3483146067415959</v>
      </c>
      <c r="H123" t="str">
        <f>IF(AND(Table6[[#This Row],[F value]]&lt;4.74,Table6[[#This Row],[Best Individual mean accuracy]]&gt;Table6[[#This Row],[Benchmark mean accuracy]]),"Yes","No")</f>
        <v>No</v>
      </c>
    </row>
    <row r="124" spans="1:8" x14ac:dyDescent="0.55000000000000004">
      <c r="A124">
        <v>750</v>
      </c>
      <c r="B124" s="1" t="s">
        <v>1494</v>
      </c>
      <c r="C124" s="4">
        <v>1</v>
      </c>
      <c r="D124" s="5">
        <v>96.8539325842696</v>
      </c>
      <c r="E124" s="3">
        <v>94.269662921348299</v>
      </c>
      <c r="F124" s="4">
        <v>1.44776119402985</v>
      </c>
      <c r="G124" s="5">
        <f>Table6[[#This Row],[Best Individual mean accuracy]]-Table6[[#This Row],[Benchmark mean accuracy]]</f>
        <v>-2.5842696629213009</v>
      </c>
      <c r="H124" t="str">
        <f>IF(AND(Table6[[#This Row],[F value]]&lt;4.74,Table6[[#This Row],[Best Individual mean accuracy]]&gt;Table6[[#This Row],[Benchmark mean accuracy]]),"Yes","No")</f>
        <v>No</v>
      </c>
    </row>
    <row r="125" spans="1:8" x14ac:dyDescent="0.55000000000000004">
      <c r="A125">
        <v>750</v>
      </c>
      <c r="B125" s="1" t="s">
        <v>1519</v>
      </c>
      <c r="C125" s="4">
        <v>1</v>
      </c>
      <c r="D125" s="5">
        <v>96.404494382022406</v>
      </c>
      <c r="E125" s="3">
        <v>94.269662921348299</v>
      </c>
      <c r="F125" s="4">
        <v>2.7777777777777701</v>
      </c>
      <c r="G125" s="5">
        <f>Table6[[#This Row],[Best Individual mean accuracy]]-Table6[[#This Row],[Benchmark mean accuracy]]</f>
        <v>-2.134831460674107</v>
      </c>
      <c r="H125" t="str">
        <f>IF(AND(Table6[[#This Row],[F value]]&lt;4.74,Table6[[#This Row],[Best Individual mean accuracy]]&gt;Table6[[#This Row],[Benchmark mean accuracy]]),"Yes","No")</f>
        <v>No</v>
      </c>
    </row>
    <row r="126" spans="1:8" x14ac:dyDescent="0.55000000000000004">
      <c r="A126">
        <v>750</v>
      </c>
      <c r="B126" s="1" t="s">
        <v>1528</v>
      </c>
      <c r="C126" s="4">
        <v>1</v>
      </c>
      <c r="D126" s="5">
        <v>95.393258426966298</v>
      </c>
      <c r="E126" s="3">
        <v>94.269662921348299</v>
      </c>
      <c r="F126" s="4">
        <v>0.88095238095238004</v>
      </c>
      <c r="G126" s="5">
        <f>Table6[[#This Row],[Best Individual mean accuracy]]-Table6[[#This Row],[Benchmark mean accuracy]]</f>
        <v>-1.1235955056179989</v>
      </c>
      <c r="H126" t="str">
        <f>IF(AND(Table6[[#This Row],[F value]]&lt;4.74,Table6[[#This Row],[Best Individual mean accuracy]]&gt;Table6[[#This Row],[Benchmark mean accuracy]]),"Yes","No")</f>
        <v>No</v>
      </c>
    </row>
    <row r="127" spans="1:8" x14ac:dyDescent="0.55000000000000004">
      <c r="A127">
        <v>750</v>
      </c>
      <c r="B127" s="1" t="s">
        <v>1495</v>
      </c>
      <c r="C127" s="4">
        <v>1</v>
      </c>
      <c r="D127" s="5">
        <v>97.078651685393197</v>
      </c>
      <c r="E127" s="3">
        <v>94.157303370786494</v>
      </c>
      <c r="F127" s="4">
        <v>1.75</v>
      </c>
      <c r="G127" s="5">
        <f>Table6[[#This Row],[Best Individual mean accuracy]]-Table6[[#This Row],[Benchmark mean accuracy]]</f>
        <v>-2.9213483146067034</v>
      </c>
      <c r="H127" t="str">
        <f>IF(AND(Table6[[#This Row],[F value]]&lt;4.74,Table6[[#This Row],[Best Individual mean accuracy]]&gt;Table6[[#This Row],[Benchmark mean accuracy]]),"Yes","No")</f>
        <v>No</v>
      </c>
    </row>
    <row r="128" spans="1:8" x14ac:dyDescent="0.55000000000000004">
      <c r="A128">
        <v>750</v>
      </c>
      <c r="B128" s="1" t="s">
        <v>1540</v>
      </c>
      <c r="C128" s="4">
        <v>1</v>
      </c>
      <c r="D128" s="5">
        <v>96.404494382022406</v>
      </c>
      <c r="E128" s="3">
        <v>94.157303370786494</v>
      </c>
      <c r="F128" s="4">
        <v>1.74193548387096</v>
      </c>
      <c r="G128" s="5">
        <f>Table6[[#This Row],[Best Individual mean accuracy]]-Table6[[#This Row],[Benchmark mean accuracy]]</f>
        <v>-2.2471910112359126</v>
      </c>
      <c r="H128" t="str">
        <f>IF(AND(Table6[[#This Row],[F value]]&lt;4.74,Table6[[#This Row],[Best Individual mean accuracy]]&gt;Table6[[#This Row],[Benchmark mean accuracy]]),"Yes","No")</f>
        <v>No</v>
      </c>
    </row>
    <row r="129" spans="1:8" x14ac:dyDescent="0.55000000000000004">
      <c r="A129">
        <v>750</v>
      </c>
      <c r="B129" s="1" t="s">
        <v>1533</v>
      </c>
      <c r="C129" s="4">
        <v>1</v>
      </c>
      <c r="D129" s="5">
        <v>95.617977528089895</v>
      </c>
      <c r="E129" s="3">
        <v>94.157303370786494</v>
      </c>
      <c r="F129" s="4">
        <v>0.65870307167235398</v>
      </c>
      <c r="G129" s="5">
        <f>Table6[[#This Row],[Best Individual mean accuracy]]-Table6[[#This Row],[Benchmark mean accuracy]]</f>
        <v>-1.4606741573034014</v>
      </c>
      <c r="H129" t="str">
        <f>IF(AND(Table6[[#This Row],[F value]]&lt;4.74,Table6[[#This Row],[Best Individual mean accuracy]]&gt;Table6[[#This Row],[Benchmark mean accuracy]]),"Yes","No")</f>
        <v>No</v>
      </c>
    </row>
    <row r="130" spans="1:8" x14ac:dyDescent="0.55000000000000004">
      <c r="A130">
        <v>750</v>
      </c>
      <c r="B130" s="1" t="s">
        <v>1511</v>
      </c>
      <c r="C130" s="4">
        <v>1</v>
      </c>
      <c r="D130" s="5">
        <v>95.505617977528104</v>
      </c>
      <c r="E130" s="3">
        <v>94.157303370786494</v>
      </c>
      <c r="F130" s="4">
        <v>0.999999999999998</v>
      </c>
      <c r="G130" s="5">
        <f>Table6[[#This Row],[Best Individual mean accuracy]]-Table6[[#This Row],[Benchmark mean accuracy]]</f>
        <v>-1.3483146067416101</v>
      </c>
      <c r="H130" t="str">
        <f>IF(AND(Table6[[#This Row],[F value]]&lt;4.74,Table6[[#This Row],[Best Individual mean accuracy]]&gt;Table6[[#This Row],[Benchmark mean accuracy]]),"Yes","No")</f>
        <v>No</v>
      </c>
    </row>
    <row r="131" spans="1:8" x14ac:dyDescent="0.55000000000000004">
      <c r="A131">
        <v>750</v>
      </c>
      <c r="B131" s="1" t="s">
        <v>1516</v>
      </c>
      <c r="C131" s="4">
        <v>1</v>
      </c>
      <c r="D131" s="5">
        <v>94.719101123595493</v>
      </c>
      <c r="E131" s="3">
        <v>94.044943820224702</v>
      </c>
      <c r="F131" s="4">
        <v>1.3030303030303001</v>
      </c>
      <c r="G131" s="5">
        <f>Table6[[#This Row],[Best Individual mean accuracy]]-Table6[[#This Row],[Benchmark mean accuracy]]</f>
        <v>-0.67415730337079083</v>
      </c>
      <c r="H131" t="str">
        <f>IF(AND(Table6[[#This Row],[F value]]&lt;4.74,Table6[[#This Row],[Best Individual mean accuracy]]&gt;Table6[[#This Row],[Benchmark mean accuracy]]),"Yes","No")</f>
        <v>No</v>
      </c>
    </row>
    <row r="132" spans="1:8" x14ac:dyDescent="0.55000000000000004">
      <c r="A132">
        <v>750</v>
      </c>
      <c r="B132" s="1" t="s">
        <v>1521</v>
      </c>
      <c r="C132" s="4">
        <v>1</v>
      </c>
      <c r="D132" s="5">
        <v>96.741573033707795</v>
      </c>
      <c r="E132" s="3">
        <v>93.932584269662897</v>
      </c>
      <c r="F132" s="4">
        <v>2.0909090909090899</v>
      </c>
      <c r="G132" s="5">
        <f>Table6[[#This Row],[Best Individual mean accuracy]]-Table6[[#This Row],[Benchmark mean accuracy]]</f>
        <v>-2.8089887640448978</v>
      </c>
      <c r="H132" t="str">
        <f>IF(AND(Table6[[#This Row],[F value]]&lt;4.74,Table6[[#This Row],[Best Individual mean accuracy]]&gt;Table6[[#This Row],[Benchmark mean accuracy]]),"Yes","No")</f>
        <v>No</v>
      </c>
    </row>
    <row r="133" spans="1:8" x14ac:dyDescent="0.55000000000000004">
      <c r="A133">
        <v>750</v>
      </c>
      <c r="B133" s="1" t="s">
        <v>1515</v>
      </c>
      <c r="C133" s="4">
        <v>1</v>
      </c>
      <c r="D133" s="5">
        <v>96.516853932584198</v>
      </c>
      <c r="E133" s="3">
        <v>93.932584269662897</v>
      </c>
      <c r="F133" s="4">
        <v>1.33663366336633</v>
      </c>
      <c r="G133" s="5">
        <f>Table6[[#This Row],[Best Individual mean accuracy]]-Table6[[#This Row],[Benchmark mean accuracy]]</f>
        <v>-2.5842696629213009</v>
      </c>
      <c r="H133" t="str">
        <f>IF(AND(Table6[[#This Row],[F value]]&lt;4.74,Table6[[#This Row],[Best Individual mean accuracy]]&gt;Table6[[#This Row],[Benchmark mean accuracy]]),"Yes","No")</f>
        <v>No</v>
      </c>
    </row>
    <row r="134" spans="1:8" x14ac:dyDescent="0.55000000000000004">
      <c r="A134">
        <v>750</v>
      </c>
      <c r="B134" s="1" t="s">
        <v>1506</v>
      </c>
      <c r="C134" s="4">
        <v>1</v>
      </c>
      <c r="D134" s="5">
        <v>96.966292134831406</v>
      </c>
      <c r="E134" s="3">
        <v>93.820224719101105</v>
      </c>
      <c r="F134" s="4">
        <v>4.7272727272727098</v>
      </c>
      <c r="G134" s="5">
        <f>Table6[[#This Row],[Best Individual mean accuracy]]-Table6[[#This Row],[Benchmark mean accuracy]]</f>
        <v>-3.1460674157303004</v>
      </c>
      <c r="H134" t="str">
        <f>IF(AND(Table6[[#This Row],[F value]]&lt;4.74,Table6[[#This Row],[Best Individual mean accuracy]]&gt;Table6[[#This Row],[Benchmark mean accuracy]]),"Yes","No")</f>
        <v>No</v>
      </c>
    </row>
    <row r="135" spans="1:8" x14ac:dyDescent="0.55000000000000004">
      <c r="A135">
        <v>750</v>
      </c>
      <c r="B135" s="1" t="s">
        <v>1536</v>
      </c>
      <c r="C135" s="4">
        <v>1</v>
      </c>
      <c r="D135" s="5">
        <v>95.955056179775298</v>
      </c>
      <c r="E135" s="3">
        <v>93.820224719101105</v>
      </c>
      <c r="F135" s="4">
        <v>1.40776699029126</v>
      </c>
      <c r="G135" s="5">
        <f>Table6[[#This Row],[Best Individual mean accuracy]]-Table6[[#This Row],[Benchmark mean accuracy]]</f>
        <v>-2.1348314606741923</v>
      </c>
      <c r="H135" t="str">
        <f>IF(AND(Table6[[#This Row],[F value]]&lt;4.74,Table6[[#This Row],[Best Individual mean accuracy]]&gt;Table6[[#This Row],[Benchmark mean accuracy]]),"Yes","No")</f>
        <v>No</v>
      </c>
    </row>
    <row r="136" spans="1:8" x14ac:dyDescent="0.55000000000000004">
      <c r="A136">
        <v>750</v>
      </c>
      <c r="B136" s="1" t="s">
        <v>1496</v>
      </c>
      <c r="C136" s="4">
        <v>1</v>
      </c>
      <c r="D136" s="5">
        <v>95.842696629213407</v>
      </c>
      <c r="E136" s="3">
        <v>93.820224719101105</v>
      </c>
      <c r="F136" s="4">
        <v>0.90322580645161199</v>
      </c>
      <c r="G136" s="5">
        <f>Table6[[#This Row],[Best Individual mean accuracy]]-Table6[[#This Row],[Benchmark mean accuracy]]</f>
        <v>-2.0224719101123014</v>
      </c>
      <c r="H136" t="str">
        <f>IF(AND(Table6[[#This Row],[F value]]&lt;4.74,Table6[[#This Row],[Best Individual mean accuracy]]&gt;Table6[[#This Row],[Benchmark mean accuracy]]),"Yes","No")</f>
        <v>No</v>
      </c>
    </row>
    <row r="137" spans="1:8" x14ac:dyDescent="0.55000000000000004">
      <c r="A137">
        <v>750</v>
      </c>
      <c r="B137" s="1" t="s">
        <v>1522</v>
      </c>
      <c r="C137" s="4">
        <v>1</v>
      </c>
      <c r="D137" s="5">
        <v>96.966292134831406</v>
      </c>
      <c r="E137" s="3">
        <v>93.7078651685393</v>
      </c>
      <c r="F137" s="4">
        <v>2.70491803278688</v>
      </c>
      <c r="G137" s="5">
        <f>Table6[[#This Row],[Best Individual mean accuracy]]-Table6[[#This Row],[Benchmark mean accuracy]]</f>
        <v>-3.2584269662921059</v>
      </c>
      <c r="H137" t="str">
        <f>IF(AND(Table6[[#This Row],[F value]]&lt;4.74,Table6[[#This Row],[Best Individual mean accuracy]]&gt;Table6[[#This Row],[Benchmark mean accuracy]]),"Yes","No")</f>
        <v>No</v>
      </c>
    </row>
    <row r="138" spans="1:8" x14ac:dyDescent="0.55000000000000004">
      <c r="A138">
        <v>750</v>
      </c>
      <c r="B138" s="1" t="s">
        <v>1524</v>
      </c>
      <c r="C138" s="4">
        <v>1</v>
      </c>
      <c r="D138" s="5">
        <v>95.955056179775198</v>
      </c>
      <c r="E138" s="3">
        <v>93.595505617977494</v>
      </c>
      <c r="F138" s="4">
        <v>1.0818713450292301</v>
      </c>
      <c r="G138" s="5">
        <f>Table6[[#This Row],[Best Individual mean accuracy]]-Table6[[#This Row],[Benchmark mean accuracy]]</f>
        <v>-2.3595505617977039</v>
      </c>
      <c r="H138" t="str">
        <f>IF(AND(Table6[[#This Row],[F value]]&lt;4.74,Table6[[#This Row],[Best Individual mean accuracy]]&gt;Table6[[#This Row],[Benchmark mean accuracy]]),"Yes","No")</f>
        <v>No</v>
      </c>
    </row>
    <row r="139" spans="1:8" x14ac:dyDescent="0.55000000000000004">
      <c r="A139">
        <v>750</v>
      </c>
      <c r="B139" s="1" t="s">
        <v>1539</v>
      </c>
      <c r="C139" s="4">
        <v>1</v>
      </c>
      <c r="D139" s="5">
        <v>95.168539325842701</v>
      </c>
      <c r="E139" s="3">
        <v>93.595505617977494</v>
      </c>
      <c r="F139" s="4">
        <v>1.7037037037036999</v>
      </c>
      <c r="G139" s="5">
        <f>Table6[[#This Row],[Best Individual mean accuracy]]-Table6[[#This Row],[Benchmark mean accuracy]]</f>
        <v>-1.573033707865207</v>
      </c>
      <c r="H139" t="str">
        <f>IF(AND(Table6[[#This Row],[F value]]&lt;4.74,Table6[[#This Row],[Best Individual mean accuracy]]&gt;Table6[[#This Row],[Benchmark mean accuracy]]),"Yes","No")</f>
        <v>No</v>
      </c>
    </row>
    <row r="140" spans="1:8" x14ac:dyDescent="0.55000000000000004">
      <c r="A140">
        <v>750</v>
      </c>
      <c r="B140" s="1" t="s">
        <v>1510</v>
      </c>
      <c r="C140" s="4">
        <v>1</v>
      </c>
      <c r="D140" s="5">
        <v>96.741573033707795</v>
      </c>
      <c r="E140" s="3">
        <v>93.483146067415703</v>
      </c>
      <c r="F140" s="4">
        <v>3.9142857142856999</v>
      </c>
      <c r="G140" s="5">
        <f>Table6[[#This Row],[Best Individual mean accuracy]]-Table6[[#This Row],[Benchmark mean accuracy]]</f>
        <v>-3.2584269662920917</v>
      </c>
      <c r="H140" t="str">
        <f>IF(AND(Table6[[#This Row],[F value]]&lt;4.74,Table6[[#This Row],[Best Individual mean accuracy]]&gt;Table6[[#This Row],[Benchmark mean accuracy]]),"Yes","No")</f>
        <v>No</v>
      </c>
    </row>
    <row r="141" spans="1:8" x14ac:dyDescent="0.55000000000000004">
      <c r="A141">
        <v>750</v>
      </c>
      <c r="B141" s="1" t="s">
        <v>1517</v>
      </c>
      <c r="C141" s="4">
        <v>1</v>
      </c>
      <c r="D141" s="5">
        <v>96.516853932584198</v>
      </c>
      <c r="E141" s="3">
        <v>93.483146067415703</v>
      </c>
      <c r="F141" s="4">
        <v>2.41818181818181</v>
      </c>
      <c r="G141" s="5">
        <f>Table6[[#This Row],[Best Individual mean accuracy]]-Table6[[#This Row],[Benchmark mean accuracy]]</f>
        <v>-3.0337078651684948</v>
      </c>
      <c r="H141" t="str">
        <f>IF(AND(Table6[[#This Row],[F value]]&lt;4.74,Table6[[#This Row],[Best Individual mean accuracy]]&gt;Table6[[#This Row],[Benchmark mean accuracy]]),"Yes","No")</f>
        <v>No</v>
      </c>
    </row>
    <row r="142" spans="1:8" x14ac:dyDescent="0.55000000000000004">
      <c r="A142">
        <v>750</v>
      </c>
      <c r="B142" s="1" t="s">
        <v>1498</v>
      </c>
      <c r="C142" s="4">
        <v>1</v>
      </c>
      <c r="D142" s="5">
        <v>96.629213483146003</v>
      </c>
      <c r="E142" s="3">
        <v>93.370786516853897</v>
      </c>
      <c r="F142" s="4">
        <v>1.0662983425414301</v>
      </c>
      <c r="G142" s="5">
        <f>Table6[[#This Row],[Best Individual mean accuracy]]-Table6[[#This Row],[Benchmark mean accuracy]]</f>
        <v>-3.2584269662921059</v>
      </c>
      <c r="H142" t="str">
        <f>IF(AND(Table6[[#This Row],[F value]]&lt;4.74,Table6[[#This Row],[Best Individual mean accuracy]]&gt;Table6[[#This Row],[Benchmark mean accuracy]]),"Yes","No")</f>
        <v>No</v>
      </c>
    </row>
    <row r="143" spans="1:8" x14ac:dyDescent="0.55000000000000004">
      <c r="A143">
        <v>750</v>
      </c>
      <c r="B143" s="1" t="s">
        <v>1530</v>
      </c>
      <c r="C143" s="4">
        <v>1</v>
      </c>
      <c r="D143" s="5">
        <v>95.842696629213407</v>
      </c>
      <c r="E143" s="3">
        <v>93.033707865168495</v>
      </c>
      <c r="F143" s="4">
        <v>1.5894736842105199</v>
      </c>
      <c r="G143" s="5">
        <f>Table6[[#This Row],[Best Individual mean accuracy]]-Table6[[#This Row],[Benchmark mean accuracy]]</f>
        <v>-2.808988764044912</v>
      </c>
      <c r="H143" t="str">
        <f>IF(AND(Table6[[#This Row],[F value]]&lt;4.74,Table6[[#This Row],[Best Individual mean accuracy]]&gt;Table6[[#This Row],[Benchmark mean accuracy]]),"Yes","No")</f>
        <v>No</v>
      </c>
    </row>
    <row r="144" spans="1:8" x14ac:dyDescent="0.55000000000000004">
      <c r="A144">
        <v>750</v>
      </c>
      <c r="B144" s="1" t="s">
        <v>1493</v>
      </c>
      <c r="C144" s="4">
        <v>1</v>
      </c>
      <c r="D144" s="5">
        <v>96.629213483146003</v>
      </c>
      <c r="E144" s="3">
        <v>92.921348314606703</v>
      </c>
      <c r="F144" s="4">
        <v>1.2259887005649699</v>
      </c>
      <c r="G144" s="5">
        <f>Table6[[#This Row],[Best Individual mean accuracy]]-Table6[[#This Row],[Benchmark mean accuracy]]</f>
        <v>-3.7078651685392998</v>
      </c>
      <c r="H144" t="str">
        <f>IF(AND(Table6[[#This Row],[F value]]&lt;4.74,Table6[[#This Row],[Best Individual mean accuracy]]&gt;Table6[[#This Row],[Benchmark mean accuracy]]),"Yes","No")</f>
        <v>No</v>
      </c>
    </row>
    <row r="145" spans="1:8" x14ac:dyDescent="0.55000000000000004">
      <c r="A145">
        <v>750</v>
      </c>
      <c r="B145" s="1" t="s">
        <v>1499</v>
      </c>
      <c r="C145" s="4">
        <v>1</v>
      </c>
      <c r="D145" s="5">
        <v>94.719101123595493</v>
      </c>
      <c r="E145" s="3">
        <v>92.359550561797704</v>
      </c>
      <c r="F145" s="4">
        <v>0.72958500669343995</v>
      </c>
      <c r="G145" s="5">
        <f>Table6[[#This Row],[Best Individual mean accuracy]]-Table6[[#This Row],[Benchmark mean accuracy]]</f>
        <v>-2.3595505617977892</v>
      </c>
      <c r="H145" t="str">
        <f>IF(AND(Table6[[#This Row],[F value]]&lt;4.74,Table6[[#This Row],[Best Individual mean accuracy]]&gt;Table6[[#This Row],[Benchmark mean accuracy]]),"Yes","No")</f>
        <v>No</v>
      </c>
    </row>
    <row r="146" spans="1:8" x14ac:dyDescent="0.55000000000000004">
      <c r="A146">
        <v>891</v>
      </c>
      <c r="B146" s="1" t="s">
        <v>1556</v>
      </c>
      <c r="C146" s="4">
        <v>1</v>
      </c>
      <c r="D146" s="5">
        <v>95.842696629213407</v>
      </c>
      <c r="E146" s="3">
        <v>94.943820224719104</v>
      </c>
      <c r="F146" s="4">
        <v>1.6153846153846101</v>
      </c>
      <c r="G146" s="5">
        <f>Table6[[#This Row],[Best Individual mean accuracy]]-Table6[[#This Row],[Benchmark mean accuracy]]</f>
        <v>-0.89887640449430251</v>
      </c>
      <c r="H146" t="str">
        <f>IF(AND(Table6[[#This Row],[F value]]&lt;4.74,Table6[[#This Row],[Best Individual mean accuracy]]&gt;Table6[[#This Row],[Benchmark mean accuracy]]),"Yes","No")</f>
        <v>No</v>
      </c>
    </row>
    <row r="147" spans="1:8" x14ac:dyDescent="0.55000000000000004">
      <c r="A147">
        <v>891</v>
      </c>
      <c r="B147" s="1" t="s">
        <v>1550</v>
      </c>
      <c r="C147" s="4">
        <v>1</v>
      </c>
      <c r="D147" s="5">
        <v>95.393258426966199</v>
      </c>
      <c r="E147" s="3">
        <v>94.831460674157299</v>
      </c>
      <c r="F147" s="4">
        <v>0.84615384615384803</v>
      </c>
      <c r="G147" s="5">
        <f>Table6[[#This Row],[Best Individual mean accuracy]]-Table6[[#This Row],[Benchmark mean accuracy]]</f>
        <v>-0.56179775280889999</v>
      </c>
      <c r="H147" t="str">
        <f>IF(AND(Table6[[#This Row],[F value]]&lt;4.74,Table6[[#This Row],[Best Individual mean accuracy]]&gt;Table6[[#This Row],[Benchmark mean accuracy]]),"Yes","No")</f>
        <v>No</v>
      </c>
    </row>
    <row r="148" spans="1:8" x14ac:dyDescent="0.55000000000000004">
      <c r="A148">
        <v>891</v>
      </c>
      <c r="B148" s="1" t="s">
        <v>1542</v>
      </c>
      <c r="C148" s="4">
        <v>1</v>
      </c>
      <c r="D148" s="5">
        <v>95.617977528089796</v>
      </c>
      <c r="E148" s="3">
        <v>94.494382022471896</v>
      </c>
      <c r="F148" s="4">
        <v>1.2307692307692299</v>
      </c>
      <c r="G148" s="5">
        <f>Table6[[#This Row],[Best Individual mean accuracy]]-Table6[[#This Row],[Benchmark mean accuracy]]</f>
        <v>-1.1235955056178994</v>
      </c>
      <c r="H148" t="str">
        <f>IF(AND(Table6[[#This Row],[F value]]&lt;4.74,Table6[[#This Row],[Best Individual mean accuracy]]&gt;Table6[[#This Row],[Benchmark mean accuracy]]),"Yes","No")</f>
        <v>No</v>
      </c>
    </row>
    <row r="149" spans="1:8" x14ac:dyDescent="0.55000000000000004">
      <c r="A149">
        <v>891</v>
      </c>
      <c r="B149" s="1" t="s">
        <v>1541</v>
      </c>
      <c r="C149" s="4">
        <v>1</v>
      </c>
      <c r="D149" s="5">
        <v>95.617977528089796</v>
      </c>
      <c r="E149" s="3">
        <v>94.494382022471896</v>
      </c>
      <c r="F149" s="4">
        <v>1.3076923076923099</v>
      </c>
      <c r="G149" s="5">
        <f>Table6[[#This Row],[Best Individual mean accuracy]]-Table6[[#This Row],[Benchmark mean accuracy]]</f>
        <v>-1.1235955056178994</v>
      </c>
      <c r="H149" t="str">
        <f>IF(AND(Table6[[#This Row],[F value]]&lt;4.74,Table6[[#This Row],[Best Individual mean accuracy]]&gt;Table6[[#This Row],[Benchmark mean accuracy]]),"Yes","No")</f>
        <v>No</v>
      </c>
    </row>
    <row r="150" spans="1:8" x14ac:dyDescent="0.55000000000000004">
      <c r="A150">
        <v>891</v>
      </c>
      <c r="B150" s="1" t="s">
        <v>1543</v>
      </c>
      <c r="C150" s="4">
        <v>1</v>
      </c>
      <c r="D150" s="5">
        <v>96.966292134831406</v>
      </c>
      <c r="E150" s="3">
        <v>94.157303370786494</v>
      </c>
      <c r="F150" s="4">
        <v>2.6</v>
      </c>
      <c r="G150" s="5">
        <f>Table6[[#This Row],[Best Individual mean accuracy]]-Table6[[#This Row],[Benchmark mean accuracy]]</f>
        <v>-2.808988764044912</v>
      </c>
      <c r="H150" t="str">
        <f>IF(AND(Table6[[#This Row],[F value]]&lt;4.74,Table6[[#This Row],[Best Individual mean accuracy]]&gt;Table6[[#This Row],[Benchmark mean accuracy]]),"Yes","No")</f>
        <v>No</v>
      </c>
    </row>
    <row r="151" spans="1:8" x14ac:dyDescent="0.55000000000000004">
      <c r="A151">
        <v>891</v>
      </c>
      <c r="B151" s="1" t="s">
        <v>1564</v>
      </c>
      <c r="C151" s="4">
        <v>1</v>
      </c>
      <c r="D151" s="5">
        <v>95.617977528089895</v>
      </c>
      <c r="E151" s="3">
        <v>93.7078651685393</v>
      </c>
      <c r="F151" s="4">
        <v>1.2456140350877101</v>
      </c>
      <c r="G151" s="5">
        <f>Table6[[#This Row],[Best Individual mean accuracy]]-Table6[[#This Row],[Benchmark mean accuracy]]</f>
        <v>-1.9101123595505953</v>
      </c>
      <c r="H151" t="str">
        <f>IF(AND(Table6[[#This Row],[F value]]&lt;4.74,Table6[[#This Row],[Best Individual mean accuracy]]&gt;Table6[[#This Row],[Benchmark mean accuracy]]),"Yes","No")</f>
        <v>No</v>
      </c>
    </row>
    <row r="152" spans="1:8" x14ac:dyDescent="0.55000000000000004">
      <c r="A152">
        <v>891</v>
      </c>
      <c r="B152" s="1" t="s">
        <v>1555</v>
      </c>
      <c r="C152" s="4">
        <v>1</v>
      </c>
      <c r="D152" s="5">
        <v>96.741573033707795</v>
      </c>
      <c r="E152" s="3">
        <v>93.258426966292106</v>
      </c>
      <c r="F152" s="4">
        <v>10.8666666666666</v>
      </c>
      <c r="G152" s="5">
        <f>Table6[[#This Row],[Best Individual mean accuracy]]-Table6[[#This Row],[Benchmark mean accuracy]]</f>
        <v>-3.4831460674156887</v>
      </c>
      <c r="H152" t="str">
        <f>IF(AND(Table6[[#This Row],[F value]]&lt;4.74,Table6[[#This Row],[Best Individual mean accuracy]]&gt;Table6[[#This Row],[Benchmark mean accuracy]]),"Yes","No")</f>
        <v>No</v>
      </c>
    </row>
    <row r="153" spans="1:8" x14ac:dyDescent="0.55000000000000004">
      <c r="A153">
        <v>891</v>
      </c>
      <c r="B153" s="1" t="s">
        <v>1547</v>
      </c>
      <c r="C153" s="4">
        <v>1</v>
      </c>
      <c r="D153" s="5">
        <v>96.516853932584198</v>
      </c>
      <c r="E153" s="3">
        <v>93.258426966292106</v>
      </c>
      <c r="F153" s="4">
        <v>4.4193548387096797</v>
      </c>
      <c r="G153" s="5">
        <f>Table6[[#This Row],[Best Individual mean accuracy]]-Table6[[#This Row],[Benchmark mean accuracy]]</f>
        <v>-3.2584269662920917</v>
      </c>
      <c r="H153" t="str">
        <f>IF(AND(Table6[[#This Row],[F value]]&lt;4.74,Table6[[#This Row],[Best Individual mean accuracy]]&gt;Table6[[#This Row],[Benchmark mean accuracy]]),"Yes","No")</f>
        <v>No</v>
      </c>
    </row>
    <row r="154" spans="1:8" x14ac:dyDescent="0.55000000000000004">
      <c r="A154">
        <v>891</v>
      </c>
      <c r="B154" s="1" t="s">
        <v>1563</v>
      </c>
      <c r="C154" s="4">
        <v>1</v>
      </c>
      <c r="D154" s="5">
        <v>96.067415730337004</v>
      </c>
      <c r="E154" s="3">
        <v>93.258426966292106</v>
      </c>
      <c r="F154" s="4">
        <v>2.2131147540983598</v>
      </c>
      <c r="G154" s="5">
        <f>Table6[[#This Row],[Best Individual mean accuracy]]-Table6[[#This Row],[Benchmark mean accuracy]]</f>
        <v>-2.8089887640448978</v>
      </c>
      <c r="H154" t="str">
        <f>IF(AND(Table6[[#This Row],[F value]]&lt;4.74,Table6[[#This Row],[Best Individual mean accuracy]]&gt;Table6[[#This Row],[Benchmark mean accuracy]]),"Yes","No")</f>
        <v>No</v>
      </c>
    </row>
    <row r="155" spans="1:8" x14ac:dyDescent="0.55000000000000004">
      <c r="A155">
        <v>891</v>
      </c>
      <c r="B155" s="1" t="s">
        <v>1548</v>
      </c>
      <c r="C155" s="4">
        <v>1</v>
      </c>
      <c r="D155" s="5">
        <v>96.067415730337004</v>
      </c>
      <c r="E155" s="3">
        <v>92.696629213483106</v>
      </c>
      <c r="F155" s="4">
        <v>1.64406779661017</v>
      </c>
      <c r="G155" s="5">
        <f>Table6[[#This Row],[Best Individual mean accuracy]]-Table6[[#This Row],[Benchmark mean accuracy]]</f>
        <v>-3.3707865168538973</v>
      </c>
      <c r="H155" t="str">
        <f>IF(AND(Table6[[#This Row],[F value]]&lt;4.74,Table6[[#This Row],[Best Individual mean accuracy]]&gt;Table6[[#This Row],[Benchmark mean accuracy]]),"Yes","No")</f>
        <v>No</v>
      </c>
    </row>
    <row r="156" spans="1:8" x14ac:dyDescent="0.55000000000000004">
      <c r="A156">
        <v>891</v>
      </c>
      <c r="B156" s="1" t="s">
        <v>1559</v>
      </c>
      <c r="C156" s="4">
        <v>1</v>
      </c>
      <c r="D156" s="5">
        <v>95.955056179775198</v>
      </c>
      <c r="E156" s="3">
        <v>92.696629213483106</v>
      </c>
      <c r="F156" s="4">
        <v>2.87755102040816</v>
      </c>
      <c r="G156" s="5">
        <f>Table6[[#This Row],[Best Individual mean accuracy]]-Table6[[#This Row],[Benchmark mean accuracy]]</f>
        <v>-3.2584269662920917</v>
      </c>
      <c r="H156" t="str">
        <f>IF(AND(Table6[[#This Row],[F value]]&lt;4.74,Table6[[#This Row],[Best Individual mean accuracy]]&gt;Table6[[#This Row],[Benchmark mean accuracy]]),"Yes","No")</f>
        <v>No</v>
      </c>
    </row>
    <row r="157" spans="1:8" x14ac:dyDescent="0.55000000000000004">
      <c r="A157">
        <v>891</v>
      </c>
      <c r="B157" s="1" t="s">
        <v>1545</v>
      </c>
      <c r="C157" s="4">
        <v>1</v>
      </c>
      <c r="D157" s="5">
        <v>95.617977528089895</v>
      </c>
      <c r="E157" s="3">
        <v>92.584269662921301</v>
      </c>
      <c r="F157" s="4">
        <v>1.2459893048128301</v>
      </c>
      <c r="G157" s="5">
        <f>Table6[[#This Row],[Best Individual mean accuracy]]-Table6[[#This Row],[Benchmark mean accuracy]]</f>
        <v>-3.0337078651685943</v>
      </c>
      <c r="H157" t="str">
        <f>IF(AND(Table6[[#This Row],[F value]]&lt;4.74,Table6[[#This Row],[Best Individual mean accuracy]]&gt;Table6[[#This Row],[Benchmark mean accuracy]]),"Yes","No")</f>
        <v>No</v>
      </c>
    </row>
    <row r="158" spans="1:8" x14ac:dyDescent="0.55000000000000004">
      <c r="A158">
        <v>891</v>
      </c>
      <c r="B158" s="1" t="s">
        <v>1551</v>
      </c>
      <c r="C158" s="4">
        <v>1</v>
      </c>
      <c r="D158" s="5">
        <v>95.393258426966298</v>
      </c>
      <c r="E158" s="3">
        <v>92.247191011235898</v>
      </c>
      <c r="F158" s="4">
        <v>1.36065573770491</v>
      </c>
      <c r="G158" s="5">
        <f>Table6[[#This Row],[Best Individual mean accuracy]]-Table6[[#This Row],[Benchmark mean accuracy]]</f>
        <v>-3.1460674157303998</v>
      </c>
      <c r="H158" t="str">
        <f>IF(AND(Table6[[#This Row],[F value]]&lt;4.74,Table6[[#This Row],[Best Individual mean accuracy]]&gt;Table6[[#This Row],[Benchmark mean accuracy]]),"Yes","No")</f>
        <v>No</v>
      </c>
    </row>
    <row r="159" spans="1:8" x14ac:dyDescent="0.55000000000000004">
      <c r="A159">
        <v>891</v>
      </c>
      <c r="B159" s="1" t="s">
        <v>1558</v>
      </c>
      <c r="C159" s="4">
        <v>1</v>
      </c>
      <c r="D159" s="5">
        <v>95.393258426966298</v>
      </c>
      <c r="E159" s="3">
        <v>92.247191011235898</v>
      </c>
      <c r="F159" s="4">
        <v>3.6875</v>
      </c>
      <c r="G159" s="5">
        <f>Table6[[#This Row],[Best Individual mean accuracy]]-Table6[[#This Row],[Benchmark mean accuracy]]</f>
        <v>-3.1460674157303998</v>
      </c>
      <c r="H159" t="str">
        <f>IF(AND(Table6[[#This Row],[F value]]&lt;4.74,Table6[[#This Row],[Best Individual mean accuracy]]&gt;Table6[[#This Row],[Benchmark mean accuracy]]),"Yes","No")</f>
        <v>No</v>
      </c>
    </row>
    <row r="160" spans="1:8" x14ac:dyDescent="0.55000000000000004">
      <c r="A160">
        <v>891</v>
      </c>
      <c r="B160" s="1" t="s">
        <v>1546</v>
      </c>
      <c r="C160" s="4">
        <v>1</v>
      </c>
      <c r="D160" s="5">
        <v>97.303370786516794</v>
      </c>
      <c r="E160" s="3">
        <v>92.134831460674107</v>
      </c>
      <c r="F160" s="4">
        <v>1.92156862745097</v>
      </c>
      <c r="G160" s="5">
        <f>Table6[[#This Row],[Best Individual mean accuracy]]-Table6[[#This Row],[Benchmark mean accuracy]]</f>
        <v>-5.168539325842687</v>
      </c>
      <c r="H160" t="str">
        <f>IF(AND(Table6[[#This Row],[F value]]&lt;4.74,Table6[[#This Row],[Best Individual mean accuracy]]&gt;Table6[[#This Row],[Benchmark mean accuracy]]),"Yes","No")</f>
        <v>No</v>
      </c>
    </row>
    <row r="161" spans="1:8" x14ac:dyDescent="0.55000000000000004">
      <c r="A161">
        <v>891</v>
      </c>
      <c r="B161" s="1" t="s">
        <v>1549</v>
      </c>
      <c r="C161" s="4">
        <v>1</v>
      </c>
      <c r="D161" s="5">
        <v>96.404494382022406</v>
      </c>
      <c r="E161" s="3">
        <v>92.022471910112301</v>
      </c>
      <c r="F161" s="4">
        <v>1.79187817258883</v>
      </c>
      <c r="G161" s="5">
        <f>Table6[[#This Row],[Best Individual mean accuracy]]-Table6[[#This Row],[Benchmark mean accuracy]]</f>
        <v>-4.3820224719101049</v>
      </c>
      <c r="H161" t="str">
        <f>IF(AND(Table6[[#This Row],[F value]]&lt;4.74,Table6[[#This Row],[Best Individual mean accuracy]]&gt;Table6[[#This Row],[Benchmark mean accuracy]]),"Yes","No")</f>
        <v>No</v>
      </c>
    </row>
    <row r="162" spans="1:8" x14ac:dyDescent="0.55000000000000004">
      <c r="A162">
        <v>891</v>
      </c>
      <c r="B162" s="1" t="s">
        <v>1554</v>
      </c>
      <c r="C162" s="4">
        <v>1</v>
      </c>
      <c r="D162" s="5">
        <v>96.292134831460601</v>
      </c>
      <c r="E162" s="3">
        <v>91.685393258426899</v>
      </c>
      <c r="F162" s="4">
        <v>2.02158273381295</v>
      </c>
      <c r="G162" s="5">
        <f>Table6[[#This Row],[Best Individual mean accuracy]]-Table6[[#This Row],[Benchmark mean accuracy]]</f>
        <v>-4.6067415730337018</v>
      </c>
      <c r="H162" t="str">
        <f>IF(AND(Table6[[#This Row],[F value]]&lt;4.74,Table6[[#This Row],[Best Individual mean accuracy]]&gt;Table6[[#This Row],[Benchmark mean accuracy]]),"Yes","No")</f>
        <v>No</v>
      </c>
    </row>
    <row r="163" spans="1:8" x14ac:dyDescent="0.55000000000000004">
      <c r="A163">
        <v>891</v>
      </c>
      <c r="B163" s="1" t="s">
        <v>1565</v>
      </c>
      <c r="C163" s="4">
        <v>1</v>
      </c>
      <c r="D163" s="5">
        <v>96.067415730337004</v>
      </c>
      <c r="E163" s="3">
        <v>91.573033707865093</v>
      </c>
      <c r="F163" s="4">
        <v>2.16363636363636</v>
      </c>
      <c r="G163" s="5">
        <f>Table6[[#This Row],[Best Individual mean accuracy]]-Table6[[#This Row],[Benchmark mean accuracy]]</f>
        <v>-4.4943820224719104</v>
      </c>
      <c r="H163" t="str">
        <f>IF(AND(Table6[[#This Row],[F value]]&lt;4.74,Table6[[#This Row],[Best Individual mean accuracy]]&gt;Table6[[#This Row],[Benchmark mean accuracy]]),"Yes","No")</f>
        <v>No</v>
      </c>
    </row>
    <row r="164" spans="1:8" x14ac:dyDescent="0.55000000000000004">
      <c r="A164">
        <v>891</v>
      </c>
      <c r="B164" s="1" t="s">
        <v>1567</v>
      </c>
      <c r="C164" s="4">
        <v>1</v>
      </c>
      <c r="D164" s="5">
        <v>95.617977528089895</v>
      </c>
      <c r="E164" s="3">
        <v>91.573033707865093</v>
      </c>
      <c r="F164" s="4">
        <v>5.6470588235294299</v>
      </c>
      <c r="G164" s="5">
        <f>Table6[[#This Row],[Best Individual mean accuracy]]-Table6[[#This Row],[Benchmark mean accuracy]]</f>
        <v>-4.0449438202248018</v>
      </c>
      <c r="H164" t="str">
        <f>IF(AND(Table6[[#This Row],[F value]]&lt;4.74,Table6[[#This Row],[Best Individual mean accuracy]]&gt;Table6[[#This Row],[Benchmark mean accuracy]]),"Yes","No")</f>
        <v>No</v>
      </c>
    </row>
    <row r="165" spans="1:8" x14ac:dyDescent="0.55000000000000004">
      <c r="A165">
        <v>891</v>
      </c>
      <c r="B165" s="1" t="s">
        <v>1553</v>
      </c>
      <c r="C165" s="4">
        <v>1</v>
      </c>
      <c r="D165" s="5">
        <v>96.292134831460601</v>
      </c>
      <c r="E165" s="3">
        <v>91.460674157303302</v>
      </c>
      <c r="F165" s="4">
        <v>1.74866310160427</v>
      </c>
      <c r="G165" s="5">
        <f>Table6[[#This Row],[Best Individual mean accuracy]]-Table6[[#This Row],[Benchmark mean accuracy]]</f>
        <v>-4.8314606741572987</v>
      </c>
      <c r="H165" t="str">
        <f>IF(AND(Table6[[#This Row],[F value]]&lt;4.74,Table6[[#This Row],[Best Individual mean accuracy]]&gt;Table6[[#This Row],[Benchmark mean accuracy]]),"Yes","No")</f>
        <v>No</v>
      </c>
    </row>
    <row r="166" spans="1:8" x14ac:dyDescent="0.55000000000000004">
      <c r="A166">
        <v>891</v>
      </c>
      <c r="B166" s="1" t="s">
        <v>1566</v>
      </c>
      <c r="C166" s="4">
        <v>1</v>
      </c>
      <c r="D166" s="5">
        <v>95.842696629213407</v>
      </c>
      <c r="E166" s="3">
        <v>91.460674157303302</v>
      </c>
      <c r="F166" s="4">
        <v>3.3561643835616399</v>
      </c>
      <c r="G166" s="5">
        <f>Table6[[#This Row],[Best Individual mean accuracy]]-Table6[[#This Row],[Benchmark mean accuracy]]</f>
        <v>-4.3820224719101049</v>
      </c>
      <c r="H166" t="str">
        <f>IF(AND(Table6[[#This Row],[F value]]&lt;4.74,Table6[[#This Row],[Best Individual mean accuracy]]&gt;Table6[[#This Row],[Benchmark mean accuracy]]),"Yes","No")</f>
        <v>No</v>
      </c>
    </row>
    <row r="167" spans="1:8" x14ac:dyDescent="0.55000000000000004">
      <c r="A167">
        <v>891</v>
      </c>
      <c r="B167" s="1" t="s">
        <v>1561</v>
      </c>
      <c r="C167" s="4">
        <v>1</v>
      </c>
      <c r="D167" s="5">
        <v>96.179775280898795</v>
      </c>
      <c r="E167" s="3">
        <v>91.235955056179705</v>
      </c>
      <c r="F167" s="4">
        <v>1.37062937062937</v>
      </c>
      <c r="G167" s="5">
        <f>Table6[[#This Row],[Best Individual mean accuracy]]-Table6[[#This Row],[Benchmark mean accuracy]]</f>
        <v>-4.9438202247190901</v>
      </c>
      <c r="H167" t="str">
        <f>IF(AND(Table6[[#This Row],[F value]]&lt;4.74,Table6[[#This Row],[Best Individual mean accuracy]]&gt;Table6[[#This Row],[Benchmark mean accuracy]]),"Yes","No")</f>
        <v>No</v>
      </c>
    </row>
    <row r="168" spans="1:8" x14ac:dyDescent="0.55000000000000004">
      <c r="A168">
        <v>891</v>
      </c>
      <c r="B168" s="1" t="s">
        <v>1562</v>
      </c>
      <c r="C168" s="4">
        <v>1</v>
      </c>
      <c r="D168" s="5">
        <v>96.067415730337004</v>
      </c>
      <c r="E168" s="3">
        <v>91.011235955056094</v>
      </c>
      <c r="F168" s="4">
        <v>3.0137931034482701</v>
      </c>
      <c r="G168" s="5">
        <f>Table6[[#This Row],[Best Individual mean accuracy]]-Table6[[#This Row],[Benchmark mean accuracy]]</f>
        <v>-5.0561797752809099</v>
      </c>
      <c r="H168" t="str">
        <f>IF(AND(Table6[[#This Row],[F value]]&lt;4.74,Table6[[#This Row],[Best Individual mean accuracy]]&gt;Table6[[#This Row],[Benchmark mean accuracy]]),"Yes","No")</f>
        <v>No</v>
      </c>
    </row>
    <row r="169" spans="1:8" x14ac:dyDescent="0.55000000000000004">
      <c r="A169">
        <v>891</v>
      </c>
      <c r="B169" s="1" t="s">
        <v>1544</v>
      </c>
      <c r="C169" s="4">
        <v>1</v>
      </c>
      <c r="D169" s="5">
        <v>95.842696629213407</v>
      </c>
      <c r="E169" s="3">
        <v>90.898876404494303</v>
      </c>
      <c r="F169" s="4">
        <v>1.52032520325203</v>
      </c>
      <c r="G169" s="5">
        <f>Table6[[#This Row],[Best Individual mean accuracy]]-Table6[[#This Row],[Benchmark mean accuracy]]</f>
        <v>-4.9438202247191043</v>
      </c>
      <c r="H169" t="str">
        <f>IF(AND(Table6[[#This Row],[F value]]&lt;4.74,Table6[[#This Row],[Best Individual mean accuracy]]&gt;Table6[[#This Row],[Benchmark mean accuracy]]),"Yes","No")</f>
        <v>No</v>
      </c>
    </row>
    <row r="170" spans="1:8" x14ac:dyDescent="0.55000000000000004">
      <c r="A170">
        <v>891</v>
      </c>
      <c r="B170" s="1" t="s">
        <v>1560</v>
      </c>
      <c r="C170" s="4">
        <v>1</v>
      </c>
      <c r="D170" s="5">
        <v>96.516853932584198</v>
      </c>
      <c r="E170" s="3">
        <v>90.786516853932596</v>
      </c>
      <c r="F170" s="4">
        <v>1.32415902140672</v>
      </c>
      <c r="G170" s="5">
        <f>Table6[[#This Row],[Best Individual mean accuracy]]-Table6[[#This Row],[Benchmark mean accuracy]]</f>
        <v>-5.7303370786516012</v>
      </c>
      <c r="H170" t="str">
        <f>IF(AND(Table6[[#This Row],[F value]]&lt;4.74,Table6[[#This Row],[Best Individual mean accuracy]]&gt;Table6[[#This Row],[Benchmark mean accuracy]]),"Yes","No")</f>
        <v>No</v>
      </c>
    </row>
    <row r="171" spans="1:8" x14ac:dyDescent="0.55000000000000004">
      <c r="A171">
        <v>891</v>
      </c>
      <c r="B171" s="1" t="s">
        <v>1557</v>
      </c>
      <c r="C171" s="4">
        <v>1</v>
      </c>
      <c r="D171" s="5">
        <v>95.280898876404393</v>
      </c>
      <c r="E171" s="3">
        <v>90.786516853932596</v>
      </c>
      <c r="F171" s="4">
        <v>5.5909090909090997</v>
      </c>
      <c r="G171" s="5">
        <f>Table6[[#This Row],[Best Individual mean accuracy]]-Table6[[#This Row],[Benchmark mean accuracy]]</f>
        <v>-4.4943820224717967</v>
      </c>
      <c r="H171" t="str">
        <f>IF(AND(Table6[[#This Row],[F value]]&lt;4.74,Table6[[#This Row],[Best Individual mean accuracy]]&gt;Table6[[#This Row],[Benchmark mean accuracy]]),"Yes","No")</f>
        <v>No</v>
      </c>
    </row>
    <row r="172" spans="1:8" x14ac:dyDescent="0.55000000000000004">
      <c r="A172">
        <v>891</v>
      </c>
      <c r="B172" s="1" t="s">
        <v>1552</v>
      </c>
      <c r="C172" s="4">
        <v>1</v>
      </c>
      <c r="D172" s="5">
        <v>95.617977528089895</v>
      </c>
      <c r="E172" s="3">
        <v>90</v>
      </c>
      <c r="F172" s="4">
        <v>2.3650793650793598</v>
      </c>
      <c r="G172" s="5">
        <f>Table6[[#This Row],[Best Individual mean accuracy]]-Table6[[#This Row],[Benchmark mean accuracy]]</f>
        <v>-5.6179775280898951</v>
      </c>
      <c r="H172" t="str">
        <f>IF(AND(Table6[[#This Row],[F value]]&lt;4.74,Table6[[#This Row],[Best Individual mean accuracy]]&gt;Table6[[#This Row],[Benchmark mean accuracy]]),"Yes","No")</f>
        <v>No</v>
      </c>
    </row>
    <row r="173" spans="1:8" x14ac:dyDescent="0.55000000000000004">
      <c r="A173">
        <v>928</v>
      </c>
      <c r="B173" s="1" t="s">
        <v>1568</v>
      </c>
      <c r="C173" s="4">
        <v>0.97777777777777697</v>
      </c>
      <c r="D173" s="5">
        <v>96.629213483146003</v>
      </c>
      <c r="E173" s="3">
        <v>94.606741573033602</v>
      </c>
      <c r="F173" s="4">
        <v>0.96363636363636396</v>
      </c>
      <c r="G173" s="5">
        <f>Table6[[#This Row],[Best Individual mean accuracy]]-Table6[[#This Row],[Benchmark mean accuracy]]</f>
        <v>-2.0224719101124009</v>
      </c>
      <c r="H173" t="str">
        <f>IF(AND(Table6[[#This Row],[F value]]&lt;4.74,Table6[[#This Row],[Best Individual mean accuracy]]&gt;Table6[[#This Row],[Benchmark mean accuracy]]),"Yes","No")</f>
        <v>No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TFS_BREAST</vt:lpstr>
      <vt:lpstr>TFS_DIABETES</vt:lpstr>
      <vt:lpstr>TFS_IONO</vt:lpstr>
      <vt:lpstr>TFS_IRIS</vt:lpstr>
      <vt:lpstr>TFS_SONAR</vt:lpstr>
      <vt:lpstr>TFS_WINE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2015-06-05T18:19:34Z</dcterms:created>
  <dcterms:modified xsi:type="dcterms:W3CDTF">2021-07-29T07:09:21Z</dcterms:modified>
</cp:coreProperties>
</file>