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election" sheetId="1" r:id="rId1"/>
    <sheet name="Inv_curves" sheetId="2" r:id="rId2"/>
    <sheet name="SNLinverters20130115" sheetId="3" r:id="rId3"/>
    <sheet name="Output" sheetId="4" r:id="rId4"/>
  </sheets>
  <definedNames>
    <definedName name="_xlnm._FilterDatabase" localSheetId="2" hidden="1">SNLinverters20130115!$A$7:$R$1106</definedName>
    <definedName name="Headers">SNLinverters20130115!$6:$6</definedName>
    <definedName name="IDS">SNLinverters20130115!$A:$A</definedName>
    <definedName name="INV_C0">Selection!$C$18</definedName>
    <definedName name="INV_C1">Selection!$C$19</definedName>
    <definedName name="INV_C2">Selection!$C$20</definedName>
    <definedName name="INV_C3">Selection!$C$21</definedName>
    <definedName name="INV_eta0">Selection!$C$16</definedName>
    <definedName name="INV_ID">Selection!$D$28</definedName>
    <definedName name="INV_Idcmax">Selection!$C$24</definedName>
    <definedName name="INV_MPPTHi">Selection!$C$26</definedName>
    <definedName name="INV_MPPTLow">Selection!$C$25</definedName>
    <definedName name="INV_name">Selection!$C$2</definedName>
    <definedName name="INV_Pac0">Selection!$C$15</definedName>
    <definedName name="INV_Pdc0">Selection!$C$12</definedName>
    <definedName name="INV_Pnt">Selection!$C$22</definedName>
    <definedName name="INV_Ps0">Selection!$C$17</definedName>
    <definedName name="INV_Vac">Selection!$C$14</definedName>
    <definedName name="INV_Vdc0">Selection!$C$13</definedName>
    <definedName name="INV_Vdcmax">Selection!$C$23</definedName>
  </definedNames>
  <calcPr calcId="144525" iterate="1" iterateCount="100" iterateDelta="0.001"/>
</workbook>
</file>

<file path=xl/comments1.xml><?xml version="1.0" encoding="utf-8"?>
<comments xmlns="http://schemas.openxmlformats.org/spreadsheetml/2006/main">
  <authors>
    <author>Martin</author>
  </authors>
  <commentList>
    <comment ref="B10" authorId="0">
      <text>
        <r>
          <rPr>
            <b/>
            <sz val="9"/>
            <rFont val="Tahoma"/>
            <charset val="134"/>
          </rPr>
          <t>Martin:</t>
        </r>
        <r>
          <rPr>
            <sz val="9"/>
            <rFont val="Tahoma"/>
            <charset val="134"/>
          </rPr>
          <t xml:space="preserve">
Can just be copied from the other columns, but should come from a final datasheet</t>
        </r>
      </text>
    </comment>
    <comment ref="D28" authorId="0">
      <text>
        <r>
          <rPr>
            <b/>
            <sz val="9"/>
            <rFont val="Tahoma"/>
            <charset val="134"/>
          </rPr>
          <t>Martin:</t>
        </r>
        <r>
          <rPr>
            <sz val="9"/>
            <rFont val="Tahoma"/>
            <charset val="134"/>
          </rPr>
          <t xml:space="preserve">
Go to Library page, modify filters, and pick an index</t>
        </r>
      </text>
    </comment>
  </commentList>
</comments>
</file>

<file path=xl/sharedStrings.xml><?xml version="1.0" encoding="utf-8"?>
<sst xmlns="http://schemas.openxmlformats.org/spreadsheetml/2006/main" count="1186">
  <si>
    <t>INV_name</t>
  </si>
  <si>
    <t>SanRex: PV-100K-48T-13 400V [CEC 2012]</t>
  </si>
  <si>
    <t>Data for curves</t>
  </si>
  <si>
    <t>Vdc</t>
  </si>
  <si>
    <r>
      <rPr>
        <i/>
        <sz val="10"/>
        <color theme="4"/>
        <rFont val="Times New Roman"/>
        <charset val="134"/>
      </rPr>
      <t>P</t>
    </r>
    <r>
      <rPr>
        <i/>
        <vertAlign val="subscript"/>
        <sz val="10"/>
        <color theme="4"/>
        <rFont val="Times New Roman"/>
        <charset val="134"/>
      </rPr>
      <t>mp0</t>
    </r>
  </si>
  <si>
    <t>W</t>
  </si>
  <si>
    <t>Module DC Power (nominal)</t>
  </si>
  <si>
    <t>A</t>
  </si>
  <si>
    <r>
      <rPr>
        <i/>
        <sz val="10"/>
        <color theme="4"/>
        <rFont val="Times New Roman"/>
        <charset val="134"/>
      </rPr>
      <t>V</t>
    </r>
    <r>
      <rPr>
        <i/>
        <vertAlign val="subscript"/>
        <sz val="10"/>
        <color theme="4"/>
        <rFont val="Times New Roman"/>
        <charset val="134"/>
      </rPr>
      <t>mp</t>
    </r>
    <r>
      <rPr>
        <i/>
        <sz val="10"/>
        <color theme="4"/>
        <rFont val="Times New Roman"/>
        <charset val="134"/>
      </rPr>
      <t xml:space="preserve"> @ NOC</t>
    </r>
  </si>
  <si>
    <t>Module DC Voltage (at NOC)</t>
  </si>
  <si>
    <t>B</t>
  </si>
  <si>
    <t>M</t>
  </si>
  <si>
    <t>Modules per String</t>
  </si>
  <si>
    <t>C</t>
  </si>
  <si>
    <t>N</t>
  </si>
  <si>
    <t>Strings per Inverter MPPT-input</t>
  </si>
  <si>
    <t>Load Factor</t>
  </si>
  <si>
    <t>Pdc</t>
  </si>
  <si>
    <t xml:space="preserve">Final Values </t>
  </si>
  <si>
    <r>
      <rPr>
        <i/>
        <sz val="10"/>
        <color theme="4"/>
        <rFont val="Times New Roman"/>
        <charset val="134"/>
      </rPr>
      <t>η</t>
    </r>
    <r>
      <rPr>
        <i/>
        <vertAlign val="subscript"/>
        <sz val="10"/>
        <color theme="4"/>
        <rFont val="Times New Roman"/>
        <charset val="134"/>
      </rPr>
      <t>o</t>
    </r>
  </si>
  <si>
    <t>Efficiency at Ref. Conditions</t>
  </si>
  <si>
    <t>↘</t>
  </si>
  <si>
    <t>↓</t>
  </si>
  <si>
    <t>INV_Pdc0</t>
  </si>
  <si>
    <t>Reference DC power</t>
  </si>
  <si>
    <t>INV_Vdc0</t>
  </si>
  <si>
    <t>V</t>
  </si>
  <si>
    <t>Reference DC voltage</t>
  </si>
  <si>
    <t>INV_Vac</t>
  </si>
  <si>
    <t>?</t>
  </si>
  <si>
    <t>Grid AC voltage</t>
  </si>
  <si>
    <t>INV_Pac0</t>
  </si>
  <si>
    <t>Reference AC power</t>
  </si>
  <si>
    <t>INV_eta0</t>
  </si>
  <si>
    <t>INV_Ps0</t>
  </si>
  <si>
    <t>Threshold DC power (startup power)</t>
  </si>
  <si>
    <t>INV_C0</t>
  </si>
  <si>
    <t>1/W</t>
  </si>
  <si>
    <t>Efficiency Derate factor: d(Pac/Pdc)/dPdc</t>
  </si>
  <si>
    <t>INV_C1</t>
  </si>
  <si>
    <t>1/V</t>
  </si>
  <si>
    <t>DC-Loss Derate Factor: d(Pdc/Pdc0)/dVdc</t>
  </si>
  <si>
    <t>INV_C2</t>
  </si>
  <si>
    <t>Self Consumption Derate: d(Ps/Ps0)/dVdc</t>
  </si>
  <si>
    <t>INV_C3</t>
  </si>
  <si>
    <t>Efficiency Derate-Derate: d(C/C0)/dVdc</t>
  </si>
  <si>
    <t>INV_Pnt</t>
  </si>
  <si>
    <t>Standby Consumption</t>
  </si>
  <si>
    <t>INV_Vdcmax</t>
  </si>
  <si>
    <t>Maximum Allowable DC voltage</t>
  </si>
  <si>
    <t>INV_Idcmax</t>
  </si>
  <si>
    <t>Maximum Allowable DC current</t>
  </si>
  <si>
    <t>INV_MPPTLow</t>
  </si>
  <si>
    <t>MPPT Lower Voltage Limit</t>
  </si>
  <si>
    <t>INV_MPPTHi</t>
  </si>
  <si>
    <t>MPPT Upper Voltage Limit</t>
  </si>
  <si>
    <t>↑</t>
  </si>
  <si>
    <t>Library ID</t>
  </si>
  <si>
    <t>recommended</t>
  </si>
  <si>
    <t>min</t>
  </si>
  <si>
    <t>max</t>
  </si>
  <si>
    <t>ID</t>
  </si>
  <si>
    <t>name</t>
  </si>
  <si>
    <t>Pac0</t>
  </si>
  <si>
    <t>Pdc0</t>
  </si>
  <si>
    <t>eta0</t>
  </si>
  <si>
    <t>Vdc0</t>
  </si>
  <si>
    <t>vdcmax</t>
  </si>
  <si>
    <t>idcmax</t>
  </si>
  <si>
    <t>Vac0</t>
  </si>
  <si>
    <t>mppt_low</t>
  </si>
  <si>
    <t>mppt_hi</t>
  </si>
  <si>
    <t>Ps0</t>
  </si>
  <si>
    <t>Pnt</t>
  </si>
  <si>
    <t>c0</t>
  </si>
  <si>
    <t>c1</t>
  </si>
  <si>
    <t>c2</t>
  </si>
  <si>
    <t>c3</t>
  </si>
  <si>
    <t>filter</t>
  </si>
  <si>
    <t>TMEIC: PVL-L0500U 300V [CEC 2012]</t>
  </si>
  <si>
    <t>Toshiba: PVL-L0500U 300V [CEC 2012]</t>
  </si>
  <si>
    <t>Kostal Solar Electric: Piko 5.3 US 230V [CEC 2012]</t>
  </si>
  <si>
    <t>Nextronex: RAY-MAX 150 480V [CEC 2010]</t>
  </si>
  <si>
    <t>Satcon Technology Corporation: EPP-1250-1000-52085-320X-U-x 480V [CEC 2011]</t>
  </si>
  <si>
    <t>SMA America: SC500CP-US 270V [CEC 2012]</t>
  </si>
  <si>
    <t>Green Power Technologies: PV500U 240V [CEC 2012]</t>
  </si>
  <si>
    <t>Ingeteam Energy S.A.: INGECON SUN 125 TL U 208 Outdoor 208V [CEC 2012]</t>
  </si>
  <si>
    <t>Ingeteam Energy S.A.: INGECON SUN 125 U 208 Outdoor 208V [CEC 2012]</t>
  </si>
  <si>
    <t>Ingeteam Energy S.A.: INGECON SUN 125 U 480 Outdoor 480V [CEC 2012]</t>
  </si>
  <si>
    <t>Ingeteam Energy S.A.: INGECON SUN 165 TL U 275 Outdoor 275V [CEC 2012]</t>
  </si>
  <si>
    <t>Ingeteam Energy S.A.: INGECON SUN 200 TL U 330 Outdoor 330V [CEC 2012]</t>
  </si>
  <si>
    <t>Ingeteam Energy S.A.: INGECON SUN 220 TL U 360 Outdoor 360V [CEC 2012]</t>
  </si>
  <si>
    <t>SMA America: SC630CP-US 315V [CEC 2012]</t>
  </si>
  <si>
    <t>SMA America: SC720CP-US 324V [CEC 2012]</t>
  </si>
  <si>
    <t>SMA America: SC750CP-US 342V [CEC 2012]</t>
  </si>
  <si>
    <t>SMA America: SC800CP-US 360V [CEC 2012]</t>
  </si>
  <si>
    <t>Satcon Technology Corporation: PVS-1000 MVT 265V [CEC 2009]</t>
  </si>
  <si>
    <t>SanRex: PV-250K-48T-13 480V [CEC 2012]</t>
  </si>
  <si>
    <t>SanRex: PV-500K-48T-13 480V [CEC 2012]</t>
  </si>
  <si>
    <t>Diehl Controls: Platinum 100 CS-A (208) 208V [CEC 2010]</t>
  </si>
  <si>
    <t>Diehl Controls: Platinum 100 CS-A (480) 480V [CEC 2010]</t>
  </si>
  <si>
    <t>Diehl Controls: Platinum 100 CS-A HE (208) 208V [CEC 2010]</t>
  </si>
  <si>
    <t>Diehl Controls: Platinum 100 CS-A HE (480) 480V [CEC 2010]</t>
  </si>
  <si>
    <t>Advanced Energy: 3159000-104 480V [CEC 2007]</t>
  </si>
  <si>
    <t>Advanced Energy: 3159000-110 480V [CEC 2008]</t>
  </si>
  <si>
    <t>Advanced Energy: Solaron 333-3159000-105 480V [CEC 2008]</t>
  </si>
  <si>
    <t>Advanced Energy: Solaron 333-3159000-1XX 480V [CEC 2009]</t>
  </si>
  <si>
    <t>Advanced Energy: Solaron 333-3159500-001 480V [CEC 2009]</t>
  </si>
  <si>
    <t>Advanced Energy Industries: AE 500-480 480V [CEC 2012]</t>
  </si>
  <si>
    <t>EXELTECH, INC.: XLGT18A60 and XLGT18A60-01 120V [CEC 2010]</t>
  </si>
  <si>
    <t>Kaco New Energy GmbH: Blue Planet XP100U-H2 208V [CEC 2010]</t>
  </si>
  <si>
    <t>Kaco New Energy GmbH: Blue Planet XP100U-H4 480V [CEC 2009]</t>
  </si>
  <si>
    <t>Power-One: PVI-CENTRAL-100-US (208) 208V [CEC 2008]</t>
  </si>
  <si>
    <t>Power-One: PVI-CENTRAL-100-US (480) 480V [CEC 2008]</t>
  </si>
  <si>
    <t>Power-One: PVI-CENTRAL-250-US 480V [CEC 2011]</t>
  </si>
  <si>
    <t>Power-One: PVI-CENTRAL-300-US 480V [CEC 2011]</t>
  </si>
  <si>
    <t>Solectria: PVI 60kW 480V 480V [CEC 2007]</t>
  </si>
  <si>
    <t>KACO: XP50U-H4 480V [CEC 2012]</t>
  </si>
  <si>
    <t>PV Powered: PVP260kW 480V [CEC 2009]</t>
  </si>
  <si>
    <t>PV Powered: PVP260kW-LV 480V [CEC 2009]</t>
  </si>
  <si>
    <t>Satcon: Equinox 1MW EQX0500US200X 220V [CEC 2011]</t>
  </si>
  <si>
    <t>Satcon Technology Corporation: AE-100-60-PV-A 480V [CEC 2005]</t>
  </si>
  <si>
    <t>Satcon Technology Corporation: AE-100-60-PV-A-HE 480V [CEC 2008]</t>
  </si>
  <si>
    <t>Satcon Technology Corporation: AE-100-60-PV-D 208V [CEC 2005]</t>
  </si>
  <si>
    <t>Satcon Technology Corporation: AE-100-60-PV-F 240V [CEC 2005]</t>
  </si>
  <si>
    <t>Satcon Technology Corporation: AE-135-60-PV-A 480V [CEC 2005]</t>
  </si>
  <si>
    <t>Satcon Technology Corporation: AE-135-60-PV-D 208V [CEC 2005]</t>
  </si>
  <si>
    <t>Satcon Technology Corporation: AE-225-60-PV-A 480V [CEC 2005]</t>
  </si>
  <si>
    <t>Satcon Technology Corporation: AE-225-60-PV-D 208V [CEC 2007]</t>
  </si>
  <si>
    <t>Satcon Technology Corporation: AE-30-60-PV-A 480V [CEC 2006]</t>
  </si>
  <si>
    <t>Satcon Technology Corporation: AE-30-60-PV-D 208V [CEC 2006]</t>
  </si>
  <si>
    <t>Satcon Technology Corporation: AE-30-60-PV-E 240V [CEC 2005]</t>
  </si>
  <si>
    <t>Satcon Technology Corporation: AE-30-60-PV-F 240V [CEC 2009]</t>
  </si>
  <si>
    <t>Satcon Technology Corporation: AE-500-60-PV-A 480V [CEC 2005]</t>
  </si>
  <si>
    <t>KACO: XP42U-H2 208V [CEC 2012]</t>
  </si>
  <si>
    <t>PV Powered: PVP50kW-480 480V [CEC 2011]</t>
  </si>
  <si>
    <t>Satcon Technology Corporation: PVS-50-S-MT (480V) 480V [CEC 2009]</t>
  </si>
  <si>
    <t>Satcon Technology Corporation: AE-75-60-PV-A 480V [CEC 2005]</t>
  </si>
  <si>
    <t>Satcon Technology Corporation: AE-75-60-PV-D 208V [CEC 2005]</t>
  </si>
  <si>
    <t>Satcon Technology Corporation: EQX0500US200X-x 480V [CEC 2011]</t>
  </si>
  <si>
    <t>Satcon Technology Corporation: EQX0500US480T 480V [CEC 2012]</t>
  </si>
  <si>
    <t>Satcon Technology Corporation: PVS-100 (208V) 208V [CEC 2008]</t>
  </si>
  <si>
    <t>Satcon Technology Corporation: PVS-100 (240V) 240V [CEC 2008]</t>
  </si>
  <si>
    <t>Satcon Technology Corporation: PVS-100 (480V) 480V [CEC 2008]</t>
  </si>
  <si>
    <t>Satcon Technology Corporation: PVS-110-S-MT (208V) 208V [CEC 2009]</t>
  </si>
  <si>
    <t>Satcon Technology Corporation: PVS-110-S-MT (240V) 240V [CEC 2009]</t>
  </si>
  <si>
    <t>Satcon Technology Corporation: PVS-110-S-MT (480V) 480V [CEC 2009]</t>
  </si>
  <si>
    <t>Satcon Technology Corporation: PVS-135 (208V) 208V [CEC 2008]</t>
  </si>
  <si>
    <t>Satcon Technology Corporation: PVS-135 (240V) 240V [CEC 2008]</t>
  </si>
  <si>
    <t>Satcon Technology Corporation: PVS-135 (480V) 480V [CEC 2008]</t>
  </si>
  <si>
    <t>Satcon Technology Corporation: PVS-210-S (208V) 208V [CEC 2009]</t>
  </si>
  <si>
    <t>Satcon Technology Corporation: PVS-210-S (240V) 240V [CEC 2009]</t>
  </si>
  <si>
    <t>Satcon Technology Corporation: PVS-210-S (480V) 480V [CEC 2009]</t>
  </si>
  <si>
    <t>Satcon Technology Corporation: PVS-250 (208V) 208V [CEC 2008]</t>
  </si>
  <si>
    <t>Satcon Technology Corporation: PVS-250 (240V) 240V [CEC 2008]</t>
  </si>
  <si>
    <t>Satcon Technology Corporation: PVS-250 (480V) 480V [CEC 2008]</t>
  </si>
  <si>
    <t>Satcon Technology Corporation: PVS-250 (MVT) 208V [CEC 2009]</t>
  </si>
  <si>
    <t>Satcon Technology Corporation: PVS-30 (208V) 208V [CEC 2008]</t>
  </si>
  <si>
    <t>Satcon Technology Corporation: PVS-30 (240V) 240V [CEC 2008]</t>
  </si>
  <si>
    <t>Satcon Technology Corporation: PVS-30 (480V) 480V [CEC 2008]</t>
  </si>
  <si>
    <t>Satcon Technology Corporation: PVS-375 (480V) 480V [CEC 2008]</t>
  </si>
  <si>
    <t>Satcon Technology Corporation: PVS-500 (480V) 480V [CEC 2008]</t>
  </si>
  <si>
    <t>Satcon Technology Corporation: PVS-500-MVT (200V) 200V [CEC 2009]</t>
  </si>
  <si>
    <t>Satcon Technology Corporation: PVS-50-S-MT (208V) 208V [CEC 2009]</t>
  </si>
  <si>
    <t>PV Powered: PVP50kW 600VAC 600V [CEC 2011]</t>
  </si>
  <si>
    <t>SMA America: ST42 (277) 277V [CEC 2008]</t>
  </si>
  <si>
    <t>Satcon Technology Corporation: PVS-75 (208V) 208V [CEC 2008]</t>
  </si>
  <si>
    <t>Satcon Technology Corporation: PVS-75 (240V) 240V [CEC 2008]</t>
  </si>
  <si>
    <t>Satcon Technology Corporation: PVS-75 (480V) 480V [CEC 2008]</t>
  </si>
  <si>
    <t>Satcon Technology Corporation: Solstice SDMS0500UL320Xx (320Vac) 320V [CEC 2010]</t>
  </si>
  <si>
    <t>Satcon Technology Corporation: Solstice SDMS0500UL480Tx (480Vac) 480V [CEC 2010]</t>
  </si>
  <si>
    <t>Satcon Technology Corporation: SSB2512LNU + SDMS0100208LNIU 208V [CEC 2010]</t>
  </si>
  <si>
    <t>Satcon Technology Corporation: SSB2512LNU + SDMS0100240LNIU 240V [CEC 2010]</t>
  </si>
  <si>
    <t>Satcon Technology Corporation: SSB2512LNU + SDMS0100480LNIU 480V [CEC 2010]</t>
  </si>
  <si>
    <t>Shanghai Chint Power Systems: CPS SC100KT-O-xx-480, xx is US or CA 480V [CEC 2012]</t>
  </si>
  <si>
    <t>Shenzhen BYD: BSG250K-U 480V [CEC 2012]</t>
  </si>
  <si>
    <t>Shenzhen BYD: BSG250K-U-N 480V [CEC 2012]</t>
  </si>
  <si>
    <t>SMA America: SC 500HE-US 200V [CEC 2010]</t>
  </si>
  <si>
    <t>SMA America: SC 500HE-US + transformer (MV-Cooper) 480V [CEC 2010]</t>
  </si>
  <si>
    <t>SMA America: SC 500HE-US + transformer (MV-TP1) 480V [CEC 2010]</t>
  </si>
  <si>
    <t>SMA America: SC250U 480V [CEC 0]</t>
  </si>
  <si>
    <t>SMA America: SC250U (480V) 480V [CEC 2012]</t>
  </si>
  <si>
    <t>SMA America: SC500U 480V [CEC 2009]</t>
  </si>
  <si>
    <t>Sungrow Power Supply: SG250KC 480V [CEC 2012]</t>
  </si>
  <si>
    <t>Sungrow Power Supply: SG250KU 480V [CEC 2012]</t>
  </si>
  <si>
    <t>Sungrow Power Supply: SG500LV 200V [CEC 2012]</t>
  </si>
  <si>
    <t>Sungrow Power Supply Co., Ltd.: SG100KU 480V [CEC 2010]</t>
  </si>
  <si>
    <t>Sunset: SUNstring 5000 240V [CEC 2007]</t>
  </si>
  <si>
    <t>Xantrex Technologies, Inc.: PV100S-208 208V [CEC 2005]</t>
  </si>
  <si>
    <t>Xantrex Technologies, Inc.: PV100S-480 480V [CEC 2005]</t>
  </si>
  <si>
    <t>Xantrex Technologies, Inc.: PV10-208xfrmr 208V [CEC 2005]</t>
  </si>
  <si>
    <t>Xantrex Technologies, Inc.: PV15-208xfrmr 208V [CEC 2005]</t>
  </si>
  <si>
    <t>Xantrex Technologies, Inc.: PV20-208xfrmr 208V [CEC 2005]</t>
  </si>
  <si>
    <t>Xantrex Technologies, Inc.: PV225S-480 480V [CEC 2005]</t>
  </si>
  <si>
    <t>Xantrex Technologies, Inc.: PV30-208xfrmr 208V [CEC 2005]</t>
  </si>
  <si>
    <t>Schuco USA L.P. (Original Mfg - SMA America): ST42 (277) 277V [CEC 2008]</t>
  </si>
  <si>
    <t>Advanced Energy Industries: AE 500TX-480 480V [CEC 2012]</t>
  </si>
  <si>
    <t>PV Powered: PVP100KW-600 600V [CEC 2012]</t>
  </si>
  <si>
    <t>PV Powered: PVP35kW-208 208V [CEC 2011]</t>
  </si>
  <si>
    <t>PV Powered: PVP35kW-480 480V [CEC 2011]</t>
  </si>
  <si>
    <t>PV Powered: PVP35kW-600 600V [CEC 2011]</t>
  </si>
  <si>
    <t>Solectria: PVI 60kW 208V 208V [CEC 2007]</t>
  </si>
  <si>
    <t>Satcon Technology Corporation: PVS-50-S-MT (240V) 240V [CEC 2009]</t>
  </si>
  <si>
    <t>SMA America: ST42 (240) 208V [CEC 2010]</t>
  </si>
  <si>
    <t>PV Powered: PVP75KW-600 600V [CEC 2012]</t>
  </si>
  <si>
    <t>MagneTek, S.p.A.: PVI-3600-I-OUTD-US-F (240V) 240V [CEC 2005]</t>
  </si>
  <si>
    <t>MagneTek, S.p.A.: PVI-3600-US (240V) 240V [CEC 2005]</t>
  </si>
  <si>
    <t>Power-One: PVI-3.0-OUTD-S-US (208V) 208V [CEC 2009]</t>
  </si>
  <si>
    <t>Power-One: PVI-3.0-OUTD-S-US (240V) 240V [CEC 2009]</t>
  </si>
  <si>
    <t>Power-One: PVI-3.0-OUTD-S-US (277V) 277V [CEC 2009]</t>
  </si>
  <si>
    <t>Power-One: PVI-3.6-OUTD-S-US (208V) 208V [CEC 2009]</t>
  </si>
  <si>
    <t>Power-One: PVI-3.6-OUTD-S-US (240V) 240V [CEC 2009]</t>
  </si>
  <si>
    <t>Power-One: PVI-3.6-OUTD-S-US (277V) 277V [CEC 2009]</t>
  </si>
  <si>
    <t>Power-One: PVI-4.2-OUTD-S-US (208V) 208V [CEC 2009]</t>
  </si>
  <si>
    <t>Power-One: PVI-4.2-OUTD-S-US (240V) 240V [CEC 2009]</t>
  </si>
  <si>
    <t>Power-One: PVI-4.2-OUTD-S-US (277V) 277V [CEC 2009]</t>
  </si>
  <si>
    <t>Power-One (Original Mfr. - Magnetek): PVI-5000-240 240V [CEC 2007]</t>
  </si>
  <si>
    <t>Power-One (Original Mfr. - Magnetek): PVI-6000-277 277V [CEC 2007]</t>
  </si>
  <si>
    <t>Princeton Power Systems: GTIB-480-100 (480 VDC) 480V [CEC 2010]</t>
  </si>
  <si>
    <t>Princeton Power Systems: GTIB-480-100 (600 VDC) 480V [CEC 2010]</t>
  </si>
  <si>
    <t>Advanced Energy: Solaron 500 HE (3159502-XXXX) 480V [CEC 2011]</t>
  </si>
  <si>
    <t>Chint Power Systems America: CPS SC20KTL-DO-CA-480 480V [CEC 2012]</t>
  </si>
  <si>
    <t>Chint Power Systems America: CPS SC20KTL-DO-US-480 480V [CEC 2012]</t>
  </si>
  <si>
    <t>Dow Chemical: 362592 240V [CEC 2011]</t>
  </si>
  <si>
    <t>Emerson Network Power: SPV-5.0AIUSO 240V [CEC 2011]</t>
  </si>
  <si>
    <t>GE Energy  (Original Mfg - Xantrex): GEPVb-2500-NA-240 240V [CEC 2006]</t>
  </si>
  <si>
    <t>GE Energy  (Original Mfg - Xantrex): GEPVb-2800-NA-240-208-02 (208V) 208V [CEC 0]</t>
  </si>
  <si>
    <t>GE Energy  (Original Mfg - Xantrex): GEPVb-2800-NA-240-208-02 (240V) 240V [CEC 0]</t>
  </si>
  <si>
    <t>GE Energy  (Original Mfg - Xantrex): GEPVb-3000-NA-240 240V [CEC 2006]</t>
  </si>
  <si>
    <t>GE Energy  (Original Mfg - Xantrex): GEPVb-3300-NA-208 208V [CEC 2006]</t>
  </si>
  <si>
    <t>GE Energy  (Original Mfg - Xantrex): GEPVb-3300-NA-240 240V [CEC 2006]</t>
  </si>
  <si>
    <t>GE Energy  (Original Mfg - Xantrex): GEPVb-3800-NA-240 240V [CEC 2006]</t>
  </si>
  <si>
    <t>GE Energy  (Original Mfg - Xantrex): GEPVb-5000-NA-240-208-02 (208V) 208V [Spec 2008]</t>
  </si>
  <si>
    <t>GE Energy  (Original Mfg - Xantrex): GEPVb-5000-NA-240-208-02 (240V) 240V [Spec 2008]</t>
  </si>
  <si>
    <t>GE Energy  (Original Mfg - Xantrex): GEPVb-5000-NA-240-01 240V [CEC 2007]</t>
  </si>
  <si>
    <t>Gefran: APV 3800-2M-TL-DM-US (208V) 208V [CEC 2011]</t>
  </si>
  <si>
    <t>Gefran: APV 3800-2M-TL-DM-US (240V) 240V [CEC 2011]</t>
  </si>
  <si>
    <t>Gefran: APV 3800-2M-TL-DM-US (277V) 277V [CEC 2011]</t>
  </si>
  <si>
    <t>Gefran: APV 4400-2M-TL-DM-US (208V) 208V [CEC 2011]</t>
  </si>
  <si>
    <t>Gefran: APV 4400-2M-TL-DM-US (240V) 240V [CEC 2011]</t>
  </si>
  <si>
    <t>Gefran: APV 4400-2M-TL-DM-US (277V) 277V [CEC 2011]</t>
  </si>
  <si>
    <t>Gefran: APV 5200-2M-TL-DM-US (208V) 208V [CEC 2011]</t>
  </si>
  <si>
    <t>Gefran: APV 5200-2M-TL-DM-US (240V) 240V [CEC 2011]</t>
  </si>
  <si>
    <t>Gefran: APV 5200-2M-TL-DM-US (277V) 277V [CEC 2011]</t>
  </si>
  <si>
    <t>Growatt New Energy: GROWATT 3600MTL-US (208V) 208V [CEC 2011]</t>
  </si>
  <si>
    <t>Growatt New Energy: GROWATT 3600MTL-US (240V) 240V [CEC 2011]</t>
  </si>
  <si>
    <t>Growatt New Energy: GROWATT 3600MTL-US (277V) 277V [CEC 2011]</t>
  </si>
  <si>
    <t>Growatt New Energy: GROWATT 4200MTL-US (208V) 208V [CEC 2011]</t>
  </si>
  <si>
    <t>Growatt New Energy: GROWATT 4200MTL-US (240V) 240V [CEC 2011]</t>
  </si>
  <si>
    <t>Growatt New Energy: GROWATT 4200MTL-US (277V) 277V [CEC 2011]</t>
  </si>
  <si>
    <t>Growatt New Energy: GROWATT 5000MTL-US (208V) 208V [CEC 2011]</t>
  </si>
  <si>
    <t>Growatt New Energy: GROWATT 5000MTL-US (240V) 240V [CEC 2011]</t>
  </si>
  <si>
    <t>Growatt New Energy: GROWATT 5000MTL-US (277V) 277V [CEC 2011]</t>
  </si>
  <si>
    <t>Ingeteam S.A.: Ingecon Sun 100U 208V 208V [CEC 2009]</t>
  </si>
  <si>
    <t>Ingeteam S.A.: Ingecon Sun 100U 480V 480V [CEC 2009]</t>
  </si>
  <si>
    <t>Ingeteam S.A.: Ingecon Sun 100UP 208V 208V [CEC 2010]</t>
  </si>
  <si>
    <t>Ingeteam S.A.: Ingecon Sun 100UP 480V 240V [CEC 2010]</t>
  </si>
  <si>
    <t>KACO: XP10U-H4 480V [CEC 2012]</t>
  </si>
  <si>
    <t>Kaco New Energy GmbH: Blueplanet 6400xi supreme (208 V) 208V [CEC 2011]</t>
  </si>
  <si>
    <t>Kaco New Energy GmbH: Blueplanet 6400xi supreme (240 V) 240V [CEC 2011]</t>
  </si>
  <si>
    <t>Kaco New Energy GmbH: Blueplanet 7600xi supreme (208 V) 208V [CEC 2011]</t>
  </si>
  <si>
    <t>Kaco New Energy GmbH: Blueplanet 7600xi supreme (240 V) 240V [CEC 2011]</t>
  </si>
  <si>
    <t>Motech Industries: PVMate 3000U (208V) 208V [CEC 2012]</t>
  </si>
  <si>
    <t>Motech Industries: PVMate 3000U (208V) w- or w-o -PG 208V [CEC 2012]</t>
  </si>
  <si>
    <t>Motech Industries: PVMate 3000U (240V) 240V [CEC 2012]</t>
  </si>
  <si>
    <t>Motech Industries: PVMate 3000U (240V) w- or w-o -PG 240V [CEC 2012]</t>
  </si>
  <si>
    <t>Motech Industries: PVMate 3000U-PG (208V) 208V [CEC 2012]</t>
  </si>
  <si>
    <t>Motech Industries: PVMate 3000U-PG (240V) 240V [CEC 2012]</t>
  </si>
  <si>
    <t>Motech Industries: PVMate 4000U (208V) 208V [CEC 2012]</t>
  </si>
  <si>
    <t>Motech Industries: PVMate 4000U (208V) w- or w-o -PG 208V [CEC 2012]</t>
  </si>
  <si>
    <t>Motech Industries: PVMate 4000U (240V) 240V [CEC 2012]</t>
  </si>
  <si>
    <t>Motech Industries: PVMate 4000U (240V) w- or w-o -PG 240V [CEC 2012]</t>
  </si>
  <si>
    <t>Motech Industries: PVMate 4000U-PG (208V) 208V [CEC 2012]</t>
  </si>
  <si>
    <t>Motech Industries: PVMate 4000U-PG (240V) 240V [CEC 2012]</t>
  </si>
  <si>
    <t>Motech Industries: PVMate 5000U (208V) 208V [CEC 2012]</t>
  </si>
  <si>
    <t>Motech Industries: PVMate 5000U (208V) w- or w-o -PG 208V [CEC 2012]</t>
  </si>
  <si>
    <t>Motech Industries: PVMate 5000U (240V) 240V [CEC 2012]</t>
  </si>
  <si>
    <t>Motech Industries: PVMate 5000U (240V) w- or w-o -PG 240V [CEC 2012]</t>
  </si>
  <si>
    <t>Motech Industries: PVMate 5000U-PG (208V) 208V [CEC 2012]</t>
  </si>
  <si>
    <t>Motech Industries: PVMate 5000U-PG (240V) 240V [CEC 2012]</t>
  </si>
  <si>
    <t>Motech Industries, Inc.: PVMate 4900U (208) 208V [CEC 2009]</t>
  </si>
  <si>
    <t>Motech Industries, Inc.: PVMate 4900U (240) 240V [CEC 2009]</t>
  </si>
  <si>
    <t>Motech Industries, Inc.: PVMate 5300U (208) 208V [CEC 2009]</t>
  </si>
  <si>
    <t>Motech Industries, Inc.: PVMate 5300U (240) 240V [CEC 2009]</t>
  </si>
  <si>
    <t>Schneider: Conext 2800 NA (Set for 240 V) 240V [CEC 2011]</t>
  </si>
  <si>
    <t>Schneider: Conext TX 2800 NA (Set for 208 V) 208V [CEC 2011]</t>
  </si>
  <si>
    <t>Schneider: Conext TX 3300 NA (set to 208V) 208V [CEC 2011]</t>
  </si>
  <si>
    <t>Schneider: Conext TX 3300 NA (set to 240V) 240V [CEC 2011]</t>
  </si>
  <si>
    <t>Schneider: Conext TX 3800 NA (set to 208V) 208V [CEC 2011]</t>
  </si>
  <si>
    <t>Schneider: Conext TX 3800 NA (set to 240V) 240V [CEC 2011]</t>
  </si>
  <si>
    <t>Schneider: Conext TX 5000 NA (Set for 208 V) 208V [CEC 2011]</t>
  </si>
  <si>
    <t>Schneider: Conext TX 5000 NA (Set for 240 V) 240V [CEC 2011]</t>
  </si>
  <si>
    <t>Shanghai Chint Power Systems: CPS SC20KTL-DO-xx-480, xx is US or CA 480V [CEC 2012]</t>
  </si>
  <si>
    <t>Silicon Energy: SiE 3840 (208V) 208V [CEC 2012]</t>
  </si>
  <si>
    <t>Silicon Energy: SiE 3840 (240V) 240V [CEC 2012]</t>
  </si>
  <si>
    <t>Silicon Energy: SiE 5300 (208V) 208V [CEC 2012]</t>
  </si>
  <si>
    <t>Silicon Energy: SiE 5300 (240V) 240V [CEC 2012]</t>
  </si>
  <si>
    <t>Solectria: PVI 3000-3000-P 208V [CEC 2008]</t>
  </si>
  <si>
    <t>Solectria: PVI 3000-3000-P 240V [CEC 2008]</t>
  </si>
  <si>
    <t>Solectria: PVI 4000-4000-P 208V [CEC 2008]</t>
  </si>
  <si>
    <t>Solectria: PVI 4000-4000-P 240V [CEC 2008]</t>
  </si>
  <si>
    <t>Solectria: PVI 5000-5000-P 208V [CEC 2008]</t>
  </si>
  <si>
    <t>Solectria: PVI 5000-5000-P 240V [CEC 2008]</t>
  </si>
  <si>
    <t>Solectria: PVI 5300-5300-P 208V [CEC 2008]</t>
  </si>
  <si>
    <t>Solectria: PVI 5300-5300-P 240V [CEC 2008]</t>
  </si>
  <si>
    <t>Solectria Renewables: PVI 3000S (208V) 208V [CEC 2012]</t>
  </si>
  <si>
    <t>Solectria Renewables: PVI 3000S (208V) w- or w-o -P 208V [CEC 2012]</t>
  </si>
  <si>
    <t>Solectria Renewables: PVI 3000S (240V) 240V [CEC 2012]</t>
  </si>
  <si>
    <t>Solectria Renewables: PVI 3000S (240V) w- or w-o -P 240V [CEC 2012]</t>
  </si>
  <si>
    <t>Solectria Renewables: PVI 3000S-P (208V) 208V [CEC 2012]</t>
  </si>
  <si>
    <t>Solectria Renewables: PVI 3000S-P (240V) 240V [CEC 2012]</t>
  </si>
  <si>
    <t>Solectria Renewables: PVI 4000S (208V) 208V [CEC 2012]</t>
  </si>
  <si>
    <t>Solectria Renewables: PVI 4000S (208V) w- or w-o -P 208V [CEC 2012]</t>
  </si>
  <si>
    <t>Solectria Renewables: PVI 4000S (240V) 240V [CEC 2012]</t>
  </si>
  <si>
    <t>Solectria Renewables: PVI 4000S (240V) w- or w-o -P 240V [CEC 2012]</t>
  </si>
  <si>
    <t>Solectria Renewables: PVI 4000S-P (208V) 208V [CEC 2012]</t>
  </si>
  <si>
    <t>Solectria Renewables: PVI 4000S-P (240V) 240V [CEC 2012]</t>
  </si>
  <si>
    <t>Solectria Renewables: PVI 5000S (208V) 208V [CEC 2012]</t>
  </si>
  <si>
    <t>Solectria Renewables: PVI 5000S (208V) w- or w-o -P 208V [CEC 2012]</t>
  </si>
  <si>
    <t>Solectria Renewables: PVI 5000S (240V) 240V [CEC 2012]</t>
  </si>
  <si>
    <t>Solectria Renewables: PVI 5000S (240V) w- or w-o -P 240V [CEC 2012]</t>
  </si>
  <si>
    <t>Solectria Renewables: PVI 5000S-P (208V) 208V [CEC 2012]</t>
  </si>
  <si>
    <t>Solectria Renewables: PVI 5000S-P (240V) 240V [CEC 2012]</t>
  </si>
  <si>
    <t>Xantrex Technologies, Inc.: GT2.5-NA-DS-240 240V [CEC 2005]</t>
  </si>
  <si>
    <t>Xantrex Technologies, Inc.: GT3.0-NA-DS-240 240V [CEC 2005]</t>
  </si>
  <si>
    <t>Xantrex Technologies, Inc.: GT3.3-NA-DS-208 208V [CEC 2005]</t>
  </si>
  <si>
    <t>Xantrex Technologies, Inc.: GT3.3-NA-DS-240 240V [CEC 2005]</t>
  </si>
  <si>
    <t>Xantrex Technologies, Inc.: GT3.8-NA-240-208 UL-05 (208V) 208V [CEC 2008]</t>
  </si>
  <si>
    <t>Xantrex Technologies, Inc.: GT3.8-NA-240-208 UL-05 (240V) 240V [CEC 2008]</t>
  </si>
  <si>
    <t>Xantrex Technologies, Inc.: GT3.8-NA-DS-240 240V [CEC 2008]</t>
  </si>
  <si>
    <t>Xantrex Technologies, Inc.: GT5.0 240V [CEC 2007]</t>
  </si>
  <si>
    <t>Xantrex Technologies, Inc.: GT5.0-NA-DS-240 240V [CEC 2009]</t>
  </si>
  <si>
    <t>Xantrex Technologies, Inc.: GT5.0-POS 240V [CEC 2007]</t>
  </si>
  <si>
    <t>Yes! Solar Inc.: ES3000 (208V) 208V [CEC 2009]</t>
  </si>
  <si>
    <t>Yes! Solar Inc.: ES3000 (240V) 240V [CEC 2009]</t>
  </si>
  <si>
    <t>Yes! Solar Inc.: ES4000 (208V) 208V [CEC 2009]</t>
  </si>
  <si>
    <t>Yes! Solar Inc.: ES4000 (240V) 240V [CEC 2009]</t>
  </si>
  <si>
    <t>Yes! Solar Inc.: ES5000 (208V) 208V [CEC 2009]</t>
  </si>
  <si>
    <t>Yes! Solar Inc.: ES5000 (240V) 240V [CEC 2009]</t>
  </si>
  <si>
    <t>Yes! Solar Inc.: ES5300 (208V) 208V [CEC 2009]</t>
  </si>
  <si>
    <t>Yes! Solar Inc.: ES5300 (240V) 240V [CEC 2009]</t>
  </si>
  <si>
    <t>Magnetek Uncommon Power: PVI-3000-I-OUTD-US (240V) 240V [CEC 2005]</t>
  </si>
  <si>
    <t>Beijing Kinglong New Energy: Sunteams 4000 (208V) 208V [CEC 2011]</t>
  </si>
  <si>
    <t>Beijing Kinglong New Energy: Sunteams 4000 (240V) 240V [CEC 2011]</t>
  </si>
  <si>
    <t>Beijing Kinglong New Energy: Sunteams 5000 (208V) 208V [CEC 2011]</t>
  </si>
  <si>
    <t>Beijing Kinglong New Energy: Sunteams 5000 (240V) 240V [CEC 2011]</t>
  </si>
  <si>
    <t>HiSEL Power: HiSEL-K 4000 (208V) 208V [CEC 2012]</t>
  </si>
  <si>
    <t>HiSEL Power: HiSEL-K 4000 (240V) 240V [CEC 2012]</t>
  </si>
  <si>
    <t>HiSEL Power: HiSEL-K 5000 (208V) 208V [CEC 2012]</t>
  </si>
  <si>
    <t>HiSEL Power: HiSEL-K 5000 (240V) 240V [CEC 2012]</t>
  </si>
  <si>
    <t>Fronius USA, LLC: CL 48.0 WYE (277V) 277V [CEC 2010]</t>
  </si>
  <si>
    <t>Fronius USA, LLC: CL 60.0 WYE (277V) 277V [CEC 2010]</t>
  </si>
  <si>
    <t>Kaco New Energy GmbH: Blue Planet 3502 xi (208V) 208V [CEC 2009]</t>
  </si>
  <si>
    <t>Kaco New Energy GmbH: Blue Planet 3502 xi (240V) 240V [CEC 2009]</t>
  </si>
  <si>
    <t>Kaco New Energy GmbH: Blue Planet 5002 xi (208V) 208V [CEC 2009]</t>
  </si>
  <si>
    <t>Kaco New Energy GmbH: Blue Planet 5002 xi (240V) 240V [CEC 2009]</t>
  </si>
  <si>
    <t>Advanced Solar Photonics: PV240 (208V) 208V [CEC 2012]</t>
  </si>
  <si>
    <t>Advanced Solar Photonics: PV240 (240V) 240V [CEC 2012]</t>
  </si>
  <si>
    <t>Advanced Solar Photonics: PV240 (277V) 277V [CEC 2012]</t>
  </si>
  <si>
    <t>Advanced Solar Photonics: PV260 (208V) 208V [CEC 2012]</t>
  </si>
  <si>
    <t>Advanced Solar Photonics: PV260 (240V) 240V [CEC 2012]</t>
  </si>
  <si>
    <t>Advanced Solar Photonics: PV260 (277V) 277V [CEC 2012]</t>
  </si>
  <si>
    <t>Advanced Solar Photonics: PV270 (208V) 208V [CEC 2012]</t>
  </si>
  <si>
    <t>Advanced Solar Photonics: PV270 (240V) 240V [CEC 2012]</t>
  </si>
  <si>
    <t>Advanced Solar Photonics: PV270 (277V) 277V [CEC 2012]</t>
  </si>
  <si>
    <t>AE Solar Energy: AE3.8 (208V) 208V [CEC 2012]</t>
  </si>
  <si>
    <t>AE Solar Energy: AE3.8 (240V) 240V [CEC 2012]</t>
  </si>
  <si>
    <t>AE Solar Energy: AE3.8 (277V) 277V [CEC 2012]</t>
  </si>
  <si>
    <t>AE Solar Energy: AE5.0 (208V) 208V [CEC 2012]</t>
  </si>
  <si>
    <t>AE Solar Energy: AE5.0 (240V) 240V [CEC 2012]</t>
  </si>
  <si>
    <t>AE Solar Energy: AE5.0 (277V) 277V [CEC 2012]</t>
  </si>
  <si>
    <t>AE Solar Energy: AE6.0 (208V) 208V [CEC 2012]</t>
  </si>
  <si>
    <t>AE Solar Energy: AE6.0 (240V) 240V [CEC 2012]</t>
  </si>
  <si>
    <t>AE Solar Energy: AE6.0 (277V) 277V [CEC 2012]</t>
  </si>
  <si>
    <t>AE Solar Energy: AE7.0 (208V) 208V [CEC 2012]</t>
  </si>
  <si>
    <t>AE Solar Energy: AE7.0 (240V) 240V [CEC 2012]</t>
  </si>
  <si>
    <t>AE Solar Energy: AE7.0 (277V) 277V [CEC 2012]</t>
  </si>
  <si>
    <t>Auxin Solar: AXU-PV1500U (240V) 240V [CEC 2010]</t>
  </si>
  <si>
    <t>Auxin Solar: AXU-PV2000U (240V) 240V [CEC 2010]</t>
  </si>
  <si>
    <t>Auxin Solar: AXU-PV3000U (240V) 240V [CEC 2010]</t>
  </si>
  <si>
    <t>Auxin Solar: AXU-PV4000U (208V) 208V [CEC 2010]</t>
  </si>
  <si>
    <t>Auxin Solar: AXU-PV4000U (240V) 240V [CEC 2010]</t>
  </si>
  <si>
    <t>BBG Solar Roo  (Original Mfg - Powercom): Sunny Roo SR2000TLI (240Vac) 240V [CEC 2010]</t>
  </si>
  <si>
    <t>BBG Solar Roo (Original Mfg - Powercom): Sunny Roo SR1500TLI (240Vac) 240V [CEC 2010]</t>
  </si>
  <si>
    <t>BBG Solar Roo (Original Mfg - Powercom): Sunny Roo SR3000TLI (240Vac) 240V [CEC 2010]</t>
  </si>
  <si>
    <t>BBG Solar Roo (Original Mfg - Powercom): Sunny Roo SR4000TLI (208Vac) 208V [CEC 2010]</t>
  </si>
  <si>
    <t>BBG Solar Roo (Original Mfg - Powercom): Sunny Roo SR4000TLI (240Vac) 240V [CEC 2010]</t>
  </si>
  <si>
    <t>Beyond Building Systems PTY LTD: SR2000TL-US-240 (240 Vac) 240V [CEC 2011]</t>
  </si>
  <si>
    <t>Beyond Building Systems PTY LTD: SR3000TL-US-240 (240 Vac) 240V [CEC 2011]</t>
  </si>
  <si>
    <t>Beyond Building Systems PTY LTD: SR4200TL-US-240 (240 Vac) 240V [CEC 2011]</t>
  </si>
  <si>
    <t>Beyond Building Systems PTY LTD: SR5000TL-US-240 (240 Vac) 240V [CEC 2011]</t>
  </si>
  <si>
    <t>Chint Power Systems America: CPS SC100KT-O-CA-480 480V [CEC 2012]</t>
  </si>
  <si>
    <t>Chint Power Systems America: CPS SC100KT-O-US-480 480V [CEC 2012]</t>
  </si>
  <si>
    <t>Delta Energy Systems: SOLIVIA 2.5 TR NA G4 208V [CEC 2010]</t>
  </si>
  <si>
    <t>Delta Energy Systems: SOLIVIA 2.5 TR NA G4 240V [CEC 2010]</t>
  </si>
  <si>
    <t>Delta Energy Systems: SOLIVIA 3.3 TR NA G4 208V [CEC 2010]</t>
  </si>
  <si>
    <t>Delta Energy Systems: SOLIVIA 3.3 TR NA G4 240V [CEC 2010]</t>
  </si>
  <si>
    <t>Delta Energy Systems: SOLIVIA 4.4 NA G4 TR (208V) 208V [CEC 2012]</t>
  </si>
  <si>
    <t>Delta Energy Systems: SOLIVIA 4.4 NA G4 TR (240V) 240V [CEC 2012]</t>
  </si>
  <si>
    <t>Delta Energy Systems: SOLIVIA 5.0 NA G4 TR (208V) 208V [CEC 2012]</t>
  </si>
  <si>
    <t>Delta Energy Systems: SOLIVIA 5.0 NA G4 TR (240V) 240V [CEC 2012]</t>
  </si>
  <si>
    <t>Eaton: S-Max 250KW - SM1003 480V [CEC 2011]</t>
  </si>
  <si>
    <t>Eltek: Theia 3.8He-t UL (208V) 208V [CEC 2012]</t>
  </si>
  <si>
    <t>Eltek: Theia 3.8He-t UL (240V) 240V [CEC 2012]</t>
  </si>
  <si>
    <t>Eltek: Theia 4.4He-t UL (208V) 208V [CEC 2012]</t>
  </si>
  <si>
    <t>Eltek: Theia 4.4He-t UL (240V) 240V [CEC 2012]</t>
  </si>
  <si>
    <t>Fronius USA: IG Plus V 10.0-3-208 Delta 208V [CEC 2011]</t>
  </si>
  <si>
    <t>Fronius USA: IG Plus V 10.0-3-240 Delta 240V [CEC 2011]</t>
  </si>
  <si>
    <t>Fronius USA, LLC: CL 33.3 delta (208V) 208V [CEC 2010]</t>
  </si>
  <si>
    <t>Fronius USA, LLC: CL 33.3 delta (240V) 240V [CEC 2010]</t>
  </si>
  <si>
    <t>Fronius USA, LLC: CL 36.0 WYE (277V) 270V [CEC 2010]</t>
  </si>
  <si>
    <t>SMA America: ST48 (277) 277V [CEC 2010]</t>
  </si>
  <si>
    <t>SMA America: ST42 (208) 208V [CEC 2008]</t>
  </si>
  <si>
    <t>Schuco USA L.P. (Original Mfg - SMA America): ST42 (208) 208V [CEC 2008]</t>
  </si>
  <si>
    <t>PV Powered: PVP50kW-208 208V [CEC 2011]</t>
  </si>
  <si>
    <t>Power-One: PVI-CENTRAL-50-US (480) 480V [CEC 2008]</t>
  </si>
  <si>
    <t>Satcon Technology Corporation: AE-50-60-PV-D 208V [CEC 2005]</t>
  </si>
  <si>
    <t>Fronius USA, LLC: IG Plus 11.4-1 uni(208) 208V [CEC 2010]</t>
  </si>
  <si>
    <t>Fronius USA, LLC: IG Plus 11.4-1 uni(240) 240V [CEC 2010]</t>
  </si>
  <si>
    <t>Fronius USA, LLC: IG Plus 11.4-1 uni(277) 277V [CEC 2010]</t>
  </si>
  <si>
    <t>Fronius USA, LLC: IG Plus 11.4-3 delta(208) 208V [CEC 2008]</t>
  </si>
  <si>
    <t>Fronius USA, LLC: IG Plus 11.4-3 delta(208) 208V [CEC 2010]</t>
  </si>
  <si>
    <t>Fronius USA, LLC: IG Plus 11.4-3 delta(240) 240V [CEC 2008]</t>
  </si>
  <si>
    <t>Fronius USA, LLC: IG Plus 12.0-3 wye277 277V [CEC 2010]</t>
  </si>
  <si>
    <t>Fronius USA, LLC: IG Plus 3.0-1 uni(240) 240V [CEC 2010]</t>
  </si>
  <si>
    <t>Fronius USA, LLC: IG Plus 3.0-1 uni(277) 277V [CEC 2010]</t>
  </si>
  <si>
    <t>Fronius USA, LLC: IG Plus 3.0-1 uni208) 208V [CEC 2010]</t>
  </si>
  <si>
    <t>Fronius USA, LLC: IG Plus 3.8-1 uni(208) 208V [CEC 2010]</t>
  </si>
  <si>
    <t>Fronius USA, LLC: IG Plus 3.8-1 uni(240) 240V [CEC 2010]</t>
  </si>
  <si>
    <t>Fronius USA, LLC: IG Plus 3.8-1 uni(277) 277V [CEC 2010]</t>
  </si>
  <si>
    <t>Fronius USA, LLC: IG Plus 5.0-1 uni(208) 208V [CEC 2010]</t>
  </si>
  <si>
    <t>Fronius USA, LLC: IG Plus 5.0-1 uni(240) 240V [CEC 2010]</t>
  </si>
  <si>
    <t>Fronius USA, LLC: IG Plus 5.0-1 uni(277) 277V [CEC 2010]</t>
  </si>
  <si>
    <t>Fronius USA, LLC: IG Plus 6.0-1 uni(208) 208V [CEC 2010]</t>
  </si>
  <si>
    <t>Fronius USA, LLC: IG Plus 6.0-1 uni(240) 240V [CEC 2010]</t>
  </si>
  <si>
    <t>Fronius USA, LLC: IG Plus 6.0-1 uni(277) 277V [CEC 2010]</t>
  </si>
  <si>
    <t>Fronius USA, LLC: IG Plus 7.5-1 uni(208) 208V [CEC 2010]</t>
  </si>
  <si>
    <t>Fronius USA, LLC: IG Plus 7.5-1 uni(240) 240V [CEC 2010]</t>
  </si>
  <si>
    <t>Fronius USA, LLC: IG Plus 7.5-1 uni(277) 277V [CEC 2010]</t>
  </si>
  <si>
    <t>Fronius USA, LLC: IG Plus V 10.0-1 uni(208) 208V [CEC 2010]</t>
  </si>
  <si>
    <t>Fronius USA, LLC: IG Plus V 10.0-1 uni(240) 240V [CEC 2010]</t>
  </si>
  <si>
    <t>Fronius USA, LLC: IG Plus V 10.0-1 uni(277) 277V [CEC 2010]</t>
  </si>
  <si>
    <t>Geoprotek: GS-1000 (208V) 208V [CEC 2011]</t>
  </si>
  <si>
    <t>Geoprotek: GS-1000 (240V) 240V [CEC 2011]</t>
  </si>
  <si>
    <t>Geoprotek: GS-1500 (208V) 208V [CEC 2011]</t>
  </si>
  <si>
    <t>Geoprotek: GS-1500 (240V) 240V [CEC 2011]</t>
  </si>
  <si>
    <t>Geoprotek: GS-2000 (208V) 208V [CEC 2011]</t>
  </si>
  <si>
    <t>Geoprotek: GS-2000 (240V) 240V [CEC 2011]</t>
  </si>
  <si>
    <t>Geoprotek: GS-3000 (208V) 208V [CEC 2011]</t>
  </si>
  <si>
    <t>Geoprotek: GS-3000 (240V) 240V [CEC 2011]</t>
  </si>
  <si>
    <t>Motech Industries Inc.: PVMate 6500U (208V) 208V [CEC 2011]</t>
  </si>
  <si>
    <t>Motech Industries Inc.: PVMate 6500U (240V) 240V [CEC 2011]</t>
  </si>
  <si>
    <t>Motech Industries Inc.: PVMate 6500U (277V) 277V [CEC 2011]</t>
  </si>
  <si>
    <t>Motech Industries Inc.: PVMate 7500U (208V) 208V [CEC 2011]</t>
  </si>
  <si>
    <t>Motech Industries Inc.: PVMate 7500U (240V) 240V [CEC 2011]</t>
  </si>
  <si>
    <t>Motech Industries Inc.: PVMate 7500U (277V) 277V [CEC 2011]</t>
  </si>
  <si>
    <t>Ningbo Ginlong Technologies: GCI-5K-DB 240V [CEC 2012]</t>
  </si>
  <si>
    <t>Ningbo Ginlong Technologies: GCI-5K-W 240V [CEC 2012]</t>
  </si>
  <si>
    <t>Ningbo Ginlong Technologies: Solis 5000-DB 240V [CEC 2012]</t>
  </si>
  <si>
    <t>OPTI-Solar (Original Mfg - Powercom): GT 4000 (208Vac) 208V [CEC 2011]</t>
  </si>
  <si>
    <t>OPTI-Solar (Original Mfg - Powercom): GT 4000 (240Vac) 240V [CEC 2011]</t>
  </si>
  <si>
    <t>Powercom Co., Ltd.: SLK-1500 (240V) 240V [CEC 2010]</t>
  </si>
  <si>
    <t>Powercom Co., Ltd.: SLK-2000 (240Vac) 240V [CEC 2010]</t>
  </si>
  <si>
    <t>Powercom Co., Ltd.: SLK-3000 (240Vac) 240V [CEC 2010]</t>
  </si>
  <si>
    <t>Powercom Co., Ltd.: SLK-4000 (208) 208V [CEC 2010]</t>
  </si>
  <si>
    <t>Powercom Co., Ltd.: SLK-4000 (240) 240V [CEC 2010]</t>
  </si>
  <si>
    <t>PV Powered: PVP2900 208V [CEC 2005]</t>
  </si>
  <si>
    <t>Renergy Inc.: RS-1500 (240V) 240V [CEC 2010]</t>
  </si>
  <si>
    <t>Renergy Inc.: RS-2000 (240Vac) 240V [CEC 2010]</t>
  </si>
  <si>
    <t>Renergy Inc.: RS-3000 (240Vac) 240V [CEC 2010]</t>
  </si>
  <si>
    <t>Resonix: EVSK1750WG (240V) 240V [CEC 2010]</t>
  </si>
  <si>
    <t>Resonix: EVSK2340WG (240V) 240V [CEC 2010]</t>
  </si>
  <si>
    <t>Resonix: EVSK3510WG (240V) 240V [CEC 2010]</t>
  </si>
  <si>
    <t>Resonix: EVSK4700WG (208V) 208V [CEC 2010]</t>
  </si>
  <si>
    <t>Resonix: EVSK4700WG (240V) 240V [CEC 2010]</t>
  </si>
  <si>
    <t>Samil Power Co., Ltd.: SolarRiver3000TL-US (208V) 208V [CEC 2012]</t>
  </si>
  <si>
    <t>Samil Power Co., Ltd.: SolarRiver3000TL-US (240V) 240V [CEC 2012]</t>
  </si>
  <si>
    <t>Samil Power Co., Ltd.: SolarRiver4000TL-US (208V) 208V [CEC 2012]</t>
  </si>
  <si>
    <t>Samil Power Co., Ltd.: SolarRiver4000TL-US (240V) 240V [CEC 2012]</t>
  </si>
  <si>
    <t>Samil Power Co., Ltd.: SolarRiver5000TL-US (208V) 208V [CEC 2012]</t>
  </si>
  <si>
    <t>Samil Power Co., Ltd.: SolarRiver5000TL-US (240V) 240V [CEC 2012]</t>
  </si>
  <si>
    <t>Samil Power Co., Ltd.: SolarRiver6000TL-US (208V) 208V [CEC 2012]</t>
  </si>
  <si>
    <t>Samil Power Co., Ltd.: SolarRiver6000TL-US (240V) 240V [CEC 2012]</t>
  </si>
  <si>
    <t>Samil Power Co., Ltd.: SolarRiver6000TL-US (277V) 277V [CEC 2012]</t>
  </si>
  <si>
    <t>Shanghai Chint Power Systems: CPS SCE4KTL-O US (208V) 208V [CEC 2012]</t>
  </si>
  <si>
    <t>Shanghai Chint Power Systems: CPS SCE4KTL-O US (240V) 240V [CEC 2012]</t>
  </si>
  <si>
    <t>Shanghai Chint Power Systems: CPS SCE4KTL-O US (277V) 277V [CEC 2012]</t>
  </si>
  <si>
    <t>Shanghai Chint Power Systems: CPS SCE5KTL-O US (208V) 208V [CEC 2012]</t>
  </si>
  <si>
    <t>Shanghai Chint Power Systems: CPS SCE5KTL-O US (240V) 240V [CEC 2012]</t>
  </si>
  <si>
    <t>Shanghai Chint Power Systems: CPS SCE5KTL-O US (277V) 277V [CEC 2012]</t>
  </si>
  <si>
    <t>Shanghai Chint Power Systems: CPS SCE6KTL-O US (208V) 208V [CEC 2012]</t>
  </si>
  <si>
    <t>Shanghai Chint Power Systems: CPS SCE6KTL-O US (240V) 240V [CEC 2012]</t>
  </si>
  <si>
    <t>Shanghai Chint Power Systems: CPS SCE6KTL-O US (277V) 277V [CEC 2012]</t>
  </si>
  <si>
    <t>Shanghai Chint Power Systems: CPS SCE7KTL-O US (208V) 208V [CEC 2012]</t>
  </si>
  <si>
    <t>Shanghai Chint Power Systems: CPS SCE7KTL-O US (240V) 240V [CEC 2012]</t>
  </si>
  <si>
    <t>Shanghai Chint Power Systems: CPS SCE7KTL-O US (277V) 277V [CEC 2012]</t>
  </si>
  <si>
    <t>Solectria: PVI 6500 (208V) 208V [CEC 2011]</t>
  </si>
  <si>
    <t>Solectria: PVI 6500 (240V) 240V [CEC 2011]</t>
  </si>
  <si>
    <t>Solectria: PVI 6500 (277V) 277V [CEC 2011]</t>
  </si>
  <si>
    <t>Solectria: PVI 7500 (208V) 208V [CEC 2011]</t>
  </si>
  <si>
    <t>Solectria: PVI 7500 (240V) 240V [CEC 2011]</t>
  </si>
  <si>
    <t>Solectria: PVI 7500 (277V) 277V [CEC 2011]</t>
  </si>
  <si>
    <t>Solectria Renewables, LLC: SGI-225 480V [CEC 2010]</t>
  </si>
  <si>
    <t>Solectria Renewables, LLC: SGI-250 480V [CEC 2010]</t>
  </si>
  <si>
    <t>Solectria Renewables, LLC: SGI-266 480V [CEC 2010]</t>
  </si>
  <si>
    <t>Solectria Renewables, LLC: SGI-300 480V [CEC 2010]</t>
  </si>
  <si>
    <t>Solectria Renewables, LLC: SGI-500 480V [CEC 2010]</t>
  </si>
  <si>
    <t>SunPower Corp (Original Mfg - Fronius Int. GmbH): SPR-10000-277V 277V [CEC 2010]</t>
  </si>
  <si>
    <t>SunPower Corp (Original Mfg - Fronius Int. GmbH): SPR-10000f-208V 208V [CEC 2010]</t>
  </si>
  <si>
    <t>SunPower Corp (Original Mfg - Fronius Int. GmbH): SPR-10000f-240V 240V [CEC 2010]</t>
  </si>
  <si>
    <t>SunPower Corp (Original Mfg - Fronius Int. GmbH): SPR-10001f-1 UNI (208Vac) 208V [CEC 2010]</t>
  </si>
  <si>
    <t>SunPower Corp (Original Mfg - Fronius Int. GmbH): SPR-10001f-1 UNI (240Vac) 240V [CEC 2010]</t>
  </si>
  <si>
    <t>SunPower Corp (Original Mfg - Fronius Int. GmbH): SPR-10001f-1 UNI (277Vac) 277V [CEC 2010]</t>
  </si>
  <si>
    <t>SunPower Corp (Original Mfg - Fronius Int. GmbH): SPR11400f-3-208V 208V [CEC 2010]</t>
  </si>
  <si>
    <t>SunPower Corp (Original Mfg - Fronius Int. GmbH): SPR11400f-3-240V 240V [CEC 2010]</t>
  </si>
  <si>
    <t>SunPower Corp (Original Mfg - Fronius Int. GmbH): SPR-11401f-1 UNI (208Vac) 208V [CEC 2010]</t>
  </si>
  <si>
    <t>SunPower Corp (Original Mfg - Fronius Int. GmbH): SPR-11401f-1 UNI (240Vac) 240V [CEC 2010]</t>
  </si>
  <si>
    <t>SunPower Corp (Original Mfg - Fronius Int. GmbH): SPR-11401f-1 UNI (277Vac) 277V [CEC 2010]</t>
  </si>
  <si>
    <t>SunPower Corp (Original Mfg - Fronius Int. GmbH): SPR-11401f-3 Delta (208Vac) 208V [CEC 2010]</t>
  </si>
  <si>
    <t>SunPower Corp (Original Mfg - Fronius Int. GmbH): SPR-11401f-3 Delta (240Vac) 240V [CEC 2010]</t>
  </si>
  <si>
    <t>SunPower Corp (Original Mfg - Fronius Int. GmbH): SPR-12000f (208V) 208V [CEC 2008]</t>
  </si>
  <si>
    <t>SunPower Corp (Original Mfg - Fronius Int. GmbH): SPR-12000f (240V) 240V [CEC 2008]</t>
  </si>
  <si>
    <t>SunPower Corp (Original Mfg - Fronius Int. GmbH): SPR-12000f-277V 277V [CEC 2010]</t>
  </si>
  <si>
    <t>SunPower Corp (Original Mfg - Fronius Int. GmbH): SPR-12001f-3-277WYE 277V [CEC 2010]</t>
  </si>
  <si>
    <t>SunPower Corp (Original Mfg - Fronius Int. GmbH): SPR-3301f-1 UNI (208Vac) 208V [CEC 2010]</t>
  </si>
  <si>
    <t>SunPower Corp (Original Mfg - Fronius Int. GmbH): SPR-3301f-1 UNI (240Vac) 240V [CEC 2010]</t>
  </si>
  <si>
    <t>SunPower Corp (Original Mfg - Fronius Int. GmbH): SPR-3301f-1 UNI (277Vac) 277V [CEC 2010]</t>
  </si>
  <si>
    <t>SunPower Corp (Original Mfg - Fronius Int. GmbH): SPR-3801f-1 UNI (208Vac) 208V [CEC 2010]</t>
  </si>
  <si>
    <t>SunPower Corp (Original Mfg - Fronius Int. GmbH): SPR-3801f-1 UNI (240Vac) 240V [CEC 2010]</t>
  </si>
  <si>
    <t>SunPower Corp (Original Mfg - Fronius Int. GmbH): SPR-3801f-1 UNI (277Vac) 277V [CEC 2010]</t>
  </si>
  <si>
    <t>SunPower Corp (Original Mfg - Fronius Int. GmbH): SPR-6501f-1 UNI (208Vac) 208V [CEC 2010]</t>
  </si>
  <si>
    <t>SunPower Corp (Original Mfg - Fronius Int. GmbH): SPR-6501f-1 UNI (240Vac) 240V [CEC 2010]</t>
  </si>
  <si>
    <t>SunPower Corp (Original Mfg - Fronius Int. GmbH): SPR-6501f-1 UNI (277Vac) 277V [CEC 2010]</t>
  </si>
  <si>
    <t>SunPower Corp (Original Mfg - Fronius Int. GmbH): SPR-7501f-1 UNI (208Vac) 208V [CEC 2010]</t>
  </si>
  <si>
    <t>SunPower Corp (Original Mfg - Fronius Int. GmbH): SPR-7501f-1 UNI (240Vac) 240V [CEC 2010]</t>
  </si>
  <si>
    <t>SunPower Corp (Original Mfg - Fronius Int. GmbH): SPR-7501f-1 UNI (277Vac) 277V [CEC 2010]</t>
  </si>
  <si>
    <t>Topper Sun Energy Technology: TS-S1500 (240V) 240V [CEC 2010]</t>
  </si>
  <si>
    <t>Topper Sun Energy Technology: TS-S2000 (240V) 240V [CEC 2010]</t>
  </si>
  <si>
    <t>Topper Sun Energy Technology: TS-S3000 (240V) 240V [CEC 2010]</t>
  </si>
  <si>
    <t>Beijing Kinglong New Energy: Sunteams 1500 (240V) 240V [CEC 2011]</t>
  </si>
  <si>
    <t>Beijing Kinglong New Energy: Sunteams 2000 (208V) 208V [CEC 2011]</t>
  </si>
  <si>
    <t>Beijing Kinglong New Energy: Sunteams 2000 (240V) 240V [CEC 2011]</t>
  </si>
  <si>
    <t>Beijing Kinglong New Energy: Sunteams 3000 (208V) 208V [CEC 2011]</t>
  </si>
  <si>
    <t>Beijing Kinglong New Energy: Sunteams 3000 (240V) 240V [CEC 2011]</t>
  </si>
  <si>
    <t>GE Energy  (Original Mfg - Xantrex): GEPVb-4000-NA-240-208-02 (208V) 208V [CEC 0]</t>
  </si>
  <si>
    <t>GE Energy  (Original Mfg - Xantrex): GEPVb-4000-NA-240-208-02 (240V) 240V [CEC 0]</t>
  </si>
  <si>
    <t>Growatt New Energy: GROWATT 2000HF-US (208V) 208V [CEC 2012]</t>
  </si>
  <si>
    <t>Growatt New Energy: GROWATT 2000HF-US (240V) 240V [CEC 2012]</t>
  </si>
  <si>
    <t>Growatt New Energy: GROWATT 2500HF-US (208V) 208V [CEC 2012]</t>
  </si>
  <si>
    <t>Growatt New Energy: GROWATT 2500HF-US (240V) 240V [CEC 2012]</t>
  </si>
  <si>
    <t>Growatt New Energy: GROWATT 3000HF-US (208V) 208V [CEC 2012]</t>
  </si>
  <si>
    <t>Growatt New Energy: GROWATT 3000HF-US (240V) 240V [CEC 2012]</t>
  </si>
  <si>
    <t>HiSEL Power: HiSEL-K 2000 (208V) 208V [CEC 2012]</t>
  </si>
  <si>
    <t>HiSEL Power: HiSEL-K 2000 (240V) 240V [CEC 2012]</t>
  </si>
  <si>
    <t>HiSEL Power: HiSEL-K 3000 (208V) 208V [CEC 2012]</t>
  </si>
  <si>
    <t>HiSEL Power: HiSEL-K 3000 (240V) 240V [CEC 2012]</t>
  </si>
  <si>
    <t>Ingeteam S.A.: Ingecon Sun 15U 208V 208V [CEC 2010]</t>
  </si>
  <si>
    <t>Ingeteam S.A.: Ingecon Sun 15U 480V 240V [CEC 2010]</t>
  </si>
  <si>
    <t>Ingeteam S.A.: Ingecon Sun 25U 208V 208V [CEC 2010]</t>
  </si>
  <si>
    <t>Ingeteam S.A.: Ingecon Sun 25U 480V 240V [CEC 2010]</t>
  </si>
  <si>
    <t>Lixma Tech  (Original Mfg - Sysgration Ltd.): LSI4000 240V [CEC 2011]</t>
  </si>
  <si>
    <t>Magnetek Uncommon Power: PVI-3000-I-OUTD-US (208V) 208V [CEC 2005]</t>
  </si>
  <si>
    <t>Magnetek Uncommon Power: PVI-3000-I-OUTD-US-F (208V) 208V [CEC 2005]</t>
  </si>
  <si>
    <t>Magnetek Uncommon Power: PVI-3000-I-OUTD-US-F (240V) 240V [CEC 2005]</t>
  </si>
  <si>
    <t>MagneTek, S.p.A.: PVI-3600-I-OUTD-US-F (208V) 208V [CEC 2005]</t>
  </si>
  <si>
    <t>MagneTek, S.p.A.: PVI-3600-US (208V) 208V [CEC 2005]</t>
  </si>
  <si>
    <t>Power-One (Original Mfr. - Magnetek): PVI-5000-208 208V [CEC 2007]</t>
  </si>
  <si>
    <t>Power-One (Original Mfr. - Magnetek): PVI-5000-277 277V [CEC 2007]</t>
  </si>
  <si>
    <t>Power-One (Original Mfr. - Magnetek): PVI-6000-208 208V [CEC 2007]</t>
  </si>
  <si>
    <t>Power-One (Original Mfr. - Magnetek): PVI-6000-240 240V [CEC 2007]</t>
  </si>
  <si>
    <t>PV Powered: PVP100KW (208) 208V [CEC 2008]</t>
  </si>
  <si>
    <t>PV Powered: PVP100KW (480) 480V [CEC 2008]</t>
  </si>
  <si>
    <t>PV Powered: PVP30KW (208) 208V [CEC 2007]</t>
  </si>
  <si>
    <t>PV Powered: PVP30KW (480) 480V [CEC 2007]</t>
  </si>
  <si>
    <t>PV Powered: PVP30KW LV (208) 208V [CEC 2008]</t>
  </si>
  <si>
    <t>PV Powered: PVP30KW LV (480) 480V [CEC 2008]</t>
  </si>
  <si>
    <t>PV Powered: PVP75KW-208 208V [CEC 2008]</t>
  </si>
  <si>
    <t>PV Powered: PVP75KW-480 480V [CEC 2008]</t>
  </si>
  <si>
    <t>Renovo Power Systems: RN5000US 240V [CEC 2012]</t>
  </si>
  <si>
    <t>Schuco USA L.P. (Original Mfg - SMA America): SB4000US (208V) 208V [CEC 0]</t>
  </si>
  <si>
    <t>Schuco USA L.P. (Original Mfg - SMA America): SB4000US (240V) 240V [CEC 0]</t>
  </si>
  <si>
    <t>Schuco USA L.P. (Original Mfg - SMA America): SB5000US (208V) 208V [CEC 0]</t>
  </si>
  <si>
    <t>Schuco USA L.P. (Original Mfg - SMA America): SB5000US (240V) 240V [CEC 0]</t>
  </si>
  <si>
    <t>Schuco USA L.P. (Original Mfg - SMA America): SB5000US (277V) 277V [CEC 0]</t>
  </si>
  <si>
    <t>Schuco USA L.P. (Original Mfg - SMA America): SB6000U (208V) 208V [CEC 2006]</t>
  </si>
  <si>
    <t>Schuco USA L.P. (Original Mfg - SMA America): SB6000U (240V) 240V [CEC 2006]</t>
  </si>
  <si>
    <t>Schuco USA L.P. (Original Mfg - SMA America): SB6000U (277V) 277V [CEC 2006]</t>
  </si>
  <si>
    <t>Schuco USA L.P. (Original Mfg - SMA America): SB6000US (208V) 208V [CEC 2006]</t>
  </si>
  <si>
    <t>Schuco USA L.P. (Original Mfg - SMA America): SB6000US (240V) 240V [CEC 2006]</t>
  </si>
  <si>
    <t>Schuco USA L.P. (Original Mfg - SMA America): SB6000US (277V) 277V [CEC 2006]</t>
  </si>
  <si>
    <t>Schuco USA L.P. (Original Mfg - SMA America): SB7000US (208V) 208V [CEC 2007]</t>
  </si>
  <si>
    <t>Schuco USA L.P. (Original Mfg - SMA America): SB7000US (240V) 240V [CEC 2007]</t>
  </si>
  <si>
    <t>Schuco USA L.P. (Original Mfg - SMA America): SB7000US (277V) 277V [CEC 2007]</t>
  </si>
  <si>
    <t>Schuco USA L.P. (Original Mfg - SMA America): SB8000US (240V) 240V [CEC 2010]</t>
  </si>
  <si>
    <t>Schuco USA L.P. (Original Mfg - SMA America): SB8000US (277V) 277V [CEC 2010]</t>
  </si>
  <si>
    <t>Schuco USA L.P. (Original Mfg - SMA America): SWR2100U 240V [CEC 2006]</t>
  </si>
  <si>
    <t>Schuco USA L.P. (Original Mfg - SMA America): SWR2500U (208V) 208V [CEC 2005]</t>
  </si>
  <si>
    <t>Schuco USA L.P. (Original Mfg - SMA America): SWR2500U (240V) 240V [CEC 2006]</t>
  </si>
  <si>
    <t>Schuco USA L.P. (Original Mfg - SMA America): SWR2500U-SBD (208V) 208V [CEC 2005]</t>
  </si>
  <si>
    <t>Schuco USA L.P. (Original Mfg - SMA America): SWR2500U-SBD (240V) 240V [CEC 2006]</t>
  </si>
  <si>
    <t>Siemens: SINVERT PVS1051 UL 480V [CEC 2010]</t>
  </si>
  <si>
    <t>Siemens: SINVERT PVS1401 UL 480V [CEC 2010]</t>
  </si>
  <si>
    <t>Siemens: SINVERT PVS351 UL 480V [CEC 2010]</t>
  </si>
  <si>
    <t>Siemens: SINVERT PVS701 UL 480V [CEC 2010]</t>
  </si>
  <si>
    <t>SMA America: SB10000TL-US (240V) 240V [CEC 2012]</t>
  </si>
  <si>
    <t>SMA America: SB10000TL-US-12 208V [CEC 2012]</t>
  </si>
  <si>
    <t>SMA America: SB10000TL-US-12 (208V) 208V [CEC 2012]</t>
  </si>
  <si>
    <t>SMA America: SB10000TL-US-12 (240V) 240V [CEC 2012]</t>
  </si>
  <si>
    <t>SMA America: SB11000TL-US (240V) 240V [CEC 2012]</t>
  </si>
  <si>
    <t>SMA America: SB11000TL-US-12 (240V) 240V [CEC 2012]</t>
  </si>
  <si>
    <t>SMA America: SB4000US 208V [CEC 2007]</t>
  </si>
  <si>
    <t>SMA America: SB4000US 240V [CEC 2007]</t>
  </si>
  <si>
    <t>SMA America: SB5000US 208V [CEC 2007]</t>
  </si>
  <si>
    <t>SMA America: SB5000US 240V [CEC 2007]</t>
  </si>
  <si>
    <t>SMA America: SB5000US 277V [CEC 2007]</t>
  </si>
  <si>
    <t>SMA America: SB5000US-11 208V [CEC 2007]</t>
  </si>
  <si>
    <t>SMA America: SB5000US-11 240V [CEC 2007]</t>
  </si>
  <si>
    <t>SMA America: SB5000US-11 277V [CEC 2007]</t>
  </si>
  <si>
    <t>SMA America: SB6000TL-US (208V) 208V [CEC 2012]</t>
  </si>
  <si>
    <t>SMA America: SB6000TL-US (240V) 240V [CEC 2012]</t>
  </si>
  <si>
    <t>SMA America: SB6000TL-US-12 (208V) 208V [CEC 2012]</t>
  </si>
  <si>
    <t>SMA America: SB6000TL-US-12 (240V) 240V [CEC 2012]</t>
  </si>
  <si>
    <t>SMA America: SB6000U 208V [CEC 2005]</t>
  </si>
  <si>
    <t>SMA America: SB6000U 240V [CEC 2005]</t>
  </si>
  <si>
    <t>SMA America: SB6000U 277V [CEC 2005]</t>
  </si>
  <si>
    <t>SMA America: SB6000US 208V [CEC 2007]</t>
  </si>
  <si>
    <t>SMA America: SB6000US 240V [CEC 2007]</t>
  </si>
  <si>
    <t>SMA America: SB6000US 277V [CEC 2007]</t>
  </si>
  <si>
    <t>SMA America: SB6000US-11 208V [CEC 2007]</t>
  </si>
  <si>
    <t>SMA America: SB6000US-11 240V [CEC 2007]</t>
  </si>
  <si>
    <t>SMA America: SB6000US-11 277V [CEC 2007]</t>
  </si>
  <si>
    <t>SMA America: SB7000TL-US (208V) 208V [CEC 2012]</t>
  </si>
  <si>
    <t>SMA America: SB7000TL-US (240V) 240V [CEC 2012]</t>
  </si>
  <si>
    <t>SMA America: SB7000TL-US-12 (208V) 208V [CEC 2012]</t>
  </si>
  <si>
    <t>SMA America: SB7000TL-US-12 (240V) 240V [CEC 2012]</t>
  </si>
  <si>
    <t>SMA America: SB7000US 208V [CEC 2007]</t>
  </si>
  <si>
    <t>SMA America: SB7000US 240V [CEC 2007]</t>
  </si>
  <si>
    <t>SMA America: SB7000US 277V [CEC 2007]</t>
  </si>
  <si>
    <t>SMA America: SB7000US-11 208V [CEC 2007]</t>
  </si>
  <si>
    <t>SMA America: SB7000US-11 240V [CEC 2007]</t>
  </si>
  <si>
    <t>SMA America: SB7000US-11 277V [CEC 2007]</t>
  </si>
  <si>
    <t>SMA America: SB8000TL-US (240V) 240V [CEC 2012]</t>
  </si>
  <si>
    <t>SMA America: SB8000TL-US-12 208V [CEC 2012]</t>
  </si>
  <si>
    <t>SMA America: SB8000TL-US-12 (208V) 208V [CEC 2012]</t>
  </si>
  <si>
    <t>SMA America: SB8000TL-US-12 (240V) 240V [CEC 2012]</t>
  </si>
  <si>
    <t>SMA America: SB8000US 240V [CEC 2010]</t>
  </si>
  <si>
    <t>SMA America: SB8000US 277V [CEC 2010]</t>
  </si>
  <si>
    <t>SMA America: SB8000US (240V) w- -11 or -12 240V [CEC 2012]</t>
  </si>
  <si>
    <t>SMA America: SB8000US (277V) w- -11 or -12 277V [CEC 2012]</t>
  </si>
  <si>
    <t>SMA America: SB8000US-11 240V [CEC 2010]</t>
  </si>
  <si>
    <t>SMA America: SB8000US-11 277V [CEC 2010]</t>
  </si>
  <si>
    <t>SMA America: SB9000TL-US (240V) 240V [CEC 2012]</t>
  </si>
  <si>
    <t>SMA America: SB9000TL-US-12 208V [CEC 2012]</t>
  </si>
  <si>
    <t>SMA America: SB9000TL-US-12 (208V) 208V [CEC 2012]</t>
  </si>
  <si>
    <t>SMA America: SB9000TL-US-12 (240V) 240V [CEC 2012]</t>
  </si>
  <si>
    <t>SMA America: SC125U 208V [CEC 2005]</t>
  </si>
  <si>
    <t>SMA America: SC125U 480V [CEC 2005]</t>
  </si>
  <si>
    <t>SMA America: ST36 (208) 208V [CEC 2008]</t>
  </si>
  <si>
    <t>SMA America: ST36 (240) 240V [CEC 2010]</t>
  </si>
  <si>
    <t>SMA America: ST36 (277) 277V [CEC 2008]</t>
  </si>
  <si>
    <t>Fronius USA, LLC: CL 44.4 delta (240V) 240V [CEC 2010]</t>
  </si>
  <si>
    <t>Fronius USA, LLC: CL 55.5 delta (240V) 240V [CEC 2010]</t>
  </si>
  <si>
    <t>Satcon Technology Corporation: AE-50-60-PV-A 480V [CEC 2005]</t>
  </si>
  <si>
    <t>Power-One: PVI-CENTRAL-50-US (208) 208V [CEC 2008]</t>
  </si>
  <si>
    <t>SMA America: SWR2100U 208V [CEC 2006]</t>
  </si>
  <si>
    <t>SMA America: SWR2500U 208V [CEC 2005]</t>
  </si>
  <si>
    <t>SMA America: SWR2500U 240V [CEC 2005]</t>
  </si>
  <si>
    <t>SMA Solar Technology AG: SB 2000HFUS-30_208V 208V [CEC 2011]</t>
  </si>
  <si>
    <t>SMA Solar Technology AG: SB 2500HFUS-30 -240V 240V [CEC 2011]</t>
  </si>
  <si>
    <t>SMA Solar Technology AG: SB10000TL-US 208V [CEC 2010]</t>
  </si>
  <si>
    <t>SMA Solar Technology AG: SB2000HFUS-30-240V 240V [CEC 2011]</t>
  </si>
  <si>
    <t>SMA Solar Technology AG: SB2500HFUS-30-208V 208V [CEC 2011]</t>
  </si>
  <si>
    <t>SMA Solar Technology AG: SB3000HFUS-30 - 240V 240V [CEC 2011]</t>
  </si>
  <si>
    <t>SMA Solar Technology AG: SB3000HFUS-30- 208V 208V [CEC 2011]</t>
  </si>
  <si>
    <t>SMA Solar Technology AG: SB8000TL-US 208V [CEC 2010]</t>
  </si>
  <si>
    <t>SMA Solar Technology AG: SB9000TL-US 208V [CEC 2010]</t>
  </si>
  <si>
    <t>SMA Technology AG: SB3800-US 240V [CEC 2010]</t>
  </si>
  <si>
    <t>Solargate: SG-4000 240V [CEC 2011]</t>
  </si>
  <si>
    <t>Satcon Technology Corporation: AE-50-60-PV-F 240V [CEC 2005]</t>
  </si>
  <si>
    <t>Fronius USA, LLC: CL 44.4 delta (208V) 208V [CEC 2010]</t>
  </si>
  <si>
    <t>Solectria: PVI 77kW 208V 208V [CEC 2007]</t>
  </si>
  <si>
    <t>Solectria: PVI 77kW 480V 480V [CEC 2007]</t>
  </si>
  <si>
    <t>Solectria: PVI 82kW 208V 208V [CEC 2011]</t>
  </si>
  <si>
    <t>Solectria: PVI 82kW 480V 480V [CEC 2011]</t>
  </si>
  <si>
    <t>Solectria: PVI 90kW 208V 208V [CEC 2007]</t>
  </si>
  <si>
    <t>Solectria: PVI 90kW 480V 480V [CEC 2007]</t>
  </si>
  <si>
    <t>Solectria: PVI 95kW 208V 208V [CEC 2011]</t>
  </si>
  <si>
    <t>Solectria: PVI 95kW 480V 480V [CEC 2011]</t>
  </si>
  <si>
    <t>Sonnetek: SG-4000 240V [CEC 2011]</t>
  </si>
  <si>
    <t>SunPower Corp ( Original Mfg - Xantrex): SPR-2800x (208V) 208V [CEC 0]</t>
  </si>
  <si>
    <t>SunPower Corp ( Original Mfg - Xantrex): SPR-2800x (240V) 240V [CEC 0]</t>
  </si>
  <si>
    <t>SunPower Corp ( Original Mfg - Xantrex): SPR-4000x (208V) 208V [CEC 2006]</t>
  </si>
  <si>
    <t>SunPower Corp (Original - Mfg Xantrex): SPR-2500x 240V [CEC 2007]</t>
  </si>
  <si>
    <t>SunPower Corp (Original - Mfg Xantrex): SPR-3300x-208 208V [CEC 2006]</t>
  </si>
  <si>
    <t>SunPower Corp (Original - Mfg Xantrex): SPR-3300x-240 240V [CEC 2006]</t>
  </si>
  <si>
    <t>SunPower Corp (Original - Mfg Xantrex): SPR-4000x 240V [CEC 2006]</t>
  </si>
  <si>
    <t>SunPower Corp (Original - Mfg Xantrex): SPR-5000x 240V [CEC 2007]</t>
  </si>
  <si>
    <t>SunPower Corp (Original Mfg - SMA America): SPR-4000m (208V) 208V [CEC 2007]</t>
  </si>
  <si>
    <t>SunPower Corp (Original Mfg - SMA America): SPR-4000m (240V) 240V [CEC 2007]</t>
  </si>
  <si>
    <t>SunPower Corp (Original Mfg - SMA America): SPR-5000m (208V) 208V [CEC 2007]</t>
  </si>
  <si>
    <t>SunPower Corp (Original Mfg - SMA America): SPR-5000m (240V) 240V [CEC 2007]</t>
  </si>
  <si>
    <t>SunPower Corp (Original Mfg - SMA America): SPR-5000m (277V) 277V [CEC 2007]</t>
  </si>
  <si>
    <t>SunPower Corp (Original Mfg - SMA America): SPR-6000m (208V) 208V [CEC 2007]</t>
  </si>
  <si>
    <t>SunPower Corp (Original Mfg - SMA America): SPR-6000m (240V) 240V [CEC 2007]</t>
  </si>
  <si>
    <t>SunPower Corp (Original Mfg - SMA America): SPR-6000m (277V) 277V [CEC 2007]</t>
  </si>
  <si>
    <t>SunPower Corp (Original Mfg - SMA America): SPR-7000m (208V) 208V [CEC 2007]</t>
  </si>
  <si>
    <t>SunPower Corp (Original Mfg - SMA America): SPR-7000m (240V) 240V [CEC 2007]</t>
  </si>
  <si>
    <t>SunPower Corp (Original Mfg - SMA America): SPR-7000m (277V) 277V [CEC 2007]</t>
  </si>
  <si>
    <t>SunPower Corp (Original Mfg - SMA America): SPR-8000m 240V [CEC 2010]</t>
  </si>
  <si>
    <t>SunPower Corp (Original Mfg - SMA America): SPR-8000m 277V [CEC 2010]</t>
  </si>
  <si>
    <t>Sysgration Ltd.: SG-4000( 240Vac) 240V [CEC 2011]</t>
  </si>
  <si>
    <t>Xantrex Technologies, Inc.: GT100-208 208V [CEC 2008]</t>
  </si>
  <si>
    <t>Xantrex Technologies, Inc.: GT100-208-PG 208V [CEC 2008]</t>
  </si>
  <si>
    <t>Xantrex Technologies, Inc.: GT100-480 480V [CEC 2007]</t>
  </si>
  <si>
    <t>Xantrex Technologies, Inc.: GT100-480 POS 480V [CEC 2007]</t>
  </si>
  <si>
    <t>Xantrex Technologies, Inc.: GT2.5-NA-DS-240-POS 240V [CEC 2005]</t>
  </si>
  <si>
    <t>Xantrex Technologies, Inc.: GT2.8 240-208 (208) 208V [CEC 0]</t>
  </si>
  <si>
    <t>Xantrex Technologies, Inc.: GT2.8 240-208 (240) 240V [CEC 0]</t>
  </si>
  <si>
    <t>Xantrex Technologies, Inc.: GT250-480 480V [CEC 2007]</t>
  </si>
  <si>
    <t>Xantrex Technologies, Inc.: GT250-480-POS 480V [CEC 2007]</t>
  </si>
  <si>
    <t>Xantrex Technologies, Inc.: GT3.0-NA-DS-240-POS 240V [CEC 2005]</t>
  </si>
  <si>
    <t>Xantrex Technologies, Inc.: GT3.3-NA-DS-208-POS 208V [CEC 2005]</t>
  </si>
  <si>
    <t>Xantrex Technologies, Inc.: GT3.3-NA-DS-240-POS 240V [CEC 2005]</t>
  </si>
  <si>
    <t>Xantrex Technologies, Inc.: GT4.0-N-240-208-208V 208V [CEC 0]</t>
  </si>
  <si>
    <t>Xantrex Technologies, Inc.: GT4.0-N-240-208-240V 240V [CEC 0]</t>
  </si>
  <si>
    <t>Xantrex Technologies, Inc.: GT500-480 480V [CEC 2011]</t>
  </si>
  <si>
    <t>Xantrex Technologies, Inc.: GT500-MVX 208V [CEC 2010]</t>
  </si>
  <si>
    <t>Xantrex Technologies, Inc.: PV100S-208-HE 208V [CEC 2006]</t>
  </si>
  <si>
    <t>Xantrex Technologies, Inc.: PV100S-480-HE 480V [CEC 2006]</t>
  </si>
  <si>
    <t>Xantrex Technologies, Inc.: PV10-480xfrmr 480V [CEC 2005]</t>
  </si>
  <si>
    <t>Xantrex Technologies, Inc.: PV15-480xfrmr 480V [CEC 2005]</t>
  </si>
  <si>
    <t>Xantrex Technologies, Inc.: PV20-480xfrmr 480V [CEC 2005]</t>
  </si>
  <si>
    <t>Xantrex Technologies, Inc.: PV225S-480-P 480V [CEC 2005]</t>
  </si>
  <si>
    <t>Xantrex Technologies, Inc.: PV30-480xfrmr 480V [CEC 2005]</t>
  </si>
  <si>
    <t>Fronius USA, LLC: CL 55.5 delta (208V) 208V [CEC 2010]</t>
  </si>
  <si>
    <t>Zigor: SUNZET4-USA 240V [CEC 2011]</t>
  </si>
  <si>
    <t>Emerson Network Power: SPV-4.0AIUSO 240V [CEC 2011]</t>
  </si>
  <si>
    <t>Emerson Network Power: SPV-4.5AIUSO 240V [CEC 2011]</t>
  </si>
  <si>
    <t>Diehl AKO: 4301 S-A (208 Vac) 208V [CEC 2010]</t>
  </si>
  <si>
    <t>Diehl AKO: 4301 S-A (240 Vac) 240V [CEC 2010]</t>
  </si>
  <si>
    <t>Power-One: PVI-3.8-I-OUTD-x-US-y 208V [CEC 2010]</t>
  </si>
  <si>
    <t>Power-One: PVI-3.8-I-OUTD-x-US-y 240V [CEC 2010]</t>
  </si>
  <si>
    <t>Power-One: PVI-3.8-I-OUTD-x-US-y 277V [CEC 2010]</t>
  </si>
  <si>
    <t>Power-One: PVI-4.6-I-OUTD-x-US-y 208V [CEC 2010]</t>
  </si>
  <si>
    <t>Power-One: PVI-4.6-I-OUTD-x-US-y 240V [CEC 2010]</t>
  </si>
  <si>
    <t>Power-One: PVI-4.6-I-OUTD-x-US-y 277V [CEC 2010]</t>
  </si>
  <si>
    <t>Power-One: UNO-2.0-I-OUTD-US (208 V) 208V [CEC 2012]</t>
  </si>
  <si>
    <t>Power-One: UNO-2.0-I-OUTD-US (240 V) 240V [CEC 2012]</t>
  </si>
  <si>
    <t>Power-One: UNO-2.0-I-OUTD-US (277 V) 277V [CEC 2012]</t>
  </si>
  <si>
    <t>Power-One: UNO-2.5-I-OUTD-US (208 V) 208V [CEC 2012]</t>
  </si>
  <si>
    <t>Power-One: UNO-2.5-I-OUTD-US (240 V) 240V [CEC 2012]</t>
  </si>
  <si>
    <t>Power-One: UNO-2.5-I-OUTD-US (277 V) 277V [CEC 2012]</t>
  </si>
  <si>
    <t>Power-One, Inc.: PVI-10.0-I-OUTD-x-US-208-y 208V [CEC 2011]</t>
  </si>
  <si>
    <t>Power-One, Inc.: PVI-10.0-I-OUTD-x-US-480-y-z 480V [CEC 2011]</t>
  </si>
  <si>
    <t>Power-One, Inc.: PVI-12.0-I-OUTD-x-US-480-y 480V [CEC 2011]</t>
  </si>
  <si>
    <t>Ablerex Electronics Co., Ltd.: ES 2200-US-240 (240 Vac) 240V [CEC 2011]</t>
  </si>
  <si>
    <t>Ablerex Electronics Co., Ltd.: ES 3300-US-240 (240 Vac) 240V [CEC 2011]</t>
  </si>
  <si>
    <t>Ablerex Electronics Co., Ltd.: ES 4200-US-240 (240 Vac) 240V [CEC 2011]</t>
  </si>
  <si>
    <t>Ablerex Electronics Co., Ltd.: ES 5000-US-240 (240 Vac) 240V [CEC 2011]</t>
  </si>
  <si>
    <t>Auxin Solar: AXU-PV1500U (208V) 208V [CEC 2010]</t>
  </si>
  <si>
    <t>Auxin Solar: AXU-PV2000U (208V) 208V [CEC 2010]</t>
  </si>
  <si>
    <t>Auxin Solar: AXU-PV3000U (208V) 208V [CEC 2010]</t>
  </si>
  <si>
    <t>BBG Solar Roo (Original Mfg - Powercom): Sunny Roo SR1500TLI (208Vac) 208V [CEC 2010]</t>
  </si>
  <si>
    <t>BBG Solar Roo (Original Mfg - Powercom): Sunny Roo SR2000TLI (208Vac) 208V [CEC 2010]</t>
  </si>
  <si>
    <t>BBG Solar Roo (Original Mfg - Powercom): Sunny Roo SR3000TLI (208Vac) 208V [CEC 2010]</t>
  </si>
  <si>
    <t>Carlo Gavazzi: ISGA 1 33 240V [CEC 2011]</t>
  </si>
  <si>
    <t>Carlo Gavazzi: ISGA 1 42 240V [CEC 2011]</t>
  </si>
  <si>
    <t>Carlo Gavazzi: ISGA 1 53 240V [CEC 2011]</t>
  </si>
  <si>
    <t>GE Energy: GEPVe-2500-NA-240 240V [CEC 2009]</t>
  </si>
  <si>
    <t>GE Energy: GEPVe-3500-NA-240 240V [CEC 2009]</t>
  </si>
  <si>
    <t>Gefran: APV 1700-2M-TL-US (208V) 208V [CEC 2011]</t>
  </si>
  <si>
    <t>Gefran: APV 1700-2M-TL-US (240V) 240V [CEC 2011]</t>
  </si>
  <si>
    <t>Gefran: APV 1700-2M-TL-US (277V) 277V [CEC 2011]</t>
  </si>
  <si>
    <t>Gefran: APV 2300-2M-TL-US (208V) 208V [CEC 2011]</t>
  </si>
  <si>
    <t>Gefran: APV 2300-2M-TL-US (240V) 240V [CEC 2011]</t>
  </si>
  <si>
    <t>Gefran: APV 2300-2M-TL-US (277V) 277V [CEC 2011]</t>
  </si>
  <si>
    <t>Gefran: APV 3100-2M-TL-US (208V) 208V [CEC 2011]</t>
  </si>
  <si>
    <t>Gefran: APV 3100-2M-TL-US (240V) 240V [CEC 2011]</t>
  </si>
  <si>
    <t>Gefran: APV 3100-2M-TL-US (277V) 277V [CEC 2011]</t>
  </si>
  <si>
    <t>General Electric Company: PVIA2000NA1240 (240 Vac) 240V [CEC 2011]</t>
  </si>
  <si>
    <t>General Electric Company: PVIA3000NA1240 (240 Vac) 240V [CEC 2011]</t>
  </si>
  <si>
    <t>General Electric Company: PVIA4000NA1240 (240 Vac) 240V [CEC 2011]</t>
  </si>
  <si>
    <t>Growatt New Energy: GROWATT 2000-US (208V) 208V [CEC 2011]</t>
  </si>
  <si>
    <t>Growatt New Energy: GROWATT 2000-US (240V) 240V [CEC 2011]</t>
  </si>
  <si>
    <t>Growatt New Energy: GROWATT 2000-US (277V) 277V [CEC 2011]</t>
  </si>
  <si>
    <t>Growatt New Energy: GROWATT 3000-US (208V) 208V [CEC 2011]</t>
  </si>
  <si>
    <t>Growatt New Energy: GROWATT 3000-US (240V) 240V [CEC 2011]</t>
  </si>
  <si>
    <t>Growatt New Energy: GROWATT 3000-US (277V) 277V [CEC 2011]</t>
  </si>
  <si>
    <t>Ideal Power Converters: IPV-30kW-480 480V [CEC 2012]</t>
  </si>
  <si>
    <t>Ingeteam Energy S.A.: INGECON SUN 3.6TL U 208V 208V [CEC 2012]</t>
  </si>
  <si>
    <t>Ingeteam Energy S.A.: INGECON SUN 3.6TL U 240V 240V [CEC 2012]</t>
  </si>
  <si>
    <t>Ingeteam Energy S.A.: INGECON SUN 3.6TL U 277 277V [CEC 2012]</t>
  </si>
  <si>
    <t>Ingeteam Energy S.A.: INGECON SUN 3.6TL U 277V 277V [CEC 2012]</t>
  </si>
  <si>
    <t>Ingeteam Energy S.A.: INGECON SUN 6TL U 240 240V [CEC 2012]</t>
  </si>
  <si>
    <t>Ingeteam Energy S.A.: INGECON SUN 6TL U 240V 240V [CEC 2012]</t>
  </si>
  <si>
    <t>Ingeteam Energy S.A.: INGECON SUN 6TL U 277V 277V [CEC 2012]</t>
  </si>
  <si>
    <t>INGETEAM ENERGY SA: Ingecon Sun 5TL U (208V) 208V [CEC 2011]</t>
  </si>
  <si>
    <t>INGETEAM ENERGY SA: Ingecon Sun 5TL U (240V) 208V [CEC 2011]</t>
  </si>
  <si>
    <t>INGETEAM ENERGY SA: Ingecon Sun 5TL U (277V) 277V [CEC 2011]</t>
  </si>
  <si>
    <t>INGETEAM ENERGY SA: Ingecon Sun 5U (208V) 208V [CEC 2011]</t>
  </si>
  <si>
    <t>INGETEAM ENERGY SA: Ingecon Sun 5U (240V) 240V [CEC 2011]</t>
  </si>
  <si>
    <t>INGETEAM ENERGY SA: Ingecon Sun 5U (277V) 277V [CEC 2011]</t>
  </si>
  <si>
    <t>Kaco New Energy GmbH: Blue Planet 2502xi 208V [CEC 2009]</t>
  </si>
  <si>
    <t>Kaco New Energy GmbH: Blue Planet 2502xi 240V [CEC 2009]</t>
  </si>
  <si>
    <t>OPTI-Solar (Original Mfg - Powercom): GT 1500(208) 208V [CEC 2010]</t>
  </si>
  <si>
    <t>OPTI-Solar (Original Mfg - Powercom): GT 1500(240) 240V [CEC 2010]</t>
  </si>
  <si>
    <t>OPTI-Solar (Original Mfg - Powercom): GT 2000(208) 208V [CEC 2010]</t>
  </si>
  <si>
    <t>OPTI-Solar (Original Mfg - Powercom): GT 2000(240) 240V [CEC 2010]</t>
  </si>
  <si>
    <t>OPTI-Solar (Original Mfg - Powercom): GT 3000(208) 208V [CEC 2010]</t>
  </si>
  <si>
    <t>OPTI-Solar (Original Mfg - Powercom): GT 3000(240) 240V [CEC 2010]</t>
  </si>
  <si>
    <t>Phoenixtec: PS240US3R (208V) 208V [CEC 2007]</t>
  </si>
  <si>
    <t>Phoenixtec: PS240US3R (240V) 240V [CEC 2007]</t>
  </si>
  <si>
    <t>Powercom Co., Ltd.: SLK-1500 (208V) 208V [CEC 2010]</t>
  </si>
  <si>
    <t>Powercom Co., Ltd.: SLK-2000 (208Vac) 208V [CEC 2010]</t>
  </si>
  <si>
    <t>Powercom Co., Ltd.: SLK-3000 (208Vac) 208V [CEC 2010]</t>
  </si>
  <si>
    <t>Powercom Co., Ltd.: SLK-4000 (277 Vac) 277V [CEC 2011]</t>
  </si>
  <si>
    <t>PV Powered: PVP2500 240V [CEC 2006]</t>
  </si>
  <si>
    <t>PV Powered: PVP3200 240V [CEC 2006]</t>
  </si>
  <si>
    <t>PV Powered: PVP3500 240V [CEC 2006]</t>
  </si>
  <si>
    <t>Refusol: 12 kW 480V [CEC 2011]</t>
  </si>
  <si>
    <t>Refusol: 16 kW 480V [CEC 2011]</t>
  </si>
  <si>
    <t>Refusol: 20 kW 480V [CEC 2011]</t>
  </si>
  <si>
    <t>Refusol: 24 kW 480V [CEC 2011]</t>
  </si>
  <si>
    <t>Renergy: RS-1500 (208V) 208V [CEC 2010]</t>
  </si>
  <si>
    <t>Renergy Inc.: RS-2000 (208Vac) 208V [CEC 2010]</t>
  </si>
  <si>
    <t>Renergy Inc.: RS-3000 (208Vac) 208V [CEC 2010]</t>
  </si>
  <si>
    <t>Renergy Inc.: RS-5000 (240) 240V [CEC 2011]</t>
  </si>
  <si>
    <t>Resonix: EVSK1750WG (208V) 208V [CEC 2010]</t>
  </si>
  <si>
    <t>Resonix: EVSK2340WG (208V) 208V [CEC 2010]</t>
  </si>
  <si>
    <t>Resonix: EVSK3510WG (208V) 208V [CEC 2010]</t>
  </si>
  <si>
    <t>Sainty Solar: SSI-2K2U 240V [CEC 2011]</t>
  </si>
  <si>
    <t>Sainty Solar: SSI-3K3U 240V [CEC 2011]</t>
  </si>
  <si>
    <t>Sainty Solar: SSI-4K4U 240V [CEC 2011]</t>
  </si>
  <si>
    <t>Sainty Solar: SSI-5K5U 240V [CEC 2011]</t>
  </si>
  <si>
    <t>Siemens Industry: SINVERT PVM12 UL 480V [CEC 2012]</t>
  </si>
  <si>
    <t>Siemens Industry: SINVERT PVM16 UL 480V [CEC 2012]</t>
  </si>
  <si>
    <t>Siemens Industry: SINVERT PVM20 UL 480V [CEC 2012]</t>
  </si>
  <si>
    <t>Siemens Industry: SINVERT PVM24 UL 480V [CEC 2012]</t>
  </si>
  <si>
    <t>Sonnetek: Soleil 2000 - Sonnetek 2000 (120 V) 120V [CEC 2009]</t>
  </si>
  <si>
    <t>SUNNA TECH LTD.: SUNNA 2000TL-US-240 240V [CEC 2011]</t>
  </si>
  <si>
    <t>SUNNA TECH LTD.: SUNNA 3000TL-US-240 240V [CEC 2011]</t>
  </si>
  <si>
    <t>SUNNA TECH LTD.: SUNNA 4200TL-US-240 240V [CEC 2011]</t>
  </si>
  <si>
    <t>SUNNA TECH LTD.: SUNNA 5000TL-US-240 240V [CEC 2011]</t>
  </si>
  <si>
    <t>SunPower Corp (Original Mfg - PV Powered): SPR-2500 240V [CEC 2006]</t>
  </si>
  <si>
    <t>Sysgration: Soleil 2000-120 120V [CEC 2007]</t>
  </si>
  <si>
    <t>Topper Sun Energy Technology: TS-S1500 (208V) 208V [CEC 2010]</t>
  </si>
  <si>
    <t>Topper Sun Energy Technology: TS-S2000 (208V) 208V [CEC 2010]</t>
  </si>
  <si>
    <t>Topper Sun Energy Technology: TS-S3000 (208V) 208V [CEC 2010]</t>
  </si>
  <si>
    <t>Zigor: Sunzet 2 TL-US 240V [CEC 2011]</t>
  </si>
  <si>
    <t>Zigor: Sunzet 3 TL-US 240V [CEC 2011]</t>
  </si>
  <si>
    <t>Zigor: Sunzet 4 TL-US 240V [CEC 2011]</t>
  </si>
  <si>
    <t>Zigor: Sunzet 5 TL-US 240V [CEC 2011]</t>
  </si>
  <si>
    <t>Shenzhen Byd Auto Co Ltd: BSG5000-U - 208Vac 208V [CEC 2011]</t>
  </si>
  <si>
    <t>Shenzhen Byd Auto Co Ltd: BSG5000-U - 240Vac 240V [CEC 2011]</t>
  </si>
  <si>
    <t>Beijing Kinglong New Energy: Sunteams 1500 (208V) 208V [CEC 2011]</t>
  </si>
  <si>
    <t>HiSEL Power: HiSEL-K 1500 (208V) 208V [CEC 2012]</t>
  </si>
  <si>
    <t>HiSEL Power: HiSEL-K 1500 (240V) 240V [CEC 2012]</t>
  </si>
  <si>
    <t>SunPower Corp (Original Mfg - PV Powered): SPR-2900 208V [CEC 2005]</t>
  </si>
  <si>
    <t>SunPower Corp (Original Mfg - PV Powered): SPR-3200 240V [CEC 2006]</t>
  </si>
  <si>
    <t>Xantrex Technologies, Inc.: GT30-208 208V [CEC 2009]</t>
  </si>
  <si>
    <t>Ballard: EPC-PV-208-30kW 208V [CEC 2005]</t>
  </si>
  <si>
    <t>Ballard: EPC-PV-208-75kW 208V [CEC 2005]</t>
  </si>
  <si>
    <t>Ballard: EPC-PV-480-30kW 480V [CEC 2005]</t>
  </si>
  <si>
    <t>Ballard: EPC-PV-480-75kW 480V [CEC 2005]</t>
  </si>
  <si>
    <t>CMF Equipment (Original Mfg - PV Powered): Green Power 2500 240V [CEC 2006]</t>
  </si>
  <si>
    <t>CMF Equipment (Original Mfg - PV Powered): Green Power 3500 240V [CEC 2006]</t>
  </si>
  <si>
    <t>CMF Equipment (Original Mfg - PV Powered): Green Power 4600 208V [CEC 2005]</t>
  </si>
  <si>
    <t>CMF Equipment (Original Mfg - PV Powered): Green Power 4800 240V [CEC 2006]</t>
  </si>
  <si>
    <t>CMF Equipment (Original Mfg - PV Powered): Green Power 5200 240V [CEC 2005]</t>
  </si>
  <si>
    <t>E-Village ( Original Mfg - PV Powered): EVS2500 240V [CEC 2006]</t>
  </si>
  <si>
    <t>E-Village ( Original Mfg - PV Powered): EVS3500 240V [CEC 2006]</t>
  </si>
  <si>
    <t>E-Village ( Original Mfg - PV Powered): EVS4600 208V [CEC 2005]</t>
  </si>
  <si>
    <t>E-Village ( Original Mfg - PV Powered): EVS4800 240V [CEC 2006]</t>
  </si>
  <si>
    <t>E-Village ( Original Mfg - PV Powered): EVS5200 240V [CEC 2005]</t>
  </si>
  <si>
    <t>Fronius USA, LLC: IG2000 NEG 240V [CEC 2006]</t>
  </si>
  <si>
    <t>Fronius USA, LLC: IG2000 POS 240V [CEC 2006]</t>
  </si>
  <si>
    <t>Fronius USA, LLC: IG2500-LV NEG 208V [CEC 2006]</t>
  </si>
  <si>
    <t>Fronius USA, LLC: IG2500-LV POS 208V [CEC 2006]</t>
  </si>
  <si>
    <t>Fronius USA, LLC: IG3000 NEG 240V [CEC 2006]</t>
  </si>
  <si>
    <t>Fronius USA, LLC: IG3000 POS 240V [CEC 2006]</t>
  </si>
  <si>
    <t>Fronius USA, LLC: IG4000 NEG 240V [CEC 2006]</t>
  </si>
  <si>
    <t>Fronius USA, LLC: IG4000 POS 240V [CEC 2006]</t>
  </si>
  <si>
    <t>Fronius USA, LLC: IG4500-LV NEG 208V [CEC 2006]</t>
  </si>
  <si>
    <t>Fronius USA, LLC: IG4500-LV POS 208V [CEC 2006]</t>
  </si>
  <si>
    <t>Fronius USA, LLC: IG5100 NEG 240V [CEC 2006]</t>
  </si>
  <si>
    <t>Fronius USA, LLC: IG5100 POS 240V [CEC 2006]</t>
  </si>
  <si>
    <t>GE Energy: GEPVe-4600-NA-208 208V [CEC 2009]</t>
  </si>
  <si>
    <t>GE Energy: GEPVe-4800-NA-240 240V [CEC 2009]</t>
  </si>
  <si>
    <t>GE Energy: GEPVe-5200-NA-240 240V [CEC 2005]</t>
  </si>
  <si>
    <t>GE Energy  (Original Mfg - Xantrex): GEPVb-3300-NA-240-208-02 (208V) 208V [CEC 2006]</t>
  </si>
  <si>
    <t>GE Energy  (Original Mfg - Xantrex): GEPVb-3300-NA-240-208-02 (240V) 240V [CEC 2006]</t>
  </si>
  <si>
    <t>Growatt New Energy: GROWATT 1500-US (208V) 208V [CEC 2011]</t>
  </si>
  <si>
    <t>Growatt New Energy: GROWATT 1500-US (240V) 240V [CEC 2011]</t>
  </si>
  <si>
    <t>Growatt New Energy: GROWATT 1500-US (277V) 277V [CEC 2011]</t>
  </si>
  <si>
    <t>Home Director (Original Mfg - PV Powered): HD-SUN-INV2500 240V [CEC 2006]</t>
  </si>
  <si>
    <t>Home Director (Original Mfg - PV Powered): HD-SUN-INV3500 240V [CEC 2006]</t>
  </si>
  <si>
    <t>Home Director (Original Mfg - PV Powered): HD-SUN-INV4600 208V [CEC 2005]</t>
  </si>
  <si>
    <t>Home Director (Original Mfg - PV Powered): HD-SUN-INV4800 240V [CEC 2006]</t>
  </si>
  <si>
    <t>Home Director (Original Mfg - PV Powered): HD-SUN-INV5200 240V [CEC 2005]</t>
  </si>
  <si>
    <t>I-Power (Original Mfg - PV Powered): SHO-2.5 240V [CEC 2006]</t>
  </si>
  <si>
    <t>I-Power (Original Mfg - PV Powered): SHO-3.5 240V [CEC 2006]</t>
  </si>
  <si>
    <t>I-Power (Original Mfg - PV Powered): SHO-4.6 208V [CEC 2005]</t>
  </si>
  <si>
    <t>I-Power (Original Mfg - PV Powered): SHO-4.8 240V [CEC 2006]</t>
  </si>
  <si>
    <t>I-Power (Original Mfg - PV Powered): SHO-5.2 240V [CEC 2005]</t>
  </si>
  <si>
    <t>Kaco New Energy GmbH: Blue Planet 1502xi 208V [CEC 2009]</t>
  </si>
  <si>
    <t>Kaco New Energy GmbH: Blue Planet 1502xi 240V [CEC 2009]</t>
  </si>
  <si>
    <t>Mohr Power (Original Mfg - PV Powered): MPS2500 240V [CEC 2006]</t>
  </si>
  <si>
    <t>Mohr Power (Original Mfg - PV Powered): MPS3500 240V [CEC 2006]</t>
  </si>
  <si>
    <t>Mohr Power (Original Mfg - PV Powered): MPS4600 208V [CEC 2005]</t>
  </si>
  <si>
    <t>Mohr Power (Original Mfg - PV Powered): MPS4800 240V [CEC 2006]</t>
  </si>
  <si>
    <t>Mohr Power (Original Mfg - PV Powered): MPS5200 240V [CEC 2005]</t>
  </si>
  <si>
    <t>Motech Industries, Inc.: PVMate 2900U (208) 208V [CEC 2009]</t>
  </si>
  <si>
    <t>Motech Industries, Inc.: PVMate 2900U (240) 240V [CEC 2009]</t>
  </si>
  <si>
    <t>Motech Industries, Inc.: PVMate 2900U-PG (208) 208V [CEC 2009]</t>
  </si>
  <si>
    <t>Motech Industries, Inc.: PVMate 2900U-PG (240) 240V [CEC 2009]</t>
  </si>
  <si>
    <t>Motech Industries, Inc.: PVMate 3900U or 3840U (208) 208V [CEC 2009]</t>
  </si>
  <si>
    <t>Motech Industries, Inc.: PVMate 3900U or 3840U (240) 240V [CEC 2009]</t>
  </si>
  <si>
    <t>Motech Industries, Inc.: PVMate 3900U-PG or 3840U-PG (208) 208V [CEC 2009]</t>
  </si>
  <si>
    <t>Motech Industries, Inc.: PVMate 3900U-PG or 3840U-PG (240) 240V [CEC 2009]</t>
  </si>
  <si>
    <t>Open Energy (Original Mfg - PV Powered): Solar Save 2500 240V [CEC 2006]</t>
  </si>
  <si>
    <t>Open Energy (Original Mfg - PV Powered): Solar Save 3500 240V [CEC 2006]</t>
  </si>
  <si>
    <t>Open Energy (Original Mfg - PV Powered): Solar Save 4600 208V [CEC 2005]</t>
  </si>
  <si>
    <t>Open Energy (Original Mfg - PV Powered): Solar Save 4800 240V [CEC 2006]</t>
  </si>
  <si>
    <t>Open Energy (Original Mfg - PV Powered): Solar Save 5200 240V [CEC 2005]</t>
  </si>
  <si>
    <t>PV Powered: PVP2800XV 240V [CEC 2005]</t>
  </si>
  <si>
    <t>PV Powered: PVP4600 208V [CEC 2005]</t>
  </si>
  <si>
    <t>PV Powered: PVP4800 240V [CEC 2006]</t>
  </si>
  <si>
    <t>PV Powered: PVP5200 240V [CEC 2005]</t>
  </si>
  <si>
    <t>Schuco USA L.P. (Original Mfg - SMA America): SB3000US (208V) 208V [CEC 0]</t>
  </si>
  <si>
    <t>Schuco USA L.P. (Original Mfg - SMA America): SB3000US (240V) 240V [CEC 0]</t>
  </si>
  <si>
    <t>Schuco USA L.P. (Original Mfg - SMA America): SB3300U (240V) 240V [CEC 2006]</t>
  </si>
  <si>
    <t>Schuco USA L.P. (Original Mfg - SMA America): SB3800U (208V) 208V [CEC 2006]</t>
  </si>
  <si>
    <t>Schuco USA L.P. (Original Mfg - SMA America): SB3800U (240V) 240V [CEC 2006]</t>
  </si>
  <si>
    <t>Schuco USA L.P. (Original Mfg - SMA America): SWR1800U-SBD 120V [CEC 2005]</t>
  </si>
  <si>
    <t>SMA America: SB3000US 208V [CEC 2007]</t>
  </si>
  <si>
    <t>SMA America: SB3000US 240V [CEC 2007]</t>
  </si>
  <si>
    <t>SMA America: SB3300U 240V [CEC 2006]</t>
  </si>
  <si>
    <t>SMA America: SB3800U 208V [CEC 2005]</t>
  </si>
  <si>
    <t>SMA America: SB3800U 240V [CEC 2005]</t>
  </si>
  <si>
    <t>SMA America: SWR1800U 120V [CEC 2005]</t>
  </si>
  <si>
    <t>SunPower: SPR-3000m-240 240V [CEC 2012]</t>
  </si>
  <si>
    <t>SunPower Corp (Original Mfg - PV Powered): SPR-3500 240V [CEC 2006]</t>
  </si>
  <si>
    <t>SunPower Corp (Original Mfg - PV Powered): SPR-4600 208V [CEC 2005]</t>
  </si>
  <si>
    <t>SunPower Corp (Original Mfg - PV Powered): SPR-5200 240V [CEC 2005]</t>
  </si>
  <si>
    <t>SunPower Corp (Original Mfg - SMA America): SPR-3000m (208V) 208V [CEC 2007]</t>
  </si>
  <si>
    <t>SunPower Corp (Original Mfg - SMA America): SPR-3000m (240V) 240V [CEC 2007]</t>
  </si>
  <si>
    <t>Sunset: SUNstring 4000 240V [CEC 2007]</t>
  </si>
  <si>
    <t>PV Powered: PVP2800 240V [CEC 2005]</t>
  </si>
  <si>
    <t>CMF Equipment (Original Mfg - PV Powered): Green Power 1100 120V [CEC 2008]</t>
  </si>
  <si>
    <t>CMF Equipment (Original Mfg - PV Powered): Green Power 2000 240V [CEC 2008]</t>
  </si>
  <si>
    <t>CMF Equipment (Original Mfg - PV Powered): Green Power 3000 240V [CEC 2008]</t>
  </si>
  <si>
    <t>E-Village ( Original Mfg - PV Powered): EVS1100EVR 120V [CEC 2008]</t>
  </si>
  <si>
    <t>E-Village ( Original Mfg - PV Powered): EVS2000EVR 240V [CEC 2008]</t>
  </si>
  <si>
    <t>E-Village ( Original Mfg - PV Powered): EVS3000 240V [CEC 2008]</t>
  </si>
  <si>
    <t>GE Energy: GEPVe-1100-NA-120 120V [CEC 2009]</t>
  </si>
  <si>
    <t>GE Energy: GEPVe-2000-NA-240 240V [CEC 2009]</t>
  </si>
  <si>
    <t>GE Energy: GEPVe-3000-NA-240 240V [CEC 2009]</t>
  </si>
  <si>
    <t>Home Director (Original Mfg - PV Powered): HD-SUN-INV1100-EVR 120V [CEC 2008]</t>
  </si>
  <si>
    <t>Home Director (Original Mfg - PV Powered): HD-SUN-INV2000-EVR 240V [CEC 2008]</t>
  </si>
  <si>
    <t>Home Director (Original Mfg - PV Powered): HD-SUN-INV3000 240V [CEC 2008]</t>
  </si>
  <si>
    <t>I-Power (Original Mfg - PV Powered): SHO-1.1 120V [CEC 2008]</t>
  </si>
  <si>
    <t>I-Power (Original Mfg - PV Powered): SHO-2.0 240V [CEC 2008]</t>
  </si>
  <si>
    <t>I-Power (Original Mfg - PV Powered): SHO-3.0 240V [CEC 2008]</t>
  </si>
  <si>
    <t>Mohr Power (Original Mfg - PV Powered): MPS1100EVR 120V [CEC 2008]</t>
  </si>
  <si>
    <t>Mohr Power (Original Mfg - PV Powered): MPS2000EVR 240V [CEC 2008]</t>
  </si>
  <si>
    <t>Mohr Power (Original Mfg - PV Powered): MPS3000 240V [CEC 2008]</t>
  </si>
  <si>
    <t>Open Energy (Original Mfg - PV Powered): Solar Save 1100 120V [CEC 2008]</t>
  </si>
  <si>
    <t>Open Energy (Original Mfg - PV Powered): Solar Save 2000 240V [CEC 2008]</t>
  </si>
  <si>
    <t>PV Powered: PVP1100 120V [CEC 2008]</t>
  </si>
  <si>
    <t>PV Powered: PVP1100EVR 120V [CEC 2008]</t>
  </si>
  <si>
    <t>PV Powered: PVP2000EVR 240V [CEC 2008]</t>
  </si>
  <si>
    <t>PV Powered: PVP3000 240V [CEC 2008]</t>
  </si>
  <si>
    <t>Solectria: PVI 13 kW 208 V 208V [CEC 2007]</t>
  </si>
  <si>
    <t>Solectria: PVI 13 kW 480 V 480V [CEC 2007]</t>
  </si>
  <si>
    <t>Solectria: PVI 15 kW 208 V 208V [CEC 2007]</t>
  </si>
  <si>
    <t>Solectria: PVI 15 kW 480 V 480V [CEC 2007]</t>
  </si>
  <si>
    <t>PV Powered: PVP1800 120V [CEC 2005]</t>
  </si>
  <si>
    <t>PV Powered: PVP2000 240V [CEC 2008]</t>
  </si>
  <si>
    <t>Aero-Sharp: X01-030L2E1 240V [CEC 2011]</t>
  </si>
  <si>
    <t>Aero-Sharp: X01-040L2E1 240V [CEC 2011]</t>
  </si>
  <si>
    <t>Aero-Sharp: X01-050L2E1 240V [CEC 2011]</t>
  </si>
  <si>
    <t>Aero-Sharp: X01-060L2E1 240V [CEC 2011]</t>
  </si>
  <si>
    <t>Delta Energy Systems: SI 1800 US (208V) 208V [CEC 2009]</t>
  </si>
  <si>
    <t>Delta Energy Systems: SI 1800 US (240V) 240V [CEC 2009]</t>
  </si>
  <si>
    <t>Delta Energy Systems: SI 2500 US (208V) 208V [CEC 2009]</t>
  </si>
  <si>
    <t>Delta Energy Systems: SI 2500 US (240V) 240V [CEC 2009]</t>
  </si>
  <si>
    <t>Solectria: PVI 1800 208V [CEC 2005]</t>
  </si>
  <si>
    <t>Solectria: PVI 1800 240V [CEC 2005]</t>
  </si>
  <si>
    <t>Solectria: PVI 2500 240V [CEC 2005]</t>
  </si>
  <si>
    <t>Solectria: PVI 2500 208V [CEC 2005]</t>
  </si>
  <si>
    <t>SMA America: SB1100U 240V [CEC 2005]</t>
  </si>
  <si>
    <t>PV Powered: PVP2000-120 120V [CEC 2005]</t>
  </si>
  <si>
    <t>SunPower Corp (Original Mfg - PV Powered): SPR-2000 120V [CEC 2005]</t>
  </si>
  <si>
    <t>Sharp: JH3500U 240V [CEC 2005]</t>
  </si>
  <si>
    <t>Kaco New Energy GmbH: Blue Planet 1501xi 240V [CEC 2006]</t>
  </si>
  <si>
    <t>Kaco New Energy GmbH: Blue Planet 2901xi 240V [CEC 2007]</t>
  </si>
  <si>
    <t>Kaco New Energy GmbH: Blue Planet 3601xi 240V [CEC 2007]</t>
  </si>
  <si>
    <t>Alpha Technologies: Solaris 3500 240V [CEC 2005]</t>
  </si>
  <si>
    <t>Schuco USA L.P. (Original Mfg - SMA America): SB700U 120V [CEC 2010]</t>
  </si>
  <si>
    <t>Schuco USA L.P. (Original Mfg - SMA America): SB700U-SBD 120V [CEC 2010]</t>
  </si>
  <si>
    <t>SMA America: SB700U 120V [CEC 2005]</t>
  </si>
  <si>
    <t>GridPoint (Original Mfg - Outback GVFX 3648 data): Connect C36 120V [CEC 2006]</t>
  </si>
  <si>
    <t>OutBack Power Systems: GVFX3648 120V [CEC 2005]</t>
  </si>
  <si>
    <t>Carlo Gavazzi: SUNERGY 5000-70-240 240V [CEC 2011]</t>
  </si>
  <si>
    <t>Sustainable Energy Technologies: SUNERGY 5000-70-240 240V [CEC 2011]</t>
  </si>
  <si>
    <t>Sustainable Energy Technologies: SUNERGY LV 208 208V [CEC 2012]</t>
  </si>
  <si>
    <t>Sustainable Energy Systems: Sunergy ELV 208 208V [CEC 2010]</t>
  </si>
  <si>
    <t>Sustainable Energy Technologies: SUNERGY TENK 240D 240V [CEC 2012]</t>
  </si>
  <si>
    <t>Beacon: M4 120V [CEC 2006]</t>
  </si>
  <si>
    <t>Beacon: M4 PLUS 120V [CEC 2006]</t>
  </si>
  <si>
    <t>Beacon: M5 120V [CEC 2005]</t>
  </si>
  <si>
    <t>Beacon: M5 PLUS 120V [CEC 2006]</t>
  </si>
  <si>
    <t>Connect Renewable Energy: CE4000 240V [CEC 2005]</t>
  </si>
  <si>
    <t>Outback Power Systems: GTFX3048 120V [CEC 2009]</t>
  </si>
  <si>
    <t>Direct Grid Technologies, LLC: DGM-460 208V [CEC 2011]</t>
  </si>
  <si>
    <t>Direct Grid Technologies, LLC: DGM-S460 208V [CEC 2011]</t>
  </si>
  <si>
    <t>Enphase Energy: M200-32-208-S01 208V [CEC 2008]</t>
  </si>
  <si>
    <t>Enphase Energy: M200-32-208-S02 208V [CEC 2008]</t>
  </si>
  <si>
    <t>Enphase Energy: M200-32-240-S01 240V [CEC 2009]</t>
  </si>
  <si>
    <t>Enphase Energy: M200-32-240-S02 240V [CEC 2008]</t>
  </si>
  <si>
    <t>OutBack Power Systems: GS8048 (48Vdc) 48V [CEC 2011]</t>
  </si>
  <si>
    <t>Xantrex Technologies, Inc.: XW6048-120-60 120V [CEC 2009]</t>
  </si>
  <si>
    <t>Xantrex Technology: XW4548-120-240-60 120V [CEC 2012]</t>
  </si>
  <si>
    <t>Xantrex Technologies, Inc.: SW4048+GTI 120V [CEC 2005]</t>
  </si>
  <si>
    <t>Xantrex Technologies, Inc.: SW5548+GTI 120V [CEC 2005]</t>
  </si>
  <si>
    <t>Xantrex Technologies, Inc.: XW4548-120-240-60 (240V) 240V [CEC 2008]</t>
  </si>
  <si>
    <t>Xantrex Technologies, Inc.: XW6048-240-60 (240V) 240V [CEC 2007]</t>
  </si>
  <si>
    <t>Alpha Technologies: Solaris 3500 XP 240V [CEC 2005]</t>
  </si>
  <si>
    <t>Enphase Energy: M210-84-208-S11 208V [CEC 2009]</t>
  </si>
  <si>
    <t>Enphase Energy: M210-84-208-S12 208V [CEC 2009]</t>
  </si>
  <si>
    <t>Enphase Energy: M210-84-240-S11 240V [CEC 2009]</t>
  </si>
  <si>
    <t>Enphase Energy: M210-84-240-S12 240V [CEC 2009]</t>
  </si>
  <si>
    <t>i-Energy Corporation: GT260 (240V) 240V [CEC 2012]</t>
  </si>
  <si>
    <t>SolarBridge Technologies: P235HV-240 240V [CEC 2011]</t>
  </si>
  <si>
    <t>SolarBridge Technologies: P250HV-240 240V [CEC 2012]</t>
  </si>
  <si>
    <t>Altenergy Power System: YC250A 240V [CEC 2012]</t>
  </si>
  <si>
    <t>Altenergy Power System: YC250I 240V [CEC 2012]</t>
  </si>
  <si>
    <t>Altenergy Power System: YC500A 240V [CEC 2012]</t>
  </si>
  <si>
    <t>Altenergy Power System: YC500I 240V [CEC 2012]</t>
  </si>
  <si>
    <t>Altenergy Power System, Inc.: YC200-NA 240V [CEC 2012]</t>
  </si>
  <si>
    <t>Darfon Electronics: MIG240UL00 240V [CEC 2012]</t>
  </si>
  <si>
    <t>Apparent Inc.: MGI220-MC4 120V [CEC 2011]</t>
  </si>
  <si>
    <t>Enecsys Limited: SMI-220 230V [CEC 2010]</t>
  </si>
  <si>
    <t>Enecsys Limited: SMI-280-72 240V [CEC 2011]</t>
  </si>
  <si>
    <t>Enecsys Limited: SMI-360-72 240V [CEC 2011]</t>
  </si>
  <si>
    <t>EXELTECH, INC.: AC2-1-*-6-5-XX (where * = B, C, L, or 2) 120V [CEC 2010]</t>
  </si>
  <si>
    <t>XSLent Energy Technologies, LLC: XPX-A1000 120V [CEC 2010]</t>
  </si>
  <si>
    <t>Enphase Energy: D380-72-208-S1x 208V [CEC 2009]</t>
  </si>
  <si>
    <t>Enphase Energy: D380-72-208-S1x and D380-72-208-S1x-NA 208V [CEC 2010]</t>
  </si>
  <si>
    <t>Enphase Energy: D380-72-240-S1x 240V [CEC 2009]</t>
  </si>
  <si>
    <t>Enphase Energy: D380-72-240-S1x and D380-72-240-S1x-NA 240V [CEC 2010]</t>
  </si>
  <si>
    <t>Enphase Energy: M175-24-208-S 208V [CEC 2008]</t>
  </si>
  <si>
    <t>Enphase Energy: M175-24-240-S 240V [CEC 2008]</t>
  </si>
  <si>
    <t>SolarBridge Technologies: P250LV-240 240V [CEC 2012]</t>
  </si>
  <si>
    <t>Enphase Energy: M215-60-2LL-S2x-IG-NA (208 V) 208V [CEC 2012]</t>
  </si>
  <si>
    <t>Enphase Energy: M215-60-2LL-S2x-IG-NA (240 V) 240V [CEC 2012]</t>
  </si>
  <si>
    <t>Enphase Energy: M215-60-2LL-S2x-ZC 208V [CEC 2011]</t>
  </si>
  <si>
    <t>Enphase Energy: M215-60-2LL-S2x-ZC-NA 208V [CEC 2011]</t>
  </si>
  <si>
    <t>Enphase Energy: M215-60-SIE-S2x 208V [CEC 2011]</t>
  </si>
  <si>
    <t>Enphase Energy: M215-60-SIE-S2x 240V [CEC 2011]</t>
  </si>
  <si>
    <t>Enphase Energy: M215-60-SIE-S2x-NA 208V [CEC 2011]</t>
  </si>
  <si>
    <t>Enphase Energy: M215-60-SIE-S2x-NA 240V [CEC 2011]</t>
  </si>
  <si>
    <t>Enphase Energy: M215-60-SIE-S2x-ZC 208V [CEC 2011]</t>
  </si>
  <si>
    <t>Enphase Energy: M215-60-SIE-S2x-ZC 240V [CEC 2011]</t>
  </si>
  <si>
    <t>Enphase Energy: M215-60-SIE-S2x-ZC-NA 208V [CEC 2011]</t>
  </si>
  <si>
    <t>Enphase Energy: M215-60-SIE-S2x-ZC-NA 240V [CEC 2011]</t>
  </si>
  <si>
    <t>Enphase Energy: M215-60-SLL-S2x 208V [CEC 2011]</t>
  </si>
  <si>
    <t>Enphase Energy: M215-60-SLL-S2x-NA 208V [CEC 2011]</t>
  </si>
  <si>
    <t>Siemens Industry: SMIINV215R60XX (208V) 208V [CEC 2012]</t>
  </si>
  <si>
    <t>Siemens Industry: SMIINV215R60XX (240V) 240V [CEC 2012]</t>
  </si>
  <si>
    <t>SolarBridge Technologies: P235LV-240, P235LV-240-Fxx 240V [CEC 2011]</t>
  </si>
  <si>
    <t>Enecsys: SMI-480-60 240V [CEC 2012]</t>
  </si>
  <si>
    <t>Enecsys Limited: SMI-240-60 240V [CEC 2011]</t>
  </si>
  <si>
    <t>Xantrex Technology: XW4024-120-240-60 120V [CEC 2012]</t>
  </si>
  <si>
    <t>Xantrex Technologies, Inc.: SW4024+GTI 120V [CEC 2005]</t>
  </si>
  <si>
    <t>Xantrex Technologies, Inc.: XW4024-120-240-60 (240V) 240V [CEC 2007]</t>
  </si>
  <si>
    <t>Advanced Energy: PVP250kW-480 480V [CEC 2011]</t>
  </si>
  <si>
    <t>Advanced Solar Photonics: PV250 (208Vac) 208V [CEC 2011]</t>
  </si>
  <si>
    <t>Advanced Solar Photonics: PV250 (240Vac) 240V [CEC 2011]</t>
  </si>
  <si>
    <t>Advanced Solar Photonics: PV250 (277Vac) 277V [CEC 2011]</t>
  </si>
  <si>
    <t>Chiconypower: MU300SAP1(240V) 240V [CEC 2011]</t>
  </si>
  <si>
    <t>Dow Chemical: 362589 240V [CEC 2011]</t>
  </si>
  <si>
    <t>Dow Chemical: 362590 240V [CEC 2011]</t>
  </si>
  <si>
    <t>Dow Chemical: 362591 240V [CEC 2011]</t>
  </si>
  <si>
    <t>Eaton Phoenixtec MMPL Co., Ltd.: PV238 (208Vac) 208V [CEC 2011]</t>
  </si>
  <si>
    <t>Eaton Phoenixtec MMPL Co., Ltd.: PV238 (240Vac) 240V [CEC 2011]</t>
  </si>
  <si>
    <t>Eaton Phoenixtec MMPL Co., Ltd.: PV238 (277Vac) 277V [CEC 2011]</t>
  </si>
  <si>
    <t>Eaton Phoenixtec MMPL Co., Ltd.: PV240 (208Vac) 208V [CEC 2011]</t>
  </si>
  <si>
    <t>Eaton Phoenixtec MMPL Co., Ltd.: PV240 (240Vac) 240V [CEC 2011]</t>
  </si>
  <si>
    <t>Eaton Phoenixtec MMPL Co., Ltd.: PV240 (277Vac) 277V [CEC 2011]</t>
  </si>
  <si>
    <t>Eaton Phoenixtec MMPL Co., Ltd.: PV250 (208Vac) 208V [CEC 2011]</t>
  </si>
  <si>
    <t>Eaton Phoenixtec MMPL Co., Ltd.: PV250 (240Vac) 240V [CEC 2011]</t>
  </si>
  <si>
    <t>Eaton Phoenixtec MMPL Co., Ltd.: PV250 (277Vac) 277V [CEC 2011]</t>
  </si>
  <si>
    <t>Eaton Phoenixtec MMPL Co., Ltd.: PV260 (208Vac) 208V [CEC 2011]</t>
  </si>
  <si>
    <t>Eaton Phoenixtec MMPL Co., Ltd.: PV260 (240Vac) 240V [CEC 2011]</t>
  </si>
  <si>
    <t>Eaton Phoenixtec MMPL Co., Ltd.: PV260 (277Vac) 277V [CEC 2011]</t>
  </si>
  <si>
    <t>Eaton Phoenixtec MMPL Co., Ltd.: PV270 (208Vac) 208V [CEC 2011]</t>
  </si>
  <si>
    <t>Eaton Phoenixtec MMPL Co., Ltd.: PV270 (240Vac) 240V [CEC 2011]</t>
  </si>
  <si>
    <t>Eaton Phoenixtec MMPL Co., Ltd.: PV270(277Vac) 277V [CEC 2011]</t>
  </si>
  <si>
    <t>Enphase Energy: M190-72-208-Sxx 208V [CEC 2009]</t>
  </si>
  <si>
    <t>Enphase Energy: M190-72-240-Sxx 240V [CEC 2009]</t>
  </si>
  <si>
    <t>Fronius USA, LLC: IG Plus 10.0-1 uni(208) 208V [CEC 2008]</t>
  </si>
  <si>
    <t>Fronius USA, LLC: IG Plus 10.0-1 uni(240) 240V [CEC 2008]</t>
  </si>
  <si>
    <t>Fronius USA, LLC: IG Plus 10.0-1 uni(277) 277V [CEC 2008]</t>
  </si>
  <si>
    <t>Fronius USA, LLC: IG Plus 11.4-1 uni(208) 208V [CEC 2008]</t>
  </si>
  <si>
    <t>Fronius USA, LLC: IG Plus 11.4-1 uni(240) 240V [CEC 2008]</t>
  </si>
  <si>
    <t>Fronius USA, LLC: IG Plus 11.4-1 uni(277) 277V [CEC 2008]</t>
  </si>
  <si>
    <t>Fronius USA, LLC: IG Plus 12.0-1 wye277 277V [CEC 2008]</t>
  </si>
  <si>
    <t>Fronius USA, LLC: IG Plus 3.0-1 uni(208) 208V [CEC 2008]</t>
  </si>
  <si>
    <t>Fronius USA, LLC: IG Plus 3.0-1 uni(240) 240V [CEC 2008]</t>
  </si>
  <si>
    <t>Fronius USA, LLC: IG Plus 3.0-1 uni(277) 277V [CEC 2008]</t>
  </si>
  <si>
    <t>Fronius USA, LLC: IG Plus 3.8-1 uni(208) 208V [CEC 2008]</t>
  </si>
  <si>
    <t>Fronius USA, LLC: IG Plus 3.8-1 uni(240) 240V [CEC 2008]</t>
  </si>
  <si>
    <t>Fronius USA, LLC: IG Plus 3.8-1 uni(277) 277V [CEC 2008]</t>
  </si>
  <si>
    <t>Fronius USA, LLC: IG Plus 5.0-1 uni(208) 208V [CEC 2008]</t>
  </si>
  <si>
    <t>Fronius USA, LLC: IG Plus 5.0-1 uni(240) 240V [CEC 2008]</t>
  </si>
  <si>
    <t>Fronius USA, LLC: IG Plus 5.0-1 uni(277) 277V [CEC 2008]</t>
  </si>
  <si>
    <t>Fronius USA, LLC: IG Plus 6.0-1 uni(208) 208V [CEC 2008]</t>
  </si>
  <si>
    <t>Fronius USA, LLC: IG Plus 6.0-1 uni(240) 240V [CEC 2008]</t>
  </si>
  <si>
    <t>Fronius USA, LLC: IG Plus 6.0-1 uni(277) 277V [CEC 2008]</t>
  </si>
  <si>
    <t>Fronius USA, LLC: IG Plus 7.5-1 uni(208) 208V [CEC 2008]</t>
  </si>
  <si>
    <t>Fronius USA, LLC: IG Plus 7.5-1 uni(240) 240V [CEC 2008]</t>
  </si>
  <si>
    <t>Fronius USA, LLC: IG Plus 7.5-1 uni(277) 277V [CEC 2008]</t>
  </si>
  <si>
    <t>GE Energy: GEPVe-2800-NA-208 208V [CEC 2009]</t>
  </si>
  <si>
    <t>GreenVolts: GV-SCP001 208V [CEC 2011]</t>
  </si>
  <si>
    <t>Powercom Co., Ltd.: SLK-4000 (208) 208V [CEC 2008]</t>
  </si>
  <si>
    <t>Powercom Co., Ltd.: SLK-4000 (240) 240V [CEC 2009]</t>
  </si>
  <si>
    <t>PV Powered: PVP250kW-480 480V [CEC 2011]</t>
  </si>
  <si>
    <t>PV Powered: PVP250kW-600 600V [CEC 2011]</t>
  </si>
  <si>
    <t>PV Powered: PVP2800-208 208V [CEC 2008]</t>
  </si>
  <si>
    <t>Renergy Inc.: RS-4000 (208) 208V [CEC 2009]</t>
  </si>
  <si>
    <t>Renergy Inc.: RS-4000 (240) 240V [CEC 2009]</t>
  </si>
  <si>
    <t>Xantrex Technologies, Inc.: PV45-208xfrmr 208V [CEC 2005]</t>
  </si>
  <si>
    <t>Xantrex Technologies, Inc.: PV45-480xfrmr 480V [CEC 2005]</t>
  </si>
  <si>
    <t>SMA America: SB5000US (208V) w- -11 or -12 208V [CEC 2012]</t>
  </si>
  <si>
    <t>SMA America: SB5000US (240V) w- -11 or -12 240V [CEC 2012]</t>
  </si>
  <si>
    <t>SMA America: SB5000US (277V) w- -11 or -12 277V [CEC 2012]</t>
  </si>
  <si>
    <t>SMA America: SB6000US (208V) w- -11 or -12 208V [CEC 2012]</t>
  </si>
  <si>
    <t>SMA America: SB6000US (240V) w- -11 or -12 240V [CEC 2012]</t>
  </si>
  <si>
    <t>SMA America: SB6000US (277V) w- -11 or -12 277V [CEC 2012]</t>
  </si>
  <si>
    <t>SMA America: SB7000US (208V) w- -11 or -12 208V [CEC 2012]</t>
  </si>
  <si>
    <t>SMA America: SB7000US (240V) w- -11 or -12 240V [CEC 2012]</t>
  </si>
  <si>
    <t>SMA America: SB7000US (277V) w- -11 or -12 277V [CEC 2012]</t>
  </si>
  <si>
    <t>Solar Liberty: SLX 3000 (208V) 208V [CEC 2012]</t>
  </si>
  <si>
    <t>Solar Liberty: SLX 3000 (240V) 240V [CEC 2012]</t>
  </si>
  <si>
    <t>Solar Liberty: SLX 4000 (208V) 208V [CEC 2012]</t>
  </si>
  <si>
    <t>Solar Liberty: SLX 4000 (240V) 240V [CEC 2012]</t>
  </si>
  <si>
    <t>Solar Liberty: SLX 5000 (208V) 208V [CEC 2012]</t>
  </si>
  <si>
    <t>Solar Liberty: SLX 5000 (240V) 240V [CEC 2012]</t>
  </si>
  <si>
    <t>Solar Liberty: SLX 5300 (208V) 208V [CEC 2012]</t>
  </si>
  <si>
    <t>Solar Liberty: SLX 5300 (240V) 240V [CEC 2012]</t>
  </si>
  <si>
    <t>Solar Liberty: SLX 6500 (208V) 208V [CEC 2012]</t>
  </si>
  <si>
    <t>Solar Liberty: SLX 6500 (240V) 240V [CEC 2012]</t>
  </si>
  <si>
    <t>Solar Liberty: SLX 6500 (277V) 277V [CEC 2012]</t>
  </si>
  <si>
    <t>Solar Liberty: SLX 7500 (208V) 208V [CEC 2012]</t>
  </si>
  <si>
    <t>Solar Liberty: SLX 7500 (240V) 240V [CEC 2012]</t>
  </si>
  <si>
    <t>Solar Liberty: SLX 7500 (277V) 277V [CEC 2012]</t>
  </si>
  <si>
    <t>SolarEdge Technologies Inc.: SE3300-208V 208V [CEC 2010]</t>
  </si>
  <si>
    <t>SolarEdge Technologies Inc.: SE3300-240V 240V [CEC 2010]</t>
  </si>
  <si>
    <t>SolarEdge Technologies Inc.: SE4000-208V 208V [CEC 2010]</t>
  </si>
  <si>
    <t>SolarEdge Technologies Inc.: SE4000-240V 240V [CEC 2010]</t>
  </si>
  <si>
    <t>SolarEdge Technologies Inc.: SE5000-208V 208V [CEC 2010]</t>
  </si>
  <si>
    <t>SolarEdge Technologies Inc.: SE5000-240V 240V [CEC 2010]</t>
  </si>
  <si>
    <t>SolarEdge Technologies Inc.: SE6000-208V 208V [CEC 2010]</t>
  </si>
  <si>
    <t>SolarEdge Technologies Inc.: SE6000-240V 240V [CEC 2010]</t>
  </si>
  <si>
    <t>SunPower Corp (Original Mfg - Fronius Int. GmbH): SPR-3300f (208) 208V [CEC 2008]</t>
  </si>
  <si>
    <t>SunPower Corp (Original Mfg - Fronius Int. GmbH): SPR-3300f (240) 240V [CEC 2008]</t>
  </si>
  <si>
    <t>SunPower Corp (Original Mfg - Fronius Int. GmbH): SPR-3300f (277) 277V [CEC 2008]</t>
  </si>
  <si>
    <t>SunPower Corp (Original Mfg - Fronius Int. GmbH): SPR-4000f (208) 208V [CEC 2008]</t>
  </si>
  <si>
    <t>SunPower Corp (Original Mfg - Fronius Int. GmbH): SPR-4000f (240) 240V [CEC 2008]</t>
  </si>
  <si>
    <t>SunPower Corp (Original Mfg - Fronius Int. GmbH): SPR-4000f (277) 277V [CEC 2008]</t>
  </si>
  <si>
    <t>SunPower Corp (Original Mfg - Fronius Int. GmbH): SPR-6500f (208V) 208V [CEC 2008]</t>
  </si>
  <si>
    <t>SunPower Corp (Original Mfg - Fronius Int. GmbH): SPR-6500f (240V) 240V [CEC 2008]</t>
  </si>
  <si>
    <t>SunPower Corp (Original Mfg - Fronius Int. GmbH): SPR-6500f (277V) 277V [CEC 2008]</t>
  </si>
  <si>
    <t>SunPower Corp (Original Mfg - Fronius Int. GmbH): SPR-8000f (208V) 208V [CEC 2008]</t>
  </si>
  <si>
    <t>SunPower Corp (Original Mfg - Fronius Int. GmbH): SPR-8000f (240V) 240V [CEC 2008]</t>
  </si>
  <si>
    <t>SunPower Corp (Original Mfg - Fronius Int. GmbH): SPR-8000f (277V) 277V [CEC 2008]</t>
  </si>
  <si>
    <t>Copy-paste this column into a file with .samlib extension:</t>
  </si>
  <si>
    <t>library CustomInverter</t>
  </si>
  <si>
    <t>type SandiaInverter</t>
  </si>
  <si>
    <t>entries 1</t>
  </si>
  <si>
    <t>var name</t>
  </si>
  <si>
    <t>format</t>
  </si>
  <si>
    <t>0.0#</t>
  </si>
  <si>
    <t>0.0##E+##</t>
  </si>
  <si>
    <t>!</t>
  </si>
</sst>
</file>

<file path=xl/styles.xml><?xml version="1.0" encoding="utf-8"?>
<styleSheet xmlns="http://schemas.openxmlformats.org/spreadsheetml/2006/main">
  <numFmts count="11">
    <numFmt numFmtId="176" formatCode="_ * #,##0_ ;_ * \-#,##0_ ;_ * &quot;-&quot;_ ;_ @_ "/>
    <numFmt numFmtId="177" formatCode="_ * #,##0.00_ ;_ * \-#,##0.00_ ;_ * &quot;-&quot;??_ ;_ @_ "/>
    <numFmt numFmtId="178" formatCode="0.000"/>
    <numFmt numFmtId="179" formatCode="0.0"/>
    <numFmt numFmtId="44" formatCode="_(&quot;$&quot;* #,##0.00_);_(&quot;$&quot;* \(#,##0.00\);_(&quot;$&quot;* &quot;-&quot;??_);_(@_)"/>
    <numFmt numFmtId="180" formatCode="0.0%"/>
    <numFmt numFmtId="42" formatCode="_(&quot;$&quot;* #,##0_);_(&quot;$&quot;* \(#,##0\);_(&quot;$&quot;* &quot;-&quot;_);_(@_)"/>
    <numFmt numFmtId="181" formatCode="0.E+00"/>
    <numFmt numFmtId="182" formatCode="0.0_ "/>
    <numFmt numFmtId="183" formatCode="0.0.E+00"/>
    <numFmt numFmtId="184" formatCode="0.0000"/>
  </numFmts>
  <fonts count="5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name val="Courier New"/>
      <charset val="134"/>
    </font>
    <font>
      <b/>
      <sz val="10"/>
      <color theme="0" tint="-0.349986266670736"/>
      <name val="Courier New"/>
      <charset val="134"/>
    </font>
    <font>
      <sz val="10"/>
      <color theme="0" tint="-0.349986266670736"/>
      <name val="Courier New"/>
      <charset val="134"/>
    </font>
    <font>
      <sz val="11"/>
      <color theme="0" tint="-0.349986266670736"/>
      <name val="Courier New"/>
      <charset val="134"/>
    </font>
    <font>
      <sz val="10"/>
      <name val="Courier New"/>
      <charset val="134"/>
    </font>
    <font>
      <sz val="11"/>
      <color theme="0" tint="-0.349986266670736"/>
      <name val="Calibri"/>
      <charset val="134"/>
      <scheme val="minor"/>
    </font>
    <font>
      <sz val="10"/>
      <color theme="4"/>
      <name val="Calibri"/>
      <charset val="134"/>
      <scheme val="minor"/>
    </font>
    <font>
      <b/>
      <sz val="10"/>
      <color theme="6" tint="-0.249977111117893"/>
      <name val="Calibri"/>
      <charset val="134"/>
      <scheme val="minor"/>
    </font>
    <font>
      <sz val="11"/>
      <color theme="6" tint="-0.249977111117893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theme="0" tint="-0.349986266670736"/>
      <name val="Calibri"/>
      <charset val="134"/>
      <scheme val="minor"/>
    </font>
    <font>
      <sz val="10"/>
      <color theme="0" tint="-0.349986266670736"/>
      <name val="Calibri"/>
      <charset val="134"/>
      <scheme val="minor"/>
    </font>
    <font>
      <sz val="10"/>
      <color theme="1"/>
      <name val="Courier New"/>
      <charset val="134"/>
    </font>
    <font>
      <b/>
      <sz val="11"/>
      <color theme="5" tint="-0.249977111117893"/>
      <name val="Courier New"/>
      <charset val="134"/>
    </font>
    <font>
      <sz val="11"/>
      <color theme="1"/>
      <name val="Courier New"/>
      <charset val="134"/>
    </font>
    <font>
      <b/>
      <sz val="11"/>
      <color theme="4"/>
      <name val="Courier New"/>
      <charset val="134"/>
    </font>
    <font>
      <i/>
      <sz val="10"/>
      <color theme="4"/>
      <name val="Times New Roman"/>
      <charset val="134"/>
    </font>
    <font>
      <sz val="11"/>
      <color theme="4"/>
      <name val="Calibri"/>
      <charset val="134"/>
      <scheme val="minor"/>
    </font>
    <font>
      <sz val="11"/>
      <color theme="4"/>
      <name val="Times New Roman"/>
      <charset val="134"/>
    </font>
    <font>
      <sz val="10"/>
      <color theme="4"/>
      <name val="Courier New"/>
      <charset val="134"/>
    </font>
    <font>
      <b/>
      <sz val="10"/>
      <color theme="5" tint="-0.249977111117893"/>
      <name val="Courier New"/>
      <charset val="134"/>
    </font>
    <font>
      <b/>
      <sz val="11"/>
      <color theme="5" tint="-0.249977111117893"/>
      <name val="Calibri"/>
      <charset val="134"/>
    </font>
    <font>
      <b/>
      <sz val="11"/>
      <color theme="4"/>
      <name val="Calibri"/>
      <charset val="134"/>
    </font>
    <font>
      <sz val="11"/>
      <color theme="5" tint="-0.249977111117893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6" tint="-0.249977111117893"/>
      <name val="Calibri"/>
      <charset val="134"/>
    </font>
    <font>
      <b/>
      <sz val="10"/>
      <color theme="6" tint="-0.249977111117893"/>
      <name val="Courier New"/>
      <charset val="134"/>
    </font>
    <font>
      <b/>
      <sz val="11"/>
      <color theme="6" tint="-0.249977111117893"/>
      <name val="Calibri"/>
      <charset val="134"/>
      <scheme val="minor"/>
    </font>
    <font>
      <b/>
      <sz val="11"/>
      <color theme="0" tint="-0.349986266670736"/>
      <name val="Calibri"/>
      <charset val="134"/>
      <scheme val="minor"/>
    </font>
    <font>
      <sz val="11"/>
      <color theme="0" tint="-0.499984740745262"/>
      <name val="Calibri"/>
      <charset val="134"/>
      <scheme val="minor"/>
    </font>
    <font>
      <sz val="11"/>
      <color theme="0" tint="-0.499984740745262"/>
      <name val="Calibri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vertAlign val="subscript"/>
      <sz val="10"/>
      <color theme="4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39" fillId="11" borderId="3" applyNumberFormat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1" fillId="31" borderId="4" applyNumberFormat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35" fillId="6" borderId="1" applyNumberFormat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40" fillId="6" borderId="4" applyNumberFormat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46" fillId="0" borderId="5" applyNumberFormat="0" applyFill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right" indent="1"/>
    </xf>
    <xf numFmtId="3" fontId="8" fillId="0" borderId="0" xfId="0" applyNumberFormat="1" applyFont="1" applyAlignment="1">
      <alignment horizontal="center"/>
    </xf>
    <xf numFmtId="178" fontId="8" fillId="0" borderId="0" xfId="6" applyNumberFormat="1" applyFont="1" applyAlignment="1">
      <alignment horizontal="center"/>
    </xf>
    <xf numFmtId="17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right" indent="1"/>
    </xf>
    <xf numFmtId="0" fontId="10" fillId="3" borderId="0" xfId="0" applyFont="1" applyFill="1" applyAlignment="1">
      <alignment horizontal="center"/>
    </xf>
    <xf numFmtId="0" fontId="11" fillId="0" borderId="0" xfId="0" applyFont="1" applyAlignment="1">
      <alignment horizontal="right" indent="1"/>
    </xf>
    <xf numFmtId="0" fontId="11" fillId="0" borderId="0" xfId="0" applyFont="1" applyAlignment="1">
      <alignment horizontal="center"/>
    </xf>
    <xf numFmtId="0" fontId="11" fillId="0" borderId="0" xfId="0" applyFont="1"/>
    <xf numFmtId="3" fontId="1" fillId="0" borderId="0" xfId="0" applyNumberFormat="1" applyFont="1" applyAlignment="1">
      <alignment horizontal="center"/>
    </xf>
    <xf numFmtId="3" fontId="1" fillId="0" borderId="0" xfId="0" applyNumberFormat="1" applyFont="1"/>
    <xf numFmtId="178" fontId="1" fillId="0" borderId="0" xfId="6" applyNumberFormat="1" applyFont="1" applyAlignment="1">
      <alignment horizontal="center"/>
    </xf>
    <xf numFmtId="179" fontId="1" fillId="0" borderId="0" xfId="0" applyNumberFormat="1" applyFont="1"/>
    <xf numFmtId="11" fontId="8" fillId="0" borderId="0" xfId="0" applyNumberFormat="1" applyFont="1" applyAlignment="1">
      <alignment horizontal="center"/>
    </xf>
    <xf numFmtId="0" fontId="12" fillId="0" borderId="0" xfId="0" applyFont="1"/>
    <xf numFmtId="11" fontId="13" fillId="0" borderId="0" xfId="0" applyNumberFormat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82" fontId="0" fillId="0" borderId="0" xfId="0" applyNumberFormat="1"/>
    <xf numFmtId="0" fontId="14" fillId="0" borderId="0" xfId="0" applyFont="1" applyAlignment="1">
      <alignment horizontal="left" vertical="center"/>
    </xf>
    <xf numFmtId="1" fontId="15" fillId="3" borderId="0" xfId="0" applyNumberFormat="1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18" fillId="0" borderId="0" xfId="0" applyFont="1" applyAlignment="1">
      <alignment horizontal="right" vertical="center" indent="1"/>
    </xf>
    <xf numFmtId="179" fontId="19" fillId="3" borderId="0" xfId="0" applyNumberFormat="1" applyFont="1" applyFill="1" applyAlignment="1">
      <alignment horizontal="center"/>
    </xf>
    <xf numFmtId="0" fontId="2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1" fillId="0" borderId="0" xfId="0" applyFont="1" applyAlignment="1">
      <alignment horizontal="right" vertical="center" indent="1"/>
    </xf>
    <xf numFmtId="0" fontId="19" fillId="3" borderId="0" xfId="0" applyFont="1" applyFill="1" applyAlignment="1">
      <alignment horizontal="center"/>
    </xf>
    <xf numFmtId="0" fontId="19" fillId="0" borderId="0" xfId="0" applyFont="1"/>
    <xf numFmtId="0" fontId="16" fillId="0" borderId="0" xfId="0" applyFont="1" applyAlignment="1">
      <alignment vertical="center"/>
    </xf>
    <xf numFmtId="0" fontId="22" fillId="0" borderId="0" xfId="0" applyFont="1"/>
    <xf numFmtId="180" fontId="19" fillId="3" borderId="0" xfId="6" applyNumberFormat="1" applyFont="1" applyFill="1" applyAlignment="1">
      <alignment horizontal="center"/>
    </xf>
    <xf numFmtId="0" fontId="23" fillId="0" borderId="0" xfId="0" applyFont="1" applyAlignment="1">
      <alignment horizontal="right" vertical="center"/>
    </xf>
    <xf numFmtId="0" fontId="24" fillId="0" borderId="0" xfId="0" applyFont="1" applyFill="1" applyAlignment="1">
      <alignment horizontal="center"/>
    </xf>
    <xf numFmtId="1" fontId="25" fillId="3" borderId="0" xfId="0" applyNumberFormat="1" applyFont="1" applyFill="1" applyAlignment="1">
      <alignment horizontal="center" vertical="center"/>
    </xf>
    <xf numFmtId="1" fontId="10" fillId="0" borderId="0" xfId="0" applyNumberFormat="1" applyFont="1" applyFill="1" applyAlignment="1">
      <alignment horizontal="center" vertical="center"/>
    </xf>
    <xf numFmtId="1" fontId="19" fillId="0" borderId="0" xfId="0" applyNumberFormat="1" applyFont="1" applyAlignment="1">
      <alignment horizontal="center"/>
    </xf>
    <xf numFmtId="0" fontId="2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180" fontId="25" fillId="0" borderId="0" xfId="6" applyNumberFormat="1" applyFont="1" applyFill="1" applyAlignment="1">
      <alignment horizontal="center" vertical="center"/>
    </xf>
    <xf numFmtId="180" fontId="10" fillId="0" borderId="0" xfId="6" applyNumberFormat="1" applyFont="1" applyFill="1" applyAlignment="1">
      <alignment horizontal="center" vertical="center"/>
    </xf>
    <xf numFmtId="180" fontId="19" fillId="0" borderId="0" xfId="6" applyNumberFormat="1" applyFont="1" applyAlignment="1">
      <alignment horizontal="center"/>
    </xf>
    <xf numFmtId="181" fontId="25" fillId="3" borderId="0" xfId="0" applyNumberFormat="1" applyFont="1" applyFill="1" applyAlignment="1">
      <alignment horizontal="center" vertical="center"/>
    </xf>
    <xf numFmtId="181" fontId="10" fillId="0" borderId="0" xfId="0" applyNumberFormat="1" applyFont="1" applyFill="1" applyAlignment="1">
      <alignment horizontal="center" vertical="center"/>
    </xf>
    <xf numFmtId="183" fontId="19" fillId="3" borderId="0" xfId="0" applyNumberFormat="1" applyFont="1" applyFill="1" applyAlignment="1">
      <alignment horizontal="center" vertical="center"/>
    </xf>
    <xf numFmtId="181" fontId="19" fillId="3" borderId="0" xfId="0" applyNumberFormat="1" applyFont="1" applyFill="1" applyAlignment="1">
      <alignment horizontal="center" vertical="center"/>
    </xf>
    <xf numFmtId="179" fontId="25" fillId="3" borderId="0" xfId="0" applyNumberFormat="1" applyFont="1" applyFill="1" applyAlignment="1">
      <alignment horizontal="center" vertical="center"/>
    </xf>
    <xf numFmtId="179" fontId="10" fillId="0" borderId="0" xfId="0" applyNumberFormat="1" applyFont="1" applyFill="1" applyAlignment="1">
      <alignment horizontal="center" vertical="center"/>
    </xf>
    <xf numFmtId="179" fontId="19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9" fillId="3" borderId="0" xfId="0" applyFont="1" applyFill="1" applyAlignment="1">
      <alignment horizontal="center"/>
    </xf>
    <xf numFmtId="1" fontId="29" fillId="0" borderId="0" xfId="0" applyNumberFormat="1" applyFont="1" applyFill="1" applyAlignment="1">
      <alignment horizontal="left" vertical="center"/>
    </xf>
    <xf numFmtId="0" fontId="30" fillId="0" borderId="0" xfId="0" applyFont="1"/>
    <xf numFmtId="0" fontId="31" fillId="0" borderId="0" xfId="0" applyFont="1"/>
    <xf numFmtId="0" fontId="31" fillId="0" borderId="0" xfId="0" applyFont="1" applyAlignment="1">
      <alignment horizontal="center"/>
    </xf>
    <xf numFmtId="178" fontId="31" fillId="0" borderId="0" xfId="0" applyNumberFormat="1" applyFont="1" applyAlignment="1">
      <alignment horizontal="center"/>
    </xf>
    <xf numFmtId="0" fontId="32" fillId="0" borderId="0" xfId="0" applyFont="1"/>
    <xf numFmtId="184" fontId="31" fillId="0" borderId="0" xfId="0" applyNumberFormat="1" applyFont="1" applyAlignment="1">
      <alignment horizontal="center"/>
    </xf>
    <xf numFmtId="180" fontId="31" fillId="0" borderId="0" xfId="6" applyNumberFormat="1" applyFont="1" applyAlignment="1">
      <alignment horizontal="center"/>
    </xf>
    <xf numFmtId="2" fontId="31" fillId="0" borderId="0" xfId="0" applyNumberFormat="1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24038616173117"/>
          <c:y val="0.0727246137905589"/>
          <c:w val="0.820637137812019"/>
          <c:h val="0.803900603586078"/>
        </c:manualLayout>
      </c:layout>
      <c:scatterChart>
        <c:scatterStyle val="line"/>
        <c:varyColors val="0"/>
        <c:ser>
          <c:idx val="3"/>
          <c:order val="3"/>
          <c:tx>
            <c:strRef>
              <c:f>Selection!$M$9</c:f>
              <c:strCache>
                <c:ptCount val="1"/>
                <c:pt idx="0">
                  <c:v>η@450V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xVal>
            <c:numRef>
              <c:f>Selection!$I$10:$I$32</c:f>
              <c:numCache>
                <c:formatCode>General</c:formatCode>
                <c:ptCount val="23"/>
                <c:pt idx="0">
                  <c:v>0</c:v>
                </c:pt>
                <c:pt idx="1">
                  <c:v>1.24563</c:v>
                </c:pt>
                <c:pt idx="2">
                  <c:v>1.24563</c:v>
                </c:pt>
                <c:pt idx="3" c:formatCode="0.00">
                  <c:v>1.55437974041233</c:v>
                </c:pt>
                <c:pt idx="4" c:formatCode="0.00">
                  <c:v>1.93965814680467</c:v>
                </c:pt>
                <c:pt idx="5" c:formatCode="0.00">
                  <c:v>2.42043409898518</c:v>
                </c:pt>
                <c:pt idx="6" c:formatCode="0.00">
                  <c:v>3.02037822344175</c:v>
                </c:pt>
                <c:pt idx="7" c:formatCode="0.00">
                  <c:v>3.76902829805034</c:v>
                </c:pt>
                <c:pt idx="8" c:formatCode="0.00">
                  <c:v>4.7032435213749</c:v>
                </c:pt>
                <c:pt idx="9" c:formatCode="0.00">
                  <c:v>5.86901924636585</c:v>
                </c:pt>
                <c:pt idx="10" c:formatCode="0.00">
                  <c:v>7.32375152544586</c:v>
                </c:pt>
                <c:pt idx="11" c:formatCode="0.00">
                  <c:v>9.13906296008201</c:v>
                </c:pt>
                <c:pt idx="12" c:formatCode="0.00">
                  <c:v>11.4043289833291</c:v>
                </c:pt>
                <c:pt idx="13" c:formatCode="0.00">
                  <c:v>14.2310781890962</c:v>
                </c:pt>
                <c:pt idx="14" c:formatCode="0.00">
                  <c:v>17.7584833548927</c:v>
                </c:pt>
                <c:pt idx="15" c:formatCode="0.00">
                  <c:v>22.1602135042467</c:v>
                </c:pt>
                <c:pt idx="16" c:formatCode="0.00">
                  <c:v>27.6529843647093</c:v>
                </c:pt>
                <c:pt idx="17" c:formatCode="0.00">
                  <c:v>34.5072281965295</c:v>
                </c:pt>
                <c:pt idx="18" c:formatCode="0.00">
                  <c:v>43.0604083126375</c:v>
                </c:pt>
                <c:pt idx="19" c:formatCode="0.00">
                  <c:v>53.7336338198714</c:v>
                </c:pt>
                <c:pt idx="20" c:formatCode="0.00">
                  <c:v>67.0523925951872</c:v>
                </c:pt>
                <c:pt idx="21" c:formatCode="0.00">
                  <c:v>83.6724232686534</c:v>
                </c:pt>
                <c:pt idx="22" c:formatCode="0.00">
                  <c:v>104.412</c:v>
                </c:pt>
              </c:numCache>
            </c:numRef>
          </c:xVal>
          <c:yVal>
            <c:numRef>
              <c:f>Selection!$M$10:$M$32</c:f>
              <c:numCache>
                <c:formatCode>0.0%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-0.0683318793801179</c:v>
                </c:pt>
                <c:pt idx="3">
                  <c:v>0.139230239525537</c:v>
                </c:pt>
                <c:pt idx="4">
                  <c:v>0.30554674818461</c:v>
                </c:pt>
                <c:pt idx="5">
                  <c:v>0.438806109304904</c:v>
                </c:pt>
                <c:pt idx="6">
                  <c:v>0.545569242892478</c:v>
                </c:pt>
                <c:pt idx="7">
                  <c:v>0.631092547996342</c:v>
                </c:pt>
                <c:pt idx="8">
                  <c:v>0.699586697388172</c:v>
                </c:pt>
                <c:pt idx="9">
                  <c:v>0.754423946729898</c:v>
                </c:pt>
                <c:pt idx="10">
                  <c:v>0.798304164933232</c:v>
                </c:pt>
                <c:pt idx="11">
                  <c:v>0.833387760085532</c:v>
                </c:pt>
                <c:pt idx="12">
                  <c:v>0.861402045445576</c:v>
                </c:pt>
                <c:pt idx="13">
                  <c:v>0.883726282355522</c:v>
                </c:pt>
                <c:pt idx="14">
                  <c:v>0.901459587090066</c:v>
                </c:pt>
                <c:pt idx="15">
                  <c:v>0.91547504498316</c:v>
                </c:pt>
                <c:pt idx="16">
                  <c:v>0.926462696098873</c:v>
                </c:pt>
                <c:pt idx="17">
                  <c:v>0.934963508812098</c:v>
                </c:pt>
                <c:pt idx="18">
                  <c:v>0.941396013961713</c:v>
                </c:pt>
                <c:pt idx="19">
                  <c:v>0.94607691088779</c:v>
                </c:pt>
                <c:pt idx="20">
                  <c:v>0.949236659874922</c:v>
                </c:pt>
                <c:pt idx="21">
                  <c:v>0.951030828683375</c:v>
                </c:pt>
                <c:pt idx="22">
                  <c:v>0.951547751805604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Selection!$N$9</c:f>
              <c:strCache>
                <c:ptCount val="1"/>
                <c:pt idx="0">
                  <c:v>η@401.321V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xVal>
            <c:numRef>
              <c:f>Selection!$I$10:$I$32</c:f>
              <c:numCache>
                <c:formatCode>General</c:formatCode>
                <c:ptCount val="23"/>
                <c:pt idx="0">
                  <c:v>0</c:v>
                </c:pt>
                <c:pt idx="1">
                  <c:v>1.24563</c:v>
                </c:pt>
                <c:pt idx="2">
                  <c:v>1.24563</c:v>
                </c:pt>
                <c:pt idx="3" c:formatCode="0.00">
                  <c:v>1.55437974041233</c:v>
                </c:pt>
                <c:pt idx="4" c:formatCode="0.00">
                  <c:v>1.93965814680467</c:v>
                </c:pt>
                <c:pt idx="5" c:formatCode="0.00">
                  <c:v>2.42043409898518</c:v>
                </c:pt>
                <c:pt idx="6" c:formatCode="0.00">
                  <c:v>3.02037822344175</c:v>
                </c:pt>
                <c:pt idx="7" c:formatCode="0.00">
                  <c:v>3.76902829805034</c:v>
                </c:pt>
                <c:pt idx="8" c:formatCode="0.00">
                  <c:v>4.7032435213749</c:v>
                </c:pt>
                <c:pt idx="9" c:formatCode="0.00">
                  <c:v>5.86901924636585</c:v>
                </c:pt>
                <c:pt idx="10" c:formatCode="0.00">
                  <c:v>7.32375152544586</c:v>
                </c:pt>
                <c:pt idx="11" c:formatCode="0.00">
                  <c:v>9.13906296008201</c:v>
                </c:pt>
                <c:pt idx="12" c:formatCode="0.00">
                  <c:v>11.4043289833291</c:v>
                </c:pt>
                <c:pt idx="13" c:formatCode="0.00">
                  <c:v>14.2310781890962</c:v>
                </c:pt>
                <c:pt idx="14" c:formatCode="0.00">
                  <c:v>17.7584833548927</c:v>
                </c:pt>
                <c:pt idx="15" c:formatCode="0.00">
                  <c:v>22.1602135042467</c:v>
                </c:pt>
                <c:pt idx="16" c:formatCode="0.00">
                  <c:v>27.6529843647093</c:v>
                </c:pt>
                <c:pt idx="17" c:formatCode="0.00">
                  <c:v>34.5072281965295</c:v>
                </c:pt>
                <c:pt idx="18" c:formatCode="0.00">
                  <c:v>43.0604083126375</c:v>
                </c:pt>
                <c:pt idx="19" c:formatCode="0.00">
                  <c:v>53.7336338198714</c:v>
                </c:pt>
                <c:pt idx="20" c:formatCode="0.00">
                  <c:v>67.0523925951872</c:v>
                </c:pt>
                <c:pt idx="21" c:formatCode="0.00">
                  <c:v>83.6724232686534</c:v>
                </c:pt>
                <c:pt idx="22" c:formatCode="0.00">
                  <c:v>104.412</c:v>
                </c:pt>
              </c:numCache>
            </c:numRef>
          </c:xVal>
          <c:yVal>
            <c:numRef>
              <c:f>Selection!$N$10:$N$32</c:f>
              <c:numCache>
                <c:formatCode>0.0%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0.194386670373734</c:v>
                </c:pt>
                <c:pt idx="4">
                  <c:v>0.350145457431091</c:v>
                </c:pt>
                <c:pt idx="5">
                  <c:v>0.474945022747011</c:v>
                </c:pt>
                <c:pt idx="6">
                  <c:v>0.574929774923975</c:v>
                </c:pt>
                <c:pt idx="7">
                  <c:v>0.655022384724802</c:v>
                </c:pt>
                <c:pt idx="8">
                  <c:v>0.719166148902246</c:v>
                </c:pt>
                <c:pt idx="9">
                  <c:v>0.77051913531824</c:v>
                </c:pt>
                <c:pt idx="10">
                  <c:v>0.811609667935281</c:v>
                </c:pt>
                <c:pt idx="11">
                  <c:v>0.844460806861422</c:v>
                </c:pt>
                <c:pt idx="12">
                  <c:v>0.870689952126125</c:v>
                </c:pt>
                <c:pt idx="13">
                  <c:v>0.891588475100695</c:v>
                </c:pt>
                <c:pt idx="14">
                  <c:v>0.908185298153725</c:v>
                </c:pt>
                <c:pt idx="15">
                  <c:v>0.921297552835974</c:v>
                </c:pt>
                <c:pt idx="16">
                  <c:v>0.931570810710642</c:v>
                </c:pt>
                <c:pt idx="17">
                  <c:v>0.939510867562361</c:v>
                </c:pt>
                <c:pt idx="18">
                  <c:v>0.945508645855486</c:v>
                </c:pt>
                <c:pt idx="19">
                  <c:v>0.94985944149467</c:v>
                </c:pt>
                <c:pt idx="20">
                  <c:v>0.952777462486849</c:v>
                </c:pt>
                <c:pt idx="21">
                  <c:v>0.954406375304268</c:v>
                </c:pt>
                <c:pt idx="22">
                  <c:v>0.954826378190429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Selection!$O$9</c:f>
              <c:strCache>
                <c:ptCount val="1"/>
                <c:pt idx="0">
                  <c:v>η@800V</c:v>
                </c:pt>
              </c:strCache>
            </c:strRef>
          </c:tx>
          <c:spPr>
            <a:ln w="19050" cap="rnd" cmpd="sng" algn="ctr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xVal>
            <c:numRef>
              <c:f>Selection!$I$10:$I$32</c:f>
              <c:numCache>
                <c:formatCode>General</c:formatCode>
                <c:ptCount val="23"/>
                <c:pt idx="0">
                  <c:v>0</c:v>
                </c:pt>
                <c:pt idx="1">
                  <c:v>1.24563</c:v>
                </c:pt>
                <c:pt idx="2">
                  <c:v>1.24563</c:v>
                </c:pt>
                <c:pt idx="3" c:formatCode="0.00">
                  <c:v>1.55437974041233</c:v>
                </c:pt>
                <c:pt idx="4" c:formatCode="0.00">
                  <c:v>1.93965814680467</c:v>
                </c:pt>
                <c:pt idx="5" c:formatCode="0.00">
                  <c:v>2.42043409898518</c:v>
                </c:pt>
                <c:pt idx="6" c:formatCode="0.00">
                  <c:v>3.02037822344175</c:v>
                </c:pt>
                <c:pt idx="7" c:formatCode="0.00">
                  <c:v>3.76902829805034</c:v>
                </c:pt>
                <c:pt idx="8" c:formatCode="0.00">
                  <c:v>4.7032435213749</c:v>
                </c:pt>
                <c:pt idx="9" c:formatCode="0.00">
                  <c:v>5.86901924636585</c:v>
                </c:pt>
                <c:pt idx="10" c:formatCode="0.00">
                  <c:v>7.32375152544586</c:v>
                </c:pt>
                <c:pt idx="11" c:formatCode="0.00">
                  <c:v>9.13906296008201</c:v>
                </c:pt>
                <c:pt idx="12" c:formatCode="0.00">
                  <c:v>11.4043289833291</c:v>
                </c:pt>
                <c:pt idx="13" c:formatCode="0.00">
                  <c:v>14.2310781890962</c:v>
                </c:pt>
                <c:pt idx="14" c:formatCode="0.00">
                  <c:v>17.7584833548927</c:v>
                </c:pt>
                <c:pt idx="15" c:formatCode="0.00">
                  <c:v>22.1602135042467</c:v>
                </c:pt>
                <c:pt idx="16" c:formatCode="0.00">
                  <c:v>27.6529843647093</c:v>
                </c:pt>
                <c:pt idx="17" c:formatCode="0.00">
                  <c:v>34.5072281965295</c:v>
                </c:pt>
                <c:pt idx="18" c:formatCode="0.00">
                  <c:v>43.0604083126375</c:v>
                </c:pt>
                <c:pt idx="19" c:formatCode="0.00">
                  <c:v>53.7336338198714</c:v>
                </c:pt>
                <c:pt idx="20" c:formatCode="0.00">
                  <c:v>67.0523925951872</c:v>
                </c:pt>
                <c:pt idx="21" c:formatCode="0.00">
                  <c:v>83.6724232686534</c:v>
                </c:pt>
                <c:pt idx="22" c:formatCode="0.00">
                  <c:v>104.412</c:v>
                </c:pt>
              </c:numCache>
            </c:numRef>
          </c:xVal>
          <c:yVal>
            <c:numRef>
              <c:f>Selection!$O$10:$O$32</c:f>
              <c:numCache>
                <c:formatCode>0.0%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-0.551650978565005</c:v>
                </c:pt>
                <c:pt idx="3">
                  <c:v>-0.250835663715364</c:v>
                </c:pt>
                <c:pt idx="4">
                  <c:v>-0.00979378202399865</c:v>
                </c:pt>
                <c:pt idx="5">
                  <c:v>0.183342174281844</c:v>
                </c:pt>
                <c:pt idx="6">
                  <c:v>0.33808110235553</c:v>
                </c:pt>
                <c:pt idx="7">
                  <c:v>0.46204145181576</c:v>
                </c:pt>
                <c:pt idx="8">
                  <c:v>0.561326313131333</c:v>
                </c:pt>
                <c:pt idx="9">
                  <c:v>0.64082389848808</c:v>
                </c:pt>
                <c:pt idx="10">
                  <c:v>0.704448209077478</c:v>
                </c:pt>
                <c:pt idx="11">
                  <c:v>0.755331737871944</c:v>
                </c:pt>
                <c:pt idx="12">
                  <c:v>0.795979695456608</c:v>
                </c:pt>
                <c:pt idx="13">
                  <c:v>0.828393352105324</c:v>
                </c:pt>
                <c:pt idx="14">
                  <c:v>0.854168568751149</c:v>
                </c:pt>
                <c:pt idx="15">
                  <c:v>0.874574367946273</c:v>
                </c:pt>
                <c:pt idx="16">
                  <c:v>0.890615413190907</c:v>
                </c:pt>
                <c:pt idx="17">
                  <c:v>0.903081472751827</c:v>
                </c:pt>
                <c:pt idx="18">
                  <c:v>0.912586303282842</c:v>
                </c:pt>
                <c:pt idx="19">
                  <c:v>0.919597867651708</c:v>
                </c:pt>
                <c:pt idx="20">
                  <c:v>0.924461374724464</c:v>
                </c:pt>
                <c:pt idx="21">
                  <c:v>0.927416275452885</c:v>
                </c:pt>
                <c:pt idx="22">
                  <c:v>0.928608052054071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613376"/>
        <c:axId val="279613952"/>
      </c:scatterChart>
      <c:scatterChart>
        <c:scatterStyle val="line"/>
        <c:varyColors val="0"/>
        <c:ser>
          <c:idx val="0"/>
          <c:order val="0"/>
          <c:tx>
            <c:strRef>
              <c:f>Selection!$J$9</c:f>
              <c:strCache>
                <c:ptCount val="1"/>
                <c:pt idx="0">
                  <c:v>Pac@450V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76667"/>
                  <a:shade val="95000"/>
                  <a:satMod val="105000"/>
                </a:schemeClr>
              </a:solidFill>
              <a:prstDash val="sysDash"/>
              <a:round/>
            </a:ln>
          </c:spPr>
          <c:marker>
            <c:symbol val="none"/>
          </c:marker>
          <c:dLbls>
            <c:delete val="1"/>
          </c:dLbls>
          <c:xVal>
            <c:numRef>
              <c:f>Selection!$I$10:$I$32</c:f>
              <c:numCache>
                <c:formatCode>General</c:formatCode>
                <c:ptCount val="23"/>
                <c:pt idx="0">
                  <c:v>0</c:v>
                </c:pt>
                <c:pt idx="1">
                  <c:v>1.24563</c:v>
                </c:pt>
                <c:pt idx="2">
                  <c:v>1.24563</c:v>
                </c:pt>
                <c:pt idx="3" c:formatCode="0.00">
                  <c:v>1.55437974041233</c:v>
                </c:pt>
                <c:pt idx="4" c:formatCode="0.00">
                  <c:v>1.93965814680467</c:v>
                </c:pt>
                <c:pt idx="5" c:formatCode="0.00">
                  <c:v>2.42043409898518</c:v>
                </c:pt>
                <c:pt idx="6" c:formatCode="0.00">
                  <c:v>3.02037822344175</c:v>
                </c:pt>
                <c:pt idx="7" c:formatCode="0.00">
                  <c:v>3.76902829805034</c:v>
                </c:pt>
                <c:pt idx="8" c:formatCode="0.00">
                  <c:v>4.7032435213749</c:v>
                </c:pt>
                <c:pt idx="9" c:formatCode="0.00">
                  <c:v>5.86901924636585</c:v>
                </c:pt>
                <c:pt idx="10" c:formatCode="0.00">
                  <c:v>7.32375152544586</c:v>
                </c:pt>
                <c:pt idx="11" c:formatCode="0.00">
                  <c:v>9.13906296008201</c:v>
                </c:pt>
                <c:pt idx="12" c:formatCode="0.00">
                  <c:v>11.4043289833291</c:v>
                </c:pt>
                <c:pt idx="13" c:formatCode="0.00">
                  <c:v>14.2310781890962</c:v>
                </c:pt>
                <c:pt idx="14" c:formatCode="0.00">
                  <c:v>17.7584833548927</c:v>
                </c:pt>
                <c:pt idx="15" c:formatCode="0.00">
                  <c:v>22.1602135042467</c:v>
                </c:pt>
                <c:pt idx="16" c:formatCode="0.00">
                  <c:v>27.6529843647093</c:v>
                </c:pt>
                <c:pt idx="17" c:formatCode="0.00">
                  <c:v>34.5072281965295</c:v>
                </c:pt>
                <c:pt idx="18" c:formatCode="0.00">
                  <c:v>43.0604083126375</c:v>
                </c:pt>
                <c:pt idx="19" c:formatCode="0.00">
                  <c:v>53.7336338198714</c:v>
                </c:pt>
                <c:pt idx="20" c:formatCode="0.00">
                  <c:v>67.0523925951872</c:v>
                </c:pt>
                <c:pt idx="21" c:formatCode="0.00">
                  <c:v>83.6724232686534</c:v>
                </c:pt>
                <c:pt idx="22" c:formatCode="0.00">
                  <c:v>104.412</c:v>
                </c:pt>
              </c:numCache>
            </c:numRef>
          </c:xVal>
          <c:yVal>
            <c:numRef>
              <c:f>Selection!$J$10:$J$32</c:f>
              <c:numCache>
                <c:formatCode>0.0000</c:formatCode>
                <c:ptCount val="23"/>
                <c:pt idx="0">
                  <c:v>-0.09092</c:v>
                </c:pt>
                <c:pt idx="1">
                  <c:v>-0.09092</c:v>
                </c:pt>
                <c:pt idx="2" c:formatCode="0.00">
                  <c:v>-0.0851162389122562</c:v>
                </c:pt>
                <c:pt idx="3" c:formatCode="0.00">
                  <c:v>0.216416663571251</c:v>
                </c:pt>
                <c:pt idx="4" c:formatCode="0.00">
                  <c:v>0.592656239345955</c:v>
                </c:pt>
                <c:pt idx="5" c:formatCode="0.00">
                  <c:v>1.06210126980461</c:v>
                </c:pt>
                <c:pt idx="6" c:formatCode="0.00">
                  <c:v>1.64782546061204</c:v>
                </c:pt>
                <c:pt idx="7" c:formatCode="0.00">
                  <c:v>2.3786056720869</c:v>
                </c:pt>
                <c:pt idx="8" c:formatCode="0.00">
                  <c:v>3.29032660213098</c:v>
                </c:pt>
                <c:pt idx="9" c:formatCode="0.00">
                  <c:v>4.42772866327706</c:v>
                </c:pt>
                <c:pt idx="10" c:formatCode="0.00">
                  <c:v>5.84658134569954</c:v>
                </c:pt>
                <c:pt idx="11" c:formatCode="0.00">
                  <c:v>7.6163832095834</c:v>
                </c:pt>
                <c:pt idx="12" c:formatCode="0.00">
                  <c:v>9.82371231317395</c:v>
                </c:pt>
                <c:pt idx="13" c:formatCode="0.00">
                  <c:v>12.5763778219608</c:v>
                </c:pt>
                <c:pt idx="14" c:formatCode="0.00">
                  <c:v>16.0085550724474</c:v>
                </c:pt>
                <c:pt idx="15" c:formatCode="0.00">
                  <c:v>20.2871224546367</c:v>
                </c:pt>
                <c:pt idx="16" c:formatCode="0.00">
                  <c:v>25.6194584497085</c:v>
                </c:pt>
                <c:pt idx="17" c:formatCode="0.00">
                  <c:v>32.262999154007</c:v>
                </c:pt>
                <c:pt idx="18" c:formatCode="0.00">
                  <c:v>40.5368967450807</c:v>
                </c:pt>
                <c:pt idx="19" c:formatCode="0.00">
                  <c:v>50.8361502950796</c:v>
                </c:pt>
                <c:pt idx="20" c:formatCode="0.00">
                  <c:v>63.6485891836774</c:v>
                </c:pt>
                <c:pt idx="21" c:formatCode="0.00">
                  <c:v>79.5750540391336</c:v>
                </c:pt>
                <c:pt idx="22" c:formatCode="0.00">
                  <c:v>99.3530038615269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Selection!$K$9</c:f>
              <c:strCache>
                <c:ptCount val="1"/>
                <c:pt idx="0">
                  <c:v>Pac@401.321V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76667"/>
                  <a:shade val="95000"/>
                  <a:satMod val="105000"/>
                </a:schemeClr>
              </a:solidFill>
              <a:prstDash val="sysDash"/>
              <a:round/>
            </a:ln>
          </c:spPr>
          <c:marker>
            <c:symbol val="none"/>
          </c:marker>
          <c:dLbls>
            <c:delete val="1"/>
          </c:dLbls>
          <c:xVal>
            <c:numRef>
              <c:f>Selection!$I$10:$I$32</c:f>
              <c:numCache>
                <c:formatCode>General</c:formatCode>
                <c:ptCount val="23"/>
                <c:pt idx="0">
                  <c:v>0</c:v>
                </c:pt>
                <c:pt idx="1">
                  <c:v>1.24563</c:v>
                </c:pt>
                <c:pt idx="2">
                  <c:v>1.24563</c:v>
                </c:pt>
                <c:pt idx="3" c:formatCode="0.00">
                  <c:v>1.55437974041233</c:v>
                </c:pt>
                <c:pt idx="4" c:formatCode="0.00">
                  <c:v>1.93965814680467</c:v>
                </c:pt>
                <c:pt idx="5" c:formatCode="0.00">
                  <c:v>2.42043409898518</c:v>
                </c:pt>
                <c:pt idx="6" c:formatCode="0.00">
                  <c:v>3.02037822344175</c:v>
                </c:pt>
                <c:pt idx="7" c:formatCode="0.00">
                  <c:v>3.76902829805034</c:v>
                </c:pt>
                <c:pt idx="8" c:formatCode="0.00">
                  <c:v>4.7032435213749</c:v>
                </c:pt>
                <c:pt idx="9" c:formatCode="0.00">
                  <c:v>5.86901924636585</c:v>
                </c:pt>
                <c:pt idx="10" c:formatCode="0.00">
                  <c:v>7.32375152544586</c:v>
                </c:pt>
                <c:pt idx="11" c:formatCode="0.00">
                  <c:v>9.13906296008201</c:v>
                </c:pt>
                <c:pt idx="12" c:formatCode="0.00">
                  <c:v>11.4043289833291</c:v>
                </c:pt>
                <c:pt idx="13" c:formatCode="0.00">
                  <c:v>14.2310781890962</c:v>
                </c:pt>
                <c:pt idx="14" c:formatCode="0.00">
                  <c:v>17.7584833548927</c:v>
                </c:pt>
                <c:pt idx="15" c:formatCode="0.00">
                  <c:v>22.1602135042467</c:v>
                </c:pt>
                <c:pt idx="16" c:formatCode="0.00">
                  <c:v>27.6529843647093</c:v>
                </c:pt>
                <c:pt idx="17" c:formatCode="0.00">
                  <c:v>34.5072281965295</c:v>
                </c:pt>
                <c:pt idx="18" c:formatCode="0.00">
                  <c:v>43.0604083126375</c:v>
                </c:pt>
                <c:pt idx="19" c:formatCode="0.00">
                  <c:v>53.7336338198714</c:v>
                </c:pt>
                <c:pt idx="20" c:formatCode="0.00">
                  <c:v>67.0523925951872</c:v>
                </c:pt>
                <c:pt idx="21" c:formatCode="0.00">
                  <c:v>83.6724232686534</c:v>
                </c:pt>
                <c:pt idx="22" c:formatCode="0.00">
                  <c:v>104.412</c:v>
                </c:pt>
              </c:numCache>
            </c:numRef>
          </c:xVal>
          <c:yVal>
            <c:numRef>
              <c:f>Selection!$K$10:$K$32</c:f>
              <c:numCache>
                <c:formatCode>0.0000</c:formatCode>
                <c:ptCount val="23"/>
                <c:pt idx="0">
                  <c:v>-0.09092</c:v>
                </c:pt>
                <c:pt idx="1">
                  <c:v>-0.09092</c:v>
                </c:pt>
                <c:pt idx="2" c:formatCode="0.00">
                  <c:v>0</c:v>
                </c:pt>
                <c:pt idx="3" c:formatCode="0.00">
                  <c:v>0.302150702235142</c:v>
                </c:pt>
                <c:pt idx="4" c:formatCode="0.00">
                  <c:v>0.679162489072866</c:v>
                </c:pt>
                <c:pt idx="5" c:formatCode="0.00">
                  <c:v>1.14957312820016</c:v>
                </c:pt>
                <c:pt idx="6" c:formatCode="0.00">
                  <c:v>1.73650537218864</c:v>
                </c:pt>
                <c:pt idx="7" c:formatCode="0.00">
                  <c:v>2.4687979038842</c:v>
                </c:pt>
                <c:pt idx="8" c:formatCode="0.00">
                  <c:v>3.38241353061663</c:v>
                </c:pt>
                <c:pt idx="9" c:formatCode="0.00">
                  <c:v>4.52219163487592</c:v>
                </c:pt>
                <c:pt idx="10" c:formatCode="0.00">
                  <c:v>5.94402754360763</c:v>
                </c:pt>
                <c:pt idx="11" c:formatCode="0.00">
                  <c:v>7.71758048122819</c:v>
                </c:pt>
                <c:pt idx="12" c:formatCode="0.00">
                  <c:v>9.9296346565254</c:v>
                </c:pt>
                <c:pt idx="13" c:formatCode="0.00">
                  <c:v>12.6882653016551</c:v>
                </c:pt>
                <c:pt idx="14" c:formatCode="0.00">
                  <c:v>16.1279935004212</c:v>
                </c:pt>
                <c:pt idx="15" c:formatCode="0.00">
                  <c:v>20.4161504717852</c:v>
                </c:pt>
                <c:pt idx="16" c:formatCode="0.00">
                  <c:v>25.7607130632009</c:v>
                </c:pt>
                <c:pt idx="17" c:formatCode="0.00">
                  <c:v>32.4199159000938</c:v>
                </c:pt>
                <c:pt idx="18" c:formatCode="0.00">
                  <c:v>40.7139883536662</c:v>
                </c:pt>
                <c:pt idx="19" c:formatCode="0.00">
                  <c:v>51.0393994096222</c:v>
                </c:pt>
                <c:pt idx="20" c:formatCode="0.00">
                  <c:v>63.8860084705144</c:v>
                </c:pt>
                <c:pt idx="21" c:formatCode="0.00">
                  <c:v>79.85749420476</c:v>
                </c:pt>
                <c:pt idx="22" c:formatCode="0.00">
                  <c:v>99.6953317996193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Selection!$L$9</c:f>
              <c:strCache>
                <c:ptCount val="1"/>
                <c:pt idx="0">
                  <c:v>Pac@800V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76667"/>
                  <a:shade val="95000"/>
                  <a:satMod val="105000"/>
                </a:schemeClr>
              </a:solidFill>
              <a:prstDash val="sysDash"/>
              <a:round/>
            </a:ln>
          </c:spPr>
          <c:marker>
            <c:symbol val="none"/>
          </c:marker>
          <c:dLbls>
            <c:delete val="1"/>
          </c:dLbls>
          <c:xVal>
            <c:numRef>
              <c:f>Selection!$I$10:$I$32</c:f>
              <c:numCache>
                <c:formatCode>General</c:formatCode>
                <c:ptCount val="23"/>
                <c:pt idx="0">
                  <c:v>0</c:v>
                </c:pt>
                <c:pt idx="1">
                  <c:v>1.24563</c:v>
                </c:pt>
                <c:pt idx="2">
                  <c:v>1.24563</c:v>
                </c:pt>
                <c:pt idx="3" c:formatCode="0.00">
                  <c:v>1.55437974041233</c:v>
                </c:pt>
                <c:pt idx="4" c:formatCode="0.00">
                  <c:v>1.93965814680467</c:v>
                </c:pt>
                <c:pt idx="5" c:formatCode="0.00">
                  <c:v>2.42043409898518</c:v>
                </c:pt>
                <c:pt idx="6" c:formatCode="0.00">
                  <c:v>3.02037822344175</c:v>
                </c:pt>
                <c:pt idx="7" c:formatCode="0.00">
                  <c:v>3.76902829805034</c:v>
                </c:pt>
                <c:pt idx="8" c:formatCode="0.00">
                  <c:v>4.7032435213749</c:v>
                </c:pt>
                <c:pt idx="9" c:formatCode="0.00">
                  <c:v>5.86901924636585</c:v>
                </c:pt>
                <c:pt idx="10" c:formatCode="0.00">
                  <c:v>7.32375152544586</c:v>
                </c:pt>
                <c:pt idx="11" c:formatCode="0.00">
                  <c:v>9.13906296008201</c:v>
                </c:pt>
                <c:pt idx="12" c:formatCode="0.00">
                  <c:v>11.4043289833291</c:v>
                </c:pt>
                <c:pt idx="13" c:formatCode="0.00">
                  <c:v>14.2310781890962</c:v>
                </c:pt>
                <c:pt idx="14" c:formatCode="0.00">
                  <c:v>17.7584833548927</c:v>
                </c:pt>
                <c:pt idx="15" c:formatCode="0.00">
                  <c:v>22.1602135042467</c:v>
                </c:pt>
                <c:pt idx="16" c:formatCode="0.00">
                  <c:v>27.6529843647093</c:v>
                </c:pt>
                <c:pt idx="17" c:formatCode="0.00">
                  <c:v>34.5072281965295</c:v>
                </c:pt>
                <c:pt idx="18" c:formatCode="0.00">
                  <c:v>43.0604083126375</c:v>
                </c:pt>
                <c:pt idx="19" c:formatCode="0.00">
                  <c:v>53.7336338198714</c:v>
                </c:pt>
                <c:pt idx="20" c:formatCode="0.00">
                  <c:v>67.0523925951872</c:v>
                </c:pt>
                <c:pt idx="21" c:formatCode="0.00">
                  <c:v>83.6724232686534</c:v>
                </c:pt>
                <c:pt idx="22" c:formatCode="0.00">
                  <c:v>104.412</c:v>
                </c:pt>
              </c:numCache>
            </c:numRef>
          </c:xVal>
          <c:yVal>
            <c:numRef>
              <c:f>Selection!$L$10:$L$32</c:f>
              <c:numCache>
                <c:formatCode>0.0000</c:formatCode>
                <c:ptCount val="23"/>
                <c:pt idx="0">
                  <c:v>-0.09092</c:v>
                </c:pt>
                <c:pt idx="1">
                  <c:v>-0.09092</c:v>
                </c:pt>
                <c:pt idx="2" c:formatCode="0.00">
                  <c:v>-0.687153008429927</c:v>
                </c:pt>
                <c:pt idx="3" c:formatCode="0.00">
                  <c:v>-0.389893873852043</c:v>
                </c:pt>
                <c:pt idx="4" c:formatCode="0.00">
                  <c:v>-0.0189965890908781</c:v>
                </c:pt>
                <c:pt idx="5" c:formatCode="0.00">
                  <c:v>0.443767650413858</c:v>
                </c:pt>
                <c:pt idx="6" c:formatCode="0.00">
                  <c:v>1.02113279931182</c:v>
                </c:pt>
                <c:pt idx="7" c:formatCode="0.00">
                  <c:v>1.74144730676586</c:v>
                </c:pt>
                <c:pt idx="8" c:formatCode="0.00">
                  <c:v>2.6400543456122</c:v>
                </c:pt>
                <c:pt idx="9" c:formatCode="0.00">
                  <c:v>3.76100779375774</c:v>
                </c:pt>
                <c:pt idx="10" c:formatCode="0.00">
                  <c:v>5.15920364582879</c:v>
                </c:pt>
                <c:pt idx="11" c:formatCode="0.00">
                  <c:v>6.90302430815986</c:v>
                </c:pt>
                <c:pt idx="12" c:formatCode="0.00">
                  <c:v>9.07761431103727</c:v>
                </c:pt>
                <c:pt idx="13" c:formatCode="0.00">
                  <c:v>11.7889305651384</c:v>
                </c:pt>
                <c:pt idx="14" c:formatCode="0.00">
                  <c:v>15.1687383104398</c:v>
                </c:pt>
                <c:pt idx="15" c:formatCode="0.00">
                  <c:v>19.380754719031</c:v>
                </c:pt>
                <c:pt idx="16" c:formatCode="0.00">
                  <c:v>24.6281740959372</c:v>
                </c:pt>
                <c:pt idx="17" c:formatCode="0.00">
                  <c:v>31.1628384603052</c:v>
                </c:pt>
                <c:pt idx="18" c:formatCode="0.00">
                  <c:v>39.2963388398796</c:v>
                </c:pt>
                <c:pt idx="19" c:formatCode="0.00">
                  <c:v>49.4133350819314</c:v>
                </c:pt>
                <c:pt idx="20" c:formatCode="0.00">
                  <c:v>61.9873470371112</c:v>
                </c:pt>
                <c:pt idx="21" c:formatCode="0.00">
                  <c:v>77.5991671459318</c:v>
                </c:pt>
                <c:pt idx="22" c:formatCode="0.00">
                  <c:v>96.9578239310698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615104"/>
        <c:axId val="279614528"/>
      </c:scatterChart>
      <c:valAx>
        <c:axId val="279613376"/>
        <c:scaling>
          <c:orientation val="minMax"/>
        </c:scaling>
        <c:delete val="0"/>
        <c:axPos val="b"/>
        <c:majorGridlines/>
        <c:minorGridlines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Power [kW]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117561602413"/>
              <c:y val="0.94458740157970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79613952"/>
        <c:crosses val="autoZero"/>
        <c:crossBetween val="midCat"/>
      </c:valAx>
      <c:valAx>
        <c:axId val="279613952"/>
        <c:scaling>
          <c:orientation val="minMax"/>
          <c:max val="1"/>
          <c:min val="0"/>
        </c:scaling>
        <c:delete val="0"/>
        <c:axPos val="l"/>
        <c:majorGridlines/>
        <c:min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Inverter Efficiency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102951382284944"/>
              <c:y val="0.398817439982301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79613376"/>
        <c:crosses val="autoZero"/>
        <c:crossBetween val="midCat"/>
        <c:majorUnit val="0.1"/>
        <c:minorUnit val="0.02"/>
      </c:valAx>
      <c:valAx>
        <c:axId val="279615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79614528"/>
        <c:crosses val="autoZero"/>
        <c:crossBetween val="midCat"/>
      </c:valAx>
      <c:valAx>
        <c:axId val="279614528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Power [kVA]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953262038240747"/>
              <c:y val="0.395319812843608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79615104"/>
        <c:crosses val="max"/>
        <c:crossBetween val="midCat"/>
      </c:valAx>
    </c:plotArea>
    <c:legend>
      <c:legendPos val="r"/>
      <c:layout>
        <c:manualLayout>
          <c:xMode val="edge"/>
          <c:yMode val="edge"/>
          <c:x val="0.699133023992306"/>
          <c:y val="0.529488136668513"/>
          <c:w val="0.170432455313274"/>
          <c:h val="0.319652845887805"/>
        </c:manualLayout>
      </c:layout>
      <c:overlay val="0"/>
      <c:spPr>
        <a:solidFill>
          <a:schemeClr val="bg1"/>
        </a:solidFill>
      </c:spPr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445477</xdr:colOff>
      <xdr:row>33</xdr:row>
      <xdr:rowOff>14654</xdr:rowOff>
    </xdr:to>
    <xdr:graphicFrame>
      <xdr:nvGraphicFramePr>
        <xdr:cNvPr id="2" name="Chart 1"/>
        <xdr:cNvGraphicFramePr>
          <a:graphicFrameLocks noGrp="1"/>
        </xdr:cNvGraphicFramePr>
      </xdr:nvGraphicFramePr>
      <xdr:xfrm>
        <a:off x="0" y="0"/>
        <a:ext cx="8674735" cy="6301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32"/>
  <sheetViews>
    <sheetView tabSelected="1" workbookViewId="0">
      <selection activeCell="F27" sqref="F27"/>
    </sheetView>
  </sheetViews>
  <sheetFormatPr defaultColWidth="9" defaultRowHeight="15"/>
  <cols>
    <col min="2" max="2" width="15.8761904761905" customWidth="1"/>
    <col min="7" max="7" width="37" customWidth="1"/>
  </cols>
  <sheetData>
    <row r="2" ht="15.75" spans="2:9">
      <c r="B2" s="29" t="s">
        <v>0</v>
      </c>
      <c r="C2" s="30" t="s">
        <v>1</v>
      </c>
      <c r="D2" s="31"/>
      <c r="E2" s="31"/>
      <c r="F2" s="31"/>
      <c r="G2" s="32"/>
      <c r="I2" s="68" t="s">
        <v>2</v>
      </c>
    </row>
    <row r="3" ht="15.75" spans="2:7">
      <c r="B3" s="29"/>
      <c r="C3" s="33"/>
      <c r="D3" s="34"/>
      <c r="E3" s="34"/>
      <c r="F3" s="34"/>
      <c r="G3" s="35"/>
    </row>
    <row r="4" ht="15.75" spans="5:15">
      <c r="E4" s="35" t="str">
        <f>"Generic "&amp;E15&amp;"VA-"&amp;E13&amp;"V Inverter"</f>
        <v>Generic 99200VA-680V Inverter</v>
      </c>
      <c r="I4" s="69" t="s">
        <v>3</v>
      </c>
      <c r="J4" s="70">
        <f ca="1">INV_MPPTLow</f>
        <v>450</v>
      </c>
      <c r="K4" s="70">
        <f ca="1">INV_Vdc0</f>
        <v>401.321</v>
      </c>
      <c r="L4" s="70">
        <f ca="1">INV_MPPTHi</f>
        <v>800</v>
      </c>
      <c r="M4" s="69"/>
      <c r="N4" s="69"/>
      <c r="O4" s="69"/>
    </row>
    <row r="5" ht="16.5" spans="4:15">
      <c r="D5" s="36" t="s">
        <v>4</v>
      </c>
      <c r="E5" s="37">
        <v>310</v>
      </c>
      <c r="F5" s="38" t="s">
        <v>5</v>
      </c>
      <c r="G5" s="39" t="s">
        <v>6</v>
      </c>
      <c r="I5" s="69" t="s">
        <v>7</v>
      </c>
      <c r="J5" s="70">
        <f ca="1">INV_Pdc0*(1+INV_C1*(J4-INV_Vdc0))</f>
        <v>104773.828286</v>
      </c>
      <c r="K5" s="70">
        <f ca="1">INV_Pdc0*(1+INV_C1*(K4-INV_Vdc0))</f>
        <v>104412</v>
      </c>
      <c r="L5" s="70">
        <f ca="1">INV_Pdc0*(1+INV_C1*(L4-INV_Vdc0))</f>
        <v>107375.35872212</v>
      </c>
      <c r="M5" s="69"/>
      <c r="N5" s="69"/>
      <c r="O5" s="69"/>
    </row>
    <row r="6" ht="16.5" spans="4:15">
      <c r="D6" s="36" t="s">
        <v>8</v>
      </c>
      <c r="E6" s="37">
        <v>33.9</v>
      </c>
      <c r="F6" s="38" t="s">
        <v>5</v>
      </c>
      <c r="G6" s="39" t="s">
        <v>9</v>
      </c>
      <c r="I6" s="69" t="s">
        <v>10</v>
      </c>
      <c r="J6" s="70">
        <f ca="1">INV_Ps0*(1+INV_C2*(J4-INV_Vdc0))</f>
        <v>1332.78094280687</v>
      </c>
      <c r="K6" s="70">
        <f ca="1">INV_Ps0*(1+INV_C2*(K4-INV_Vdc0))</f>
        <v>1245.63</v>
      </c>
      <c r="L6" s="70">
        <f ca="1">INV_Ps0*(1+INV_C2*(L4-INV_Vdc0))</f>
        <v>1959.39262304687</v>
      </c>
      <c r="M6" s="69"/>
      <c r="N6" s="69"/>
      <c r="O6" s="69"/>
    </row>
    <row r="7" spans="4:15">
      <c r="D7" s="40" t="s">
        <v>11</v>
      </c>
      <c r="E7" s="41">
        <v>20</v>
      </c>
      <c r="F7" s="42"/>
      <c r="G7" s="39" t="s">
        <v>12</v>
      </c>
      <c r="I7" s="69" t="s">
        <v>13</v>
      </c>
      <c r="J7" s="71">
        <f ca="1">INV_C0*(1+INV_C3*(J4-INV_Vdc0))</f>
        <v>-1.24092268635018e-7</v>
      </c>
      <c r="K7" s="71">
        <f ca="1">INV_C0*(1+INV_C3*(K4-INV_Vdc0))</f>
        <v>-1.19307e-7</v>
      </c>
      <c r="L7" s="71">
        <f ca="1">INV_C0*(1+INV_C3*(L4-INV_Vdc0))</f>
        <v>-1.58498152532718e-7</v>
      </c>
      <c r="M7" s="69"/>
      <c r="N7" s="69"/>
      <c r="O7" s="69"/>
    </row>
    <row r="8" spans="4:15">
      <c r="D8" s="40" t="s">
        <v>14</v>
      </c>
      <c r="E8" s="41">
        <v>20</v>
      </c>
      <c r="F8" s="42"/>
      <c r="G8" s="39" t="s">
        <v>15</v>
      </c>
      <c r="I8" s="69"/>
      <c r="J8" s="69"/>
      <c r="K8" s="69"/>
      <c r="L8" s="69"/>
      <c r="M8" s="72"/>
      <c r="N8" s="69"/>
      <c r="O8" s="69"/>
    </row>
    <row r="9" spans="4:15">
      <c r="D9" s="40"/>
      <c r="E9" s="41">
        <v>1.25</v>
      </c>
      <c r="F9" s="42"/>
      <c r="G9" s="39" t="s">
        <v>16</v>
      </c>
      <c r="I9" s="69" t="s">
        <v>17</v>
      </c>
      <c r="J9" s="69" t="str">
        <f ca="1" t="shared" ref="J9:L9" si="0">"Pac@"&amp;J4&amp;"V"</f>
        <v>Pac@450V</v>
      </c>
      <c r="K9" s="69" t="str">
        <f ca="1" t="shared" si="0"/>
        <v>Pac@401.321V</v>
      </c>
      <c r="L9" s="69" t="str">
        <f ca="1" t="shared" si="0"/>
        <v>Pac@800V</v>
      </c>
      <c r="M9" s="69" t="str">
        <f ca="1" t="shared" ref="M9:O9" si="1">"η@"&amp;J4&amp;"V"</f>
        <v>η@450V</v>
      </c>
      <c r="N9" s="69" t="str">
        <f ca="1" t="shared" si="1"/>
        <v>η@401.321V</v>
      </c>
      <c r="O9" s="69" t="str">
        <f ca="1" t="shared" si="1"/>
        <v>η@800V</v>
      </c>
    </row>
    <row r="10" ht="16.5" spans="1:15">
      <c r="A10" s="43"/>
      <c r="B10" s="44" t="s">
        <v>18</v>
      </c>
      <c r="D10" s="36" t="s">
        <v>19</v>
      </c>
      <c r="E10" s="45">
        <v>0.96</v>
      </c>
      <c r="F10" s="42"/>
      <c r="G10" s="39" t="s">
        <v>20</v>
      </c>
      <c r="I10" s="70">
        <v>0</v>
      </c>
      <c r="J10" s="73">
        <f ca="1" t="shared" ref="J10:L11" si="2">-INV_Pnt/1000</f>
        <v>-0.09092</v>
      </c>
      <c r="K10" s="73">
        <f ca="1" t="shared" si="2"/>
        <v>-0.09092</v>
      </c>
      <c r="L10" s="73">
        <f ca="1" t="shared" si="2"/>
        <v>-0.09092</v>
      </c>
      <c r="M10" s="74">
        <v>0</v>
      </c>
      <c r="N10" s="74">
        <v>0</v>
      </c>
      <c r="O10" s="74">
        <v>0</v>
      </c>
    </row>
    <row r="11" spans="1:15">
      <c r="A11" s="43"/>
      <c r="B11" s="46" t="s">
        <v>21</v>
      </c>
      <c r="E11" s="47" t="s">
        <v>22</v>
      </c>
      <c r="G11" s="34"/>
      <c r="I11" s="70">
        <f ca="1">INV_Ps0/1000</f>
        <v>1.24563</v>
      </c>
      <c r="J11" s="73">
        <f ca="1" t="shared" si="2"/>
        <v>-0.09092</v>
      </c>
      <c r="K11" s="73">
        <f ca="1" t="shared" si="2"/>
        <v>-0.09092</v>
      </c>
      <c r="L11" s="73">
        <f ca="1" t="shared" si="2"/>
        <v>-0.09092</v>
      </c>
      <c r="M11" s="74">
        <v>0</v>
      </c>
      <c r="N11" s="74">
        <v>0</v>
      </c>
      <c r="O11" s="74">
        <v>0</v>
      </c>
    </row>
    <row r="12" spans="1:15">
      <c r="A12" s="43"/>
      <c r="B12" s="29" t="s">
        <v>23</v>
      </c>
      <c r="C12" s="48">
        <f ca="1">D12</f>
        <v>104412</v>
      </c>
      <c r="D12" s="49">
        <f ca="1">OFFSET(Headers,MATCH(INV_ID,IDS,0)-ROW(Headers),MATCH(B12,Headers,0)-1,1,1)</f>
        <v>104412</v>
      </c>
      <c r="E12" s="50">
        <f>ROUND(E15/E10,0)</f>
        <v>103333</v>
      </c>
      <c r="F12" s="51" t="s">
        <v>5</v>
      </c>
      <c r="G12" s="52" t="s">
        <v>24</v>
      </c>
      <c r="I12" s="70">
        <f ca="1">INV_Ps0/1000</f>
        <v>1.24563</v>
      </c>
      <c r="J12" s="75">
        <f ca="1" t="shared" ref="J12:L32" si="3">(((INV_Pac0/(J$5-J$6))-J$7*(J$5-J$7))*($I12*1000-J$6)+J$7*($I12*1000-J$6)^2)/1000</f>
        <v>-0.0851162389122562</v>
      </c>
      <c r="K12" s="75">
        <f ca="1" t="shared" si="3"/>
        <v>0</v>
      </c>
      <c r="L12" s="75">
        <f ca="1" t="shared" si="3"/>
        <v>-0.687153008429927</v>
      </c>
      <c r="M12" s="74">
        <f ca="1" t="shared" ref="M12:M32" si="4">J12/$I12</f>
        <v>-0.0683318793801179</v>
      </c>
      <c r="N12" s="74">
        <f ca="1" t="shared" ref="N12:N32" si="5">K12/$I12</f>
        <v>0</v>
      </c>
      <c r="O12" s="74">
        <f ca="1" t="shared" ref="O12:O32" si="6">L12/$I12</f>
        <v>-0.551650978565005</v>
      </c>
    </row>
    <row r="13" spans="1:15">
      <c r="A13" s="43"/>
      <c r="B13" s="29" t="s">
        <v>25</v>
      </c>
      <c r="C13" s="48">
        <f ca="1" t="shared" ref="C13:C26" si="7">D13</f>
        <v>401.321</v>
      </c>
      <c r="D13" s="49">
        <f ca="1">OFFSET(Headers,MATCH(INV_ID,IDS,0)-ROW(Headers),MATCH(B13,Headers,0)-1,1,1)</f>
        <v>401.321</v>
      </c>
      <c r="E13" s="50">
        <f>ROUND(E6*E7*0.1,0)*10</f>
        <v>680</v>
      </c>
      <c r="F13" s="51" t="s">
        <v>26</v>
      </c>
      <c r="G13" s="52" t="s">
        <v>27</v>
      </c>
      <c r="I13" s="75">
        <f ca="1" t="shared" ref="I13:I32" si="8">I12*(INV_Pdc0/INV_Ps0)^(1/20)</f>
        <v>1.55437974041233</v>
      </c>
      <c r="J13" s="75">
        <f ca="1" t="shared" si="3"/>
        <v>0.216416663571251</v>
      </c>
      <c r="K13" s="75">
        <f ca="1" t="shared" si="3"/>
        <v>0.302150702235142</v>
      </c>
      <c r="L13" s="75">
        <f ca="1" t="shared" si="3"/>
        <v>-0.389893873852043</v>
      </c>
      <c r="M13" s="74">
        <f ca="1" t="shared" si="4"/>
        <v>0.139230239525537</v>
      </c>
      <c r="N13" s="74">
        <f ca="1" t="shared" si="5"/>
        <v>0.194386670373734</v>
      </c>
      <c r="O13" s="74">
        <f ca="1" t="shared" si="6"/>
        <v>-0.250835663715364</v>
      </c>
    </row>
    <row r="14" spans="1:15">
      <c r="A14" s="43"/>
      <c r="B14" s="29" t="s">
        <v>28</v>
      </c>
      <c r="C14" s="48">
        <f ca="1" t="shared" si="7"/>
        <v>400</v>
      </c>
      <c r="D14" s="49">
        <f ca="1">OFFSET(Headers,MATCH(INV_ID,IDS,0)-ROW(Headers),MATCH(B14,Headers,0)-1,1,1)</f>
        <v>400</v>
      </c>
      <c r="E14" s="53" t="s">
        <v>29</v>
      </c>
      <c r="F14" s="51" t="s">
        <v>7</v>
      </c>
      <c r="G14" s="52" t="s">
        <v>30</v>
      </c>
      <c r="I14" s="75">
        <f ca="1" t="shared" si="8"/>
        <v>1.93965814680467</v>
      </c>
      <c r="J14" s="75">
        <f ca="1" t="shared" si="3"/>
        <v>0.592656239345955</v>
      </c>
      <c r="K14" s="75">
        <f ca="1" t="shared" si="3"/>
        <v>0.679162489072866</v>
      </c>
      <c r="L14" s="75">
        <f ca="1" t="shared" si="3"/>
        <v>-0.0189965890908781</v>
      </c>
      <c r="M14" s="74">
        <f ca="1" t="shared" si="4"/>
        <v>0.30554674818461</v>
      </c>
      <c r="N14" s="74">
        <f ca="1" t="shared" si="5"/>
        <v>0.350145457431091</v>
      </c>
      <c r="O14" s="74">
        <f ca="1" t="shared" si="6"/>
        <v>-0.00979378202399865</v>
      </c>
    </row>
    <row r="15" spans="1:15">
      <c r="A15" s="43"/>
      <c r="B15" s="29" t="s">
        <v>31</v>
      </c>
      <c r="C15" s="48">
        <f ca="1" t="shared" si="7"/>
        <v>99680</v>
      </c>
      <c r="D15" s="49">
        <f ca="1">OFFSET(Headers,MATCH(INV_ID,IDS,0)-ROW(Headers),MATCH(B15,Headers,0)-1,1,1)</f>
        <v>99680</v>
      </c>
      <c r="E15" s="50">
        <f>ROUNDUP(E5*E7*E8/E9*0.02,0)*50</f>
        <v>99200</v>
      </c>
      <c r="F15" s="51" t="s">
        <v>5</v>
      </c>
      <c r="G15" s="52" t="s">
        <v>32</v>
      </c>
      <c r="I15" s="75">
        <f ca="1" t="shared" si="8"/>
        <v>2.42043409898518</v>
      </c>
      <c r="J15" s="75">
        <f ca="1" t="shared" si="3"/>
        <v>1.06210126980461</v>
      </c>
      <c r="K15" s="75">
        <f ca="1" t="shared" si="3"/>
        <v>1.14957312820016</v>
      </c>
      <c r="L15" s="75">
        <f ca="1" t="shared" si="3"/>
        <v>0.443767650413858</v>
      </c>
      <c r="M15" s="74">
        <f ca="1" t="shared" si="4"/>
        <v>0.438806109304904</v>
      </c>
      <c r="N15" s="74">
        <f ca="1" t="shared" si="5"/>
        <v>0.474945022747011</v>
      </c>
      <c r="O15" s="74">
        <f ca="1" t="shared" si="6"/>
        <v>0.183342174281844</v>
      </c>
    </row>
    <row r="16" spans="1:15">
      <c r="A16" s="43"/>
      <c r="B16" s="29" t="s">
        <v>33</v>
      </c>
      <c r="C16" s="54">
        <f>E16</f>
        <v>0.960003096784183</v>
      </c>
      <c r="D16" s="55">
        <f ca="1">OFFSET(Headers,MATCH(INV_ID,IDS,0)-ROW(Headers),MATCH(B16,Headers,0)-1,1,1)</f>
        <v>0.954679538750335</v>
      </c>
      <c r="E16" s="56">
        <f>E15/E12</f>
        <v>0.960003096784183</v>
      </c>
      <c r="F16" s="51"/>
      <c r="G16" s="52" t="s">
        <v>20</v>
      </c>
      <c r="I16" s="75">
        <f ca="1" t="shared" si="8"/>
        <v>3.02037822344175</v>
      </c>
      <c r="J16" s="75">
        <f ca="1" t="shared" si="3"/>
        <v>1.64782546061204</v>
      </c>
      <c r="K16" s="75">
        <f ca="1" t="shared" si="3"/>
        <v>1.73650537218864</v>
      </c>
      <c r="L16" s="75">
        <f ca="1" t="shared" si="3"/>
        <v>1.02113279931182</v>
      </c>
      <c r="M16" s="74">
        <f ca="1" t="shared" si="4"/>
        <v>0.545569242892478</v>
      </c>
      <c r="N16" s="74">
        <f ca="1" t="shared" si="5"/>
        <v>0.574929774923975</v>
      </c>
      <c r="O16" s="74">
        <f ca="1" t="shared" si="6"/>
        <v>0.33808110235553</v>
      </c>
    </row>
    <row r="17" spans="1:15">
      <c r="A17" s="43"/>
      <c r="B17" s="29" t="s">
        <v>34</v>
      </c>
      <c r="C17" s="48">
        <f ca="1" t="shared" si="7"/>
        <v>1245.63</v>
      </c>
      <c r="D17" s="49">
        <f ca="1">OFFSET(Headers,MATCH(INV_ID,IDS,0)-ROW(Headers),MATCH(B17,Headers,0)-1,1,1)</f>
        <v>1245.63</v>
      </c>
      <c r="E17" s="50">
        <f>ROUND(0.016*E12^0.9,0)</f>
        <v>521</v>
      </c>
      <c r="F17" s="51" t="s">
        <v>5</v>
      </c>
      <c r="G17" s="52" t="s">
        <v>35</v>
      </c>
      <c r="I17" s="75">
        <f ca="1" t="shared" si="8"/>
        <v>3.76902829805034</v>
      </c>
      <c r="J17" s="75">
        <f ca="1" t="shared" si="3"/>
        <v>2.3786056720869</v>
      </c>
      <c r="K17" s="75">
        <f ca="1" t="shared" si="3"/>
        <v>2.4687979038842</v>
      </c>
      <c r="L17" s="75">
        <f ca="1" t="shared" si="3"/>
        <v>1.74144730676586</v>
      </c>
      <c r="M17" s="74">
        <f ca="1" t="shared" si="4"/>
        <v>0.631092547996342</v>
      </c>
      <c r="N17" s="74">
        <f ca="1" t="shared" si="5"/>
        <v>0.655022384724802</v>
      </c>
      <c r="O17" s="74">
        <f ca="1" t="shared" si="6"/>
        <v>0.46204145181576</v>
      </c>
    </row>
    <row r="18" spans="1:15">
      <c r="A18" s="43"/>
      <c r="B18" s="29" t="s">
        <v>36</v>
      </c>
      <c r="C18" s="57">
        <f ca="1" t="shared" si="7"/>
        <v>-1.19307e-7</v>
      </c>
      <c r="D18" s="58">
        <f ca="1">OFFSET(Headers,MATCH(INV_ID,IDS,0)-ROW(Headers),MATCH(B18,Headers,0)-1,1,1)</f>
        <v>-1.19307e-7</v>
      </c>
      <c r="E18" s="59">
        <f>-0.0185/E12</f>
        <v>-1.79032835589792e-7</v>
      </c>
      <c r="F18" s="51" t="s">
        <v>37</v>
      </c>
      <c r="G18" s="52" t="s">
        <v>38</v>
      </c>
      <c r="I18" s="75">
        <f ca="1" t="shared" si="8"/>
        <v>4.7032435213749</v>
      </c>
      <c r="J18" s="75">
        <f ca="1" t="shared" si="3"/>
        <v>3.29032660213098</v>
      </c>
      <c r="K18" s="75">
        <f ca="1" t="shared" si="3"/>
        <v>3.38241353061663</v>
      </c>
      <c r="L18" s="75">
        <f ca="1" t="shared" si="3"/>
        <v>2.6400543456122</v>
      </c>
      <c r="M18" s="74">
        <f ca="1" t="shared" si="4"/>
        <v>0.699586697388172</v>
      </c>
      <c r="N18" s="74">
        <f ca="1" t="shared" si="5"/>
        <v>0.719166148902246</v>
      </c>
      <c r="O18" s="74">
        <f ca="1" t="shared" si="6"/>
        <v>0.561326313131333</v>
      </c>
    </row>
    <row r="19" spans="1:15">
      <c r="A19" s="43"/>
      <c r="B19" s="29" t="s">
        <v>39</v>
      </c>
      <c r="C19" s="57">
        <f ca="1" t="shared" si="7"/>
        <v>7.11886e-5</v>
      </c>
      <c r="D19" s="58">
        <f ca="1">OFFSET(Headers,MATCH(INV_ID,IDS,0)-ROW(Headers),MATCH(B19,Headers,0)-1,1,1)</f>
        <v>7.11886e-5</v>
      </c>
      <c r="E19" s="60">
        <v>-5e-7</v>
      </c>
      <c r="F19" s="51" t="s">
        <v>40</v>
      </c>
      <c r="G19" s="52" t="s">
        <v>41</v>
      </c>
      <c r="I19" s="75">
        <f ca="1" t="shared" si="8"/>
        <v>5.86901924636585</v>
      </c>
      <c r="J19" s="75">
        <f ca="1" t="shared" si="3"/>
        <v>4.42772866327706</v>
      </c>
      <c r="K19" s="75">
        <f ca="1" t="shared" si="3"/>
        <v>4.52219163487592</v>
      </c>
      <c r="L19" s="75">
        <f ca="1" t="shared" si="3"/>
        <v>3.76100779375774</v>
      </c>
      <c r="M19" s="74">
        <f ca="1" t="shared" si="4"/>
        <v>0.754423946729898</v>
      </c>
      <c r="N19" s="74">
        <f ca="1" t="shared" si="5"/>
        <v>0.77051913531824</v>
      </c>
      <c r="O19" s="74">
        <f ca="1" t="shared" si="6"/>
        <v>0.64082389848808</v>
      </c>
    </row>
    <row r="20" spans="1:15">
      <c r="A20" s="43"/>
      <c r="B20" s="29" t="s">
        <v>42</v>
      </c>
      <c r="C20" s="57">
        <f ca="1" t="shared" si="7"/>
        <v>0.00143728</v>
      </c>
      <c r="D20" s="58">
        <f ca="1">OFFSET(Headers,MATCH(INV_ID,IDS,0)-ROW(Headers),MATCH(B20,Headers,0)-1,1,1)</f>
        <v>0.00143728</v>
      </c>
      <c r="E20" s="60">
        <v>0.0008</v>
      </c>
      <c r="F20" s="51" t="s">
        <v>40</v>
      </c>
      <c r="G20" s="52" t="s">
        <v>43</v>
      </c>
      <c r="I20" s="75">
        <f ca="1" t="shared" si="8"/>
        <v>7.32375152544586</v>
      </c>
      <c r="J20" s="75">
        <f ca="1" t="shared" si="3"/>
        <v>5.84658134569954</v>
      </c>
      <c r="K20" s="75">
        <f ca="1" t="shared" si="3"/>
        <v>5.94402754360763</v>
      </c>
      <c r="L20" s="75">
        <f ca="1" t="shared" si="3"/>
        <v>5.15920364582879</v>
      </c>
      <c r="M20" s="74">
        <f ca="1" t="shared" si="4"/>
        <v>0.798304164933232</v>
      </c>
      <c r="N20" s="74">
        <f ca="1" t="shared" si="5"/>
        <v>0.811609667935281</v>
      </c>
      <c r="O20" s="74">
        <f ca="1" t="shared" si="6"/>
        <v>0.704448209077478</v>
      </c>
    </row>
    <row r="21" spans="1:15">
      <c r="A21" s="43"/>
      <c r="B21" s="29" t="s">
        <v>44</v>
      </c>
      <c r="C21" s="57">
        <f ca="1" t="shared" si="7"/>
        <v>0.000823946</v>
      </c>
      <c r="D21" s="58">
        <f ca="1">OFFSET(Headers,MATCH(INV_ID,IDS,0)-ROW(Headers),MATCH(B21,Headers,0)-1,1,1)</f>
        <v>0.000823946</v>
      </c>
      <c r="E21" s="60">
        <v>-0.001</v>
      </c>
      <c r="F21" s="51" t="s">
        <v>40</v>
      </c>
      <c r="G21" s="52" t="s">
        <v>45</v>
      </c>
      <c r="I21" s="75">
        <f ca="1" t="shared" si="8"/>
        <v>9.13906296008201</v>
      </c>
      <c r="J21" s="75">
        <f ca="1" t="shared" si="3"/>
        <v>7.6163832095834</v>
      </c>
      <c r="K21" s="75">
        <f ca="1" t="shared" si="3"/>
        <v>7.71758048122819</v>
      </c>
      <c r="L21" s="75">
        <f ca="1" t="shared" si="3"/>
        <v>6.90302430815986</v>
      </c>
      <c r="M21" s="74">
        <f ca="1" t="shared" si="4"/>
        <v>0.833387760085532</v>
      </c>
      <c r="N21" s="74">
        <f ca="1" t="shared" si="5"/>
        <v>0.844460806861422</v>
      </c>
      <c r="O21" s="74">
        <f ca="1" t="shared" si="6"/>
        <v>0.755331737871944</v>
      </c>
    </row>
    <row r="22" spans="1:15">
      <c r="A22" s="43"/>
      <c r="B22" s="29" t="s">
        <v>46</v>
      </c>
      <c r="C22" s="61">
        <f ca="1" t="shared" si="7"/>
        <v>90.92</v>
      </c>
      <c r="D22" s="62">
        <f ca="1">OFFSET(Headers,MATCH(INV_ID,IDS,0)-ROW(Headers),MATCH(B22,Headers,0)-1,1,1)</f>
        <v>90.92</v>
      </c>
      <c r="E22" s="63">
        <f>ROUND(0.000083*E12*10,0)*0.1</f>
        <v>8.6</v>
      </c>
      <c r="F22" s="51" t="s">
        <v>5</v>
      </c>
      <c r="G22" s="52" t="s">
        <v>47</v>
      </c>
      <c r="I22" s="75">
        <f ca="1" t="shared" si="8"/>
        <v>11.4043289833291</v>
      </c>
      <c r="J22" s="75">
        <f ca="1" t="shared" si="3"/>
        <v>9.82371231317395</v>
      </c>
      <c r="K22" s="75">
        <f ca="1" t="shared" si="3"/>
        <v>9.9296346565254</v>
      </c>
      <c r="L22" s="75">
        <f ca="1" t="shared" si="3"/>
        <v>9.07761431103727</v>
      </c>
      <c r="M22" s="74">
        <f ca="1" t="shared" si="4"/>
        <v>0.861402045445576</v>
      </c>
      <c r="N22" s="74">
        <f ca="1" t="shared" si="5"/>
        <v>0.870689952126125</v>
      </c>
      <c r="O22" s="74">
        <f ca="1" t="shared" si="6"/>
        <v>0.795979695456608</v>
      </c>
    </row>
    <row r="23" spans="1:15">
      <c r="A23" s="43"/>
      <c r="B23" s="29" t="s">
        <v>48</v>
      </c>
      <c r="C23" s="48">
        <f ca="1" t="shared" si="7"/>
        <v>900</v>
      </c>
      <c r="D23" s="49">
        <f ca="1">OFFSET(Headers,MATCH(INV_ID,IDS,0)-ROW(Headers),MATCH(B23,Headers,0)-1,1,1)</f>
        <v>900</v>
      </c>
      <c r="E23" s="53">
        <f>1.5*E13</f>
        <v>1020</v>
      </c>
      <c r="F23" s="51" t="s">
        <v>26</v>
      </c>
      <c r="G23" s="52" t="s">
        <v>49</v>
      </c>
      <c r="I23" s="75">
        <f ca="1" t="shared" si="8"/>
        <v>14.2310781890962</v>
      </c>
      <c r="J23" s="75">
        <f ca="1" t="shared" si="3"/>
        <v>12.5763778219608</v>
      </c>
      <c r="K23" s="75">
        <f ca="1" t="shared" si="3"/>
        <v>12.6882653016551</v>
      </c>
      <c r="L23" s="75">
        <f ca="1" t="shared" si="3"/>
        <v>11.7889305651384</v>
      </c>
      <c r="M23" s="74">
        <f ca="1" t="shared" si="4"/>
        <v>0.883726282355522</v>
      </c>
      <c r="N23" s="74">
        <f ca="1" t="shared" si="5"/>
        <v>0.891588475100695</v>
      </c>
      <c r="O23" s="74">
        <f ca="1" t="shared" si="6"/>
        <v>0.828393352105324</v>
      </c>
    </row>
    <row r="24" spans="1:15">
      <c r="A24" s="43"/>
      <c r="B24" s="29" t="s">
        <v>50</v>
      </c>
      <c r="C24" s="61">
        <f ca="1" t="shared" si="7"/>
        <v>240</v>
      </c>
      <c r="D24" s="62">
        <f ca="1">OFFSET(Headers,MATCH(INV_ID,IDS,0)-ROW(Headers),MATCH(B24,Headers,0)-1,1,1)</f>
        <v>240</v>
      </c>
      <c r="E24" s="63">
        <f>ROUND(E15/E25*2,0)*0.5</f>
        <v>209</v>
      </c>
      <c r="F24" s="51" t="s">
        <v>7</v>
      </c>
      <c r="G24" s="52" t="s">
        <v>51</v>
      </c>
      <c r="I24" s="75">
        <f ca="1" t="shared" si="8"/>
        <v>17.7584833548927</v>
      </c>
      <c r="J24" s="75">
        <f ca="1" t="shared" si="3"/>
        <v>16.0085550724474</v>
      </c>
      <c r="K24" s="75">
        <f ca="1" t="shared" si="3"/>
        <v>16.1279935004212</v>
      </c>
      <c r="L24" s="75">
        <f ca="1" t="shared" si="3"/>
        <v>15.1687383104398</v>
      </c>
      <c r="M24" s="74">
        <f ca="1" t="shared" si="4"/>
        <v>0.901459587090066</v>
      </c>
      <c r="N24" s="74">
        <f ca="1" t="shared" si="5"/>
        <v>0.908185298153725</v>
      </c>
      <c r="O24" s="74">
        <f ca="1" t="shared" si="6"/>
        <v>0.854168568751149</v>
      </c>
    </row>
    <row r="25" spans="1:15">
      <c r="A25" s="43"/>
      <c r="B25" s="29" t="s">
        <v>52</v>
      </c>
      <c r="C25" s="48">
        <f ca="1" t="shared" si="7"/>
        <v>450</v>
      </c>
      <c r="D25" s="49">
        <f ca="1">OFFSET(Headers,MATCH(INV_ID,IDS,0)-ROW(Headers),MATCH(B25,Headers,0)-1,1,1)</f>
        <v>450</v>
      </c>
      <c r="E25" s="53">
        <f>ROUND(0.7*E13*0.2,0)*5</f>
        <v>475</v>
      </c>
      <c r="F25" s="51" t="s">
        <v>26</v>
      </c>
      <c r="G25" s="52" t="s">
        <v>53</v>
      </c>
      <c r="I25" s="75">
        <f ca="1" t="shared" si="8"/>
        <v>22.1602135042467</v>
      </c>
      <c r="J25" s="75">
        <f ca="1" t="shared" si="3"/>
        <v>20.2871224546367</v>
      </c>
      <c r="K25" s="75">
        <f ca="1" t="shared" si="3"/>
        <v>20.4161504717852</v>
      </c>
      <c r="L25" s="75">
        <f ca="1" t="shared" si="3"/>
        <v>19.380754719031</v>
      </c>
      <c r="M25" s="74">
        <f ca="1" t="shared" si="4"/>
        <v>0.91547504498316</v>
      </c>
      <c r="N25" s="74">
        <f ca="1" t="shared" si="5"/>
        <v>0.921297552835974</v>
      </c>
      <c r="O25" s="74">
        <f ca="1" t="shared" si="6"/>
        <v>0.874574367946273</v>
      </c>
    </row>
    <row r="26" spans="1:15">
      <c r="A26" s="43"/>
      <c r="B26" s="29" t="s">
        <v>54</v>
      </c>
      <c r="C26" s="48">
        <f ca="1" t="shared" si="7"/>
        <v>800</v>
      </c>
      <c r="D26" s="49">
        <f ca="1">OFFSET(Headers,MATCH(INV_ID,IDS,0)-ROW(Headers),MATCH(B26,Headers,0)-1,1,1)</f>
        <v>800</v>
      </c>
      <c r="E26" s="53">
        <f>ROUND(1.5*E13*0.2,0)*5</f>
        <v>1020</v>
      </c>
      <c r="F26" s="51" t="s">
        <v>26</v>
      </c>
      <c r="G26" s="52" t="s">
        <v>55</v>
      </c>
      <c r="I26" s="75">
        <f ca="1" t="shared" si="8"/>
        <v>27.6529843647093</v>
      </c>
      <c r="J26" s="75">
        <f ca="1" t="shared" si="3"/>
        <v>25.6194584497085</v>
      </c>
      <c r="K26" s="75">
        <f ca="1" t="shared" si="3"/>
        <v>25.7607130632009</v>
      </c>
      <c r="L26" s="75">
        <f ca="1" t="shared" si="3"/>
        <v>24.6281740959372</v>
      </c>
      <c r="M26" s="74">
        <f ca="1" t="shared" si="4"/>
        <v>0.926462696098873</v>
      </c>
      <c r="N26" s="74">
        <f ca="1" t="shared" si="5"/>
        <v>0.931570810710642</v>
      </c>
      <c r="O26" s="74">
        <f ca="1" t="shared" si="6"/>
        <v>0.890615413190907</v>
      </c>
    </row>
    <row r="27" spans="1:15">
      <c r="A27" s="43"/>
      <c r="D27" s="64" t="s">
        <v>56</v>
      </c>
      <c r="E27" s="43"/>
      <c r="G27" s="43"/>
      <c r="I27" s="75">
        <f ca="1" t="shared" si="8"/>
        <v>34.5072281965295</v>
      </c>
      <c r="J27" s="75">
        <f ca="1" t="shared" si="3"/>
        <v>32.262999154007</v>
      </c>
      <c r="K27" s="75">
        <f ca="1" t="shared" si="3"/>
        <v>32.4199159000938</v>
      </c>
      <c r="L27" s="75">
        <f ca="1" t="shared" si="3"/>
        <v>31.1628384603052</v>
      </c>
      <c r="M27" s="74">
        <f ca="1" t="shared" si="4"/>
        <v>0.934963508812098</v>
      </c>
      <c r="N27" s="74">
        <f ca="1" t="shared" si="5"/>
        <v>0.939510867562361</v>
      </c>
      <c r="O27" s="74">
        <f ca="1" t="shared" si="6"/>
        <v>0.903081472751827</v>
      </c>
    </row>
    <row r="28" spans="1:15">
      <c r="A28" s="43"/>
      <c r="B28" s="65" t="s">
        <v>57</v>
      </c>
      <c r="D28" s="66">
        <v>622</v>
      </c>
      <c r="F28" s="43"/>
      <c r="G28" s="43"/>
      <c r="I28" s="75">
        <f ca="1" t="shared" si="8"/>
        <v>43.0604083126375</v>
      </c>
      <c r="J28" s="75">
        <f ca="1" t="shared" si="3"/>
        <v>40.5368967450807</v>
      </c>
      <c r="K28" s="75">
        <f ca="1" t="shared" si="3"/>
        <v>40.7139883536662</v>
      </c>
      <c r="L28" s="75">
        <f ca="1" t="shared" si="3"/>
        <v>39.2963388398796</v>
      </c>
      <c r="M28" s="74">
        <f ca="1" t="shared" si="4"/>
        <v>0.941396013961713</v>
      </c>
      <c r="N28" s="74">
        <f ca="1" t="shared" si="5"/>
        <v>0.945508645855486</v>
      </c>
      <c r="O28" s="74">
        <f ca="1" t="shared" si="6"/>
        <v>0.912586303282842</v>
      </c>
    </row>
    <row r="29" spans="1:15">
      <c r="A29" s="43"/>
      <c r="B29" s="67" t="str">
        <f ca="1">OFFSET(Headers,MATCH(INV_ID,IDS,0)-ROW(Headers),MATCH("INV_name",Headers,0)-1,1,1)</f>
        <v>SanRex: PV-100K-48T-13 400V [CEC 2012]</v>
      </c>
      <c r="G29" s="43"/>
      <c r="I29" s="75">
        <f ca="1" t="shared" si="8"/>
        <v>53.7336338198714</v>
      </c>
      <c r="J29" s="75">
        <f ca="1" t="shared" si="3"/>
        <v>50.8361502950796</v>
      </c>
      <c r="K29" s="75">
        <f ca="1" t="shared" si="3"/>
        <v>51.0393994096222</v>
      </c>
      <c r="L29" s="75">
        <f ca="1" t="shared" si="3"/>
        <v>49.4133350819314</v>
      </c>
      <c r="M29" s="74">
        <f ca="1" t="shared" si="4"/>
        <v>0.94607691088779</v>
      </c>
      <c r="N29" s="74">
        <f ca="1" t="shared" si="5"/>
        <v>0.94985944149467</v>
      </c>
      <c r="O29" s="74">
        <f ca="1" t="shared" si="6"/>
        <v>0.919597867651708</v>
      </c>
    </row>
    <row r="30" spans="1:15">
      <c r="A30" s="43"/>
      <c r="D30" s="7"/>
      <c r="F30" s="7"/>
      <c r="G30" s="43"/>
      <c r="I30" s="75">
        <f ca="1" t="shared" si="8"/>
        <v>67.0523925951872</v>
      </c>
      <c r="J30" s="75">
        <f ca="1" t="shared" si="3"/>
        <v>63.6485891836774</v>
      </c>
      <c r="K30" s="75">
        <f ca="1" t="shared" si="3"/>
        <v>63.8860084705144</v>
      </c>
      <c r="L30" s="75">
        <f ca="1" t="shared" si="3"/>
        <v>61.9873470371112</v>
      </c>
      <c r="M30" s="74">
        <f ca="1" t="shared" si="4"/>
        <v>0.949236659874922</v>
      </c>
      <c r="N30" s="74">
        <f ca="1" t="shared" si="5"/>
        <v>0.952777462486849</v>
      </c>
      <c r="O30" s="74">
        <f ca="1" t="shared" si="6"/>
        <v>0.924461374724464</v>
      </c>
    </row>
    <row r="31" spans="1:15">
      <c r="A31" s="43"/>
      <c r="B31" s="7"/>
      <c r="C31" s="7"/>
      <c r="D31" s="7"/>
      <c r="E31" s="7"/>
      <c r="F31" s="7"/>
      <c r="G31" s="43"/>
      <c r="I31" s="75">
        <f ca="1" t="shared" si="8"/>
        <v>83.6724232686534</v>
      </c>
      <c r="J31" s="75">
        <f ca="1" t="shared" si="3"/>
        <v>79.5750540391336</v>
      </c>
      <c r="K31" s="75">
        <f ca="1" t="shared" si="3"/>
        <v>79.85749420476</v>
      </c>
      <c r="L31" s="75">
        <f ca="1" t="shared" si="3"/>
        <v>77.5991671459318</v>
      </c>
      <c r="M31" s="74">
        <f ca="1" t="shared" si="4"/>
        <v>0.951030828683375</v>
      </c>
      <c r="N31" s="74">
        <f ca="1" t="shared" si="5"/>
        <v>0.954406375304268</v>
      </c>
      <c r="O31" s="74">
        <f ca="1" t="shared" si="6"/>
        <v>0.927416275452885</v>
      </c>
    </row>
    <row r="32" spans="2:15">
      <c r="B32" s="7"/>
      <c r="C32" s="7"/>
      <c r="D32" s="7"/>
      <c r="E32" s="7"/>
      <c r="F32" s="7"/>
      <c r="I32" s="75">
        <f ca="1" t="shared" si="8"/>
        <v>104.412</v>
      </c>
      <c r="J32" s="75">
        <f ca="1" t="shared" si="3"/>
        <v>99.3530038615269</v>
      </c>
      <c r="K32" s="75">
        <f ca="1" t="shared" si="3"/>
        <v>99.6953317996193</v>
      </c>
      <c r="L32" s="75">
        <f ca="1" t="shared" si="3"/>
        <v>96.9578239310698</v>
      </c>
      <c r="M32" s="74">
        <f ca="1" t="shared" si="4"/>
        <v>0.951547751805604</v>
      </c>
      <c r="N32" s="74">
        <f ca="1" t="shared" si="5"/>
        <v>0.954826378190429</v>
      </c>
      <c r="O32" s="74">
        <f ca="1" t="shared" si="6"/>
        <v>0.928608052054071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zoomScale="65" zoomScaleNormal="65" workbookViewId="0">
      <selection activeCell="A1" sqref="A1"/>
    </sheetView>
  </sheetViews>
  <sheetFormatPr defaultColWidth="10.2857142857143" defaultRowHeight="15"/>
  <sheetData/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2:R1110"/>
  <sheetViews>
    <sheetView workbookViewId="0">
      <selection activeCell="B1112" sqref="B1112"/>
    </sheetView>
  </sheetViews>
  <sheetFormatPr defaultColWidth="9" defaultRowHeight="15"/>
  <cols>
    <col min="1" max="1" width="5.24761904761905" style="7" customWidth="1"/>
    <col min="2" max="2" width="48.4285714285714" customWidth="1"/>
    <col min="3" max="3" width="9.37142857142857" customWidth="1"/>
    <col min="4" max="4" width="9.75238095238095" customWidth="1"/>
    <col min="5" max="6" width="9.24761904761905" customWidth="1"/>
    <col min="14" max="17" width="8.75238095238095" style="8" customWidth="1"/>
    <col min="18" max="18" width="7" customWidth="1"/>
  </cols>
  <sheetData>
    <row r="2" spans="2:17">
      <c r="B2" s="9" t="s">
        <v>58</v>
      </c>
      <c r="C2" s="10">
        <f ca="1">OFFSET(INDIRECT(C6),0,2)</f>
        <v>99200</v>
      </c>
      <c r="D2" s="10">
        <f ca="1">OFFSET(INDIRECT(D6),0,2)</f>
        <v>103333</v>
      </c>
      <c r="E2" s="11">
        <f ca="1" t="shared" ref="E2:Q2" si="0">OFFSET(INDIRECT(E6),0,2)</f>
        <v>0.960003096784183</v>
      </c>
      <c r="F2" s="12">
        <f ca="1" t="shared" si="0"/>
        <v>680</v>
      </c>
      <c r="G2" s="13">
        <f ca="1" t="shared" si="0"/>
        <v>1020</v>
      </c>
      <c r="H2" s="13">
        <f ca="1" t="shared" si="0"/>
        <v>209</v>
      </c>
      <c r="I2" s="13" t="str">
        <f ca="1" t="shared" si="0"/>
        <v>?</v>
      </c>
      <c r="J2" s="13">
        <f ca="1" t="shared" si="0"/>
        <v>475</v>
      </c>
      <c r="K2" s="13">
        <f ca="1" t="shared" si="0"/>
        <v>1020</v>
      </c>
      <c r="L2" s="12">
        <f ca="1" t="shared" si="0"/>
        <v>521</v>
      </c>
      <c r="M2" s="13">
        <f ca="1" t="shared" si="0"/>
        <v>8.6</v>
      </c>
      <c r="N2" s="23">
        <f ca="1" t="shared" si="0"/>
        <v>-1.79032835589792e-7</v>
      </c>
      <c r="O2" s="23">
        <f ca="1" t="shared" si="0"/>
        <v>-5e-7</v>
      </c>
      <c r="P2" s="23">
        <f ca="1" t="shared" si="0"/>
        <v>0.0008</v>
      </c>
      <c r="Q2" s="23">
        <f ca="1" t="shared" si="0"/>
        <v>-0.001</v>
      </c>
    </row>
    <row r="3" spans="2:17">
      <c r="B3" s="14" t="s">
        <v>59</v>
      </c>
      <c r="C3" s="15">
        <v>95000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2:17">
      <c r="B4" s="14" t="s">
        <v>60</v>
      </c>
      <c r="C4" s="15">
        <v>105000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2:2">
      <c r="B5" s="16"/>
    </row>
    <row r="6" spans="2:17">
      <c r="B6" s="4" t="s">
        <v>0</v>
      </c>
      <c r="C6" s="4" t="s">
        <v>31</v>
      </c>
      <c r="D6" s="4" t="s">
        <v>23</v>
      </c>
      <c r="E6" s="4" t="s">
        <v>33</v>
      </c>
      <c r="F6" s="4" t="s">
        <v>25</v>
      </c>
      <c r="G6" s="4" t="s">
        <v>48</v>
      </c>
      <c r="H6" s="4" t="s">
        <v>50</v>
      </c>
      <c r="I6" s="4" t="s">
        <v>28</v>
      </c>
      <c r="J6" s="4" t="s">
        <v>52</v>
      </c>
      <c r="K6" s="4" t="s">
        <v>54</v>
      </c>
      <c r="L6" s="4" t="s">
        <v>34</v>
      </c>
      <c r="M6" s="4" t="s">
        <v>46</v>
      </c>
      <c r="N6" s="4" t="s">
        <v>36</v>
      </c>
      <c r="O6" s="4" t="s">
        <v>39</v>
      </c>
      <c r="P6" s="4" t="s">
        <v>42</v>
      </c>
      <c r="Q6" s="4" t="s">
        <v>44</v>
      </c>
    </row>
    <row r="7" ht="24" customHeight="1" spans="1:18">
      <c r="A7" s="17" t="s">
        <v>61</v>
      </c>
      <c r="B7" s="18" t="s">
        <v>62</v>
      </c>
      <c r="C7" s="18" t="s">
        <v>63</v>
      </c>
      <c r="D7" s="18" t="s">
        <v>64</v>
      </c>
      <c r="E7" s="18" t="s">
        <v>65</v>
      </c>
      <c r="F7" s="18" t="s">
        <v>66</v>
      </c>
      <c r="G7" s="18" t="s">
        <v>67</v>
      </c>
      <c r="H7" s="18" t="s">
        <v>68</v>
      </c>
      <c r="I7" s="18" t="s">
        <v>69</v>
      </c>
      <c r="J7" s="18" t="s">
        <v>70</v>
      </c>
      <c r="K7" s="18" t="s">
        <v>71</v>
      </c>
      <c r="L7" s="18" t="s">
        <v>72</v>
      </c>
      <c r="M7" s="18" t="s">
        <v>73</v>
      </c>
      <c r="N7" s="24" t="s">
        <v>74</v>
      </c>
      <c r="O7" s="24" t="s">
        <v>75</v>
      </c>
      <c r="P7" s="24" t="s">
        <v>76</v>
      </c>
      <c r="Q7" s="24" t="s">
        <v>77</v>
      </c>
      <c r="R7" s="26" t="s">
        <v>78</v>
      </c>
    </row>
    <row r="8" hidden="1" spans="1:18">
      <c r="A8" s="19">
        <v>1026</v>
      </c>
      <c r="B8" s="1" t="s">
        <v>79</v>
      </c>
      <c r="C8" s="20">
        <v>500000</v>
      </c>
      <c r="D8" s="20">
        <v>515840</v>
      </c>
      <c r="E8" s="21">
        <f t="shared" ref="E8:E71" si="1">C8/D8</f>
        <v>0.969292803970223</v>
      </c>
      <c r="F8" s="22">
        <v>360.102</v>
      </c>
      <c r="G8" s="1">
        <v>1000</v>
      </c>
      <c r="H8" s="1">
        <v>1155</v>
      </c>
      <c r="I8" s="1">
        <v>300</v>
      </c>
      <c r="J8" s="1">
        <v>450</v>
      </c>
      <c r="K8" s="1">
        <v>950</v>
      </c>
      <c r="L8" s="22">
        <v>3080.12</v>
      </c>
      <c r="M8" s="1">
        <v>60</v>
      </c>
      <c r="N8" s="25">
        <v>-4.34242e-8</v>
      </c>
      <c r="O8" s="25">
        <v>3.57684e-5</v>
      </c>
      <c r="P8" s="25">
        <v>0.0021772</v>
      </c>
      <c r="Q8" s="25">
        <v>0.00170381</v>
      </c>
      <c r="R8" s="27">
        <f ca="1" t="array" ref="R8">(PRODUCT(((C$4:Q$4="")+(C8:Q8&lt;C$4:Q$4))*((C$3:Q$3="")+(C8:Q8&gt;C$3:Q$3)))&gt;0)*1</f>
        <v>0</v>
      </c>
    </row>
    <row r="9" hidden="1" spans="1:18">
      <c r="A9" s="19">
        <v>1033</v>
      </c>
      <c r="B9" s="1" t="s">
        <v>80</v>
      </c>
      <c r="C9" s="20">
        <v>500000</v>
      </c>
      <c r="D9" s="20">
        <v>515840</v>
      </c>
      <c r="E9" s="21">
        <f t="shared" si="1"/>
        <v>0.969292803970223</v>
      </c>
      <c r="F9" s="22">
        <v>360.102</v>
      </c>
      <c r="G9" s="1">
        <v>1000</v>
      </c>
      <c r="H9" s="1">
        <v>1155</v>
      </c>
      <c r="I9" s="1">
        <v>300</v>
      </c>
      <c r="J9" s="1">
        <v>450</v>
      </c>
      <c r="K9" s="1">
        <v>950</v>
      </c>
      <c r="L9" s="22">
        <v>3080.12</v>
      </c>
      <c r="M9" s="1">
        <v>60</v>
      </c>
      <c r="N9" s="25">
        <v>-4.34242e-8</v>
      </c>
      <c r="O9" s="25">
        <v>3.57684e-5</v>
      </c>
      <c r="P9" s="25">
        <v>0.0021772</v>
      </c>
      <c r="Q9" s="25">
        <v>0.00170381</v>
      </c>
      <c r="R9" s="27">
        <f ca="1" t="array" ref="R9">(PRODUCT(((C$4:Q$4="")+(C9:Q9&lt;C$4:Q$4))*((C$3:Q$3="")+(C9:Q9&gt;C$3:Q$3)))&gt;0)*1</f>
        <v>0</v>
      </c>
    </row>
    <row r="10" hidden="1" spans="1:18">
      <c r="A10" s="19">
        <v>423</v>
      </c>
      <c r="B10" s="1" t="s">
        <v>81</v>
      </c>
      <c r="C10" s="20">
        <v>5300</v>
      </c>
      <c r="D10" s="20">
        <v>5655.99</v>
      </c>
      <c r="E10" s="21">
        <f t="shared" si="1"/>
        <v>0.937059648266705</v>
      </c>
      <c r="F10" s="22">
        <v>376.529</v>
      </c>
      <c r="G10" s="1">
        <v>950</v>
      </c>
      <c r="H10" s="1">
        <v>9</v>
      </c>
      <c r="I10" s="1">
        <v>230</v>
      </c>
      <c r="J10" s="1">
        <v>360</v>
      </c>
      <c r="K10" s="1">
        <v>850</v>
      </c>
      <c r="L10" s="22">
        <v>27.4253</v>
      </c>
      <c r="M10" s="1">
        <v>-0.96</v>
      </c>
      <c r="N10" s="25">
        <v>-3.90975e-6</v>
      </c>
      <c r="O10" s="25">
        <v>-2.21102e-5</v>
      </c>
      <c r="P10" s="25">
        <v>0.00161436</v>
      </c>
      <c r="Q10" s="25">
        <v>0.00350697</v>
      </c>
      <c r="R10" s="27">
        <f ca="1" t="array" ref="R10">(PRODUCT(((C$4:Q$4="")+(C10:Q10&lt;C$4:Q$4))*((C$3:Q$3="")+(C10:Q10&gt;C$3:Q$3)))&gt;0)*1</f>
        <v>0</v>
      </c>
    </row>
    <row r="11" hidden="1" spans="1:18">
      <c r="A11" s="19">
        <v>477</v>
      </c>
      <c r="B11" s="1" t="s">
        <v>82</v>
      </c>
      <c r="C11" s="20">
        <v>142720</v>
      </c>
      <c r="D11" s="20">
        <v>149995</v>
      </c>
      <c r="E11" s="21">
        <f t="shared" si="1"/>
        <v>0.951498383279443</v>
      </c>
      <c r="F11" s="22">
        <v>620.567</v>
      </c>
      <c r="G11" s="1">
        <v>940</v>
      </c>
      <c r="H11" s="1">
        <v>0</v>
      </c>
      <c r="I11" s="1">
        <v>480</v>
      </c>
      <c r="J11" s="1">
        <v>350</v>
      </c>
      <c r="K11" s="1">
        <v>850</v>
      </c>
      <c r="L11" s="22">
        <v>1507.87</v>
      </c>
      <c r="M11" s="1">
        <v>634.11</v>
      </c>
      <c r="N11" s="25">
        <v>-1.92109e-7</v>
      </c>
      <c r="O11" s="25">
        <v>2.398e-5</v>
      </c>
      <c r="P11" s="25">
        <v>0.000922685</v>
      </c>
      <c r="Q11" s="25">
        <v>-4.97254e-5</v>
      </c>
      <c r="R11" s="27">
        <f ca="1" t="array" ref="R11">(PRODUCT(((C$4:Q$4="")+(C11:Q11&lt;C$4:Q$4))*((C$3:Q$3="")+(C11:Q11&gt;C$3:Q$3)))&gt;0)*1</f>
        <v>0</v>
      </c>
    </row>
    <row r="12" hidden="1" spans="1:18">
      <c r="A12" s="19">
        <v>644</v>
      </c>
      <c r="B12" s="1" t="s">
        <v>83</v>
      </c>
      <c r="C12" s="20">
        <v>1250000</v>
      </c>
      <c r="D12" s="20">
        <v>1276810</v>
      </c>
      <c r="E12" s="21">
        <f t="shared" si="1"/>
        <v>0.979002357437677</v>
      </c>
      <c r="F12" s="22">
        <v>595.293</v>
      </c>
      <c r="G12" s="1">
        <v>1000</v>
      </c>
      <c r="H12" s="1">
        <v>2480</v>
      </c>
      <c r="I12" s="1">
        <v>480</v>
      </c>
      <c r="J12" s="1">
        <v>525</v>
      </c>
      <c r="K12" s="1">
        <v>850</v>
      </c>
      <c r="L12" s="22">
        <v>2784.8</v>
      </c>
      <c r="M12" s="1">
        <v>320.43</v>
      </c>
      <c r="N12" s="25">
        <v>-6.71838e-9</v>
      </c>
      <c r="O12" s="25">
        <v>1.70366e-5</v>
      </c>
      <c r="P12" s="25">
        <v>0.00250513</v>
      </c>
      <c r="Q12" s="25">
        <v>0.000275686</v>
      </c>
      <c r="R12" s="27">
        <f ca="1" t="array" ref="R12">(PRODUCT(((C$4:Q$4="")+(C12:Q12&lt;C$4:Q$4))*((C$3:Q$3="")+(C12:Q12&gt;C$3:Q$3)))&gt;0)*1</f>
        <v>0</v>
      </c>
    </row>
    <row r="13" hidden="1" spans="1:18">
      <c r="A13" s="19">
        <v>827</v>
      </c>
      <c r="B13" s="1" t="s">
        <v>84</v>
      </c>
      <c r="C13" s="20">
        <v>514000</v>
      </c>
      <c r="D13" s="20">
        <v>525258</v>
      </c>
      <c r="E13" s="21">
        <f t="shared" si="1"/>
        <v>0.978566723400691</v>
      </c>
      <c r="F13" s="22">
        <v>533.478</v>
      </c>
      <c r="G13" s="1">
        <v>1000</v>
      </c>
      <c r="H13" s="1">
        <v>1250</v>
      </c>
      <c r="I13" s="1">
        <v>270</v>
      </c>
      <c r="J13" s="1">
        <v>449</v>
      </c>
      <c r="K13" s="1">
        <v>850</v>
      </c>
      <c r="L13" s="22">
        <v>1658.88</v>
      </c>
      <c r="M13" s="1">
        <v>307.9</v>
      </c>
      <c r="N13" s="25">
        <v>-2.6029e-8</v>
      </c>
      <c r="O13" s="25">
        <v>1.7916e-5</v>
      </c>
      <c r="P13" s="25">
        <v>0.00261713</v>
      </c>
      <c r="Q13" s="25">
        <v>1.44911e-5</v>
      </c>
      <c r="R13" s="27">
        <f ca="1" t="array" ref="R13">(PRODUCT(((C$4:Q$4="")+(C13:Q13&lt;C$4:Q$4))*((C$3:Q$3="")+(C13:Q13&gt;C$3:Q$3)))&gt;0)*1</f>
        <v>0</v>
      </c>
    </row>
    <row r="14" hidden="1" spans="1:18">
      <c r="A14" s="19">
        <v>321</v>
      </c>
      <c r="B14" s="1" t="s">
        <v>85</v>
      </c>
      <c r="C14" s="20">
        <v>500000</v>
      </c>
      <c r="D14" s="20">
        <v>513270</v>
      </c>
      <c r="E14" s="21">
        <f t="shared" si="1"/>
        <v>0.97414616088998</v>
      </c>
      <c r="F14" s="22">
        <v>395.616</v>
      </c>
      <c r="G14" s="1">
        <v>1000</v>
      </c>
      <c r="H14" s="1">
        <v>1250</v>
      </c>
      <c r="I14" s="1">
        <v>240</v>
      </c>
      <c r="J14" s="1">
        <v>425</v>
      </c>
      <c r="K14" s="1">
        <v>825</v>
      </c>
      <c r="L14" s="22">
        <v>998.728</v>
      </c>
      <c r="M14" s="1">
        <v>140.4</v>
      </c>
      <c r="N14" s="25">
        <v>-2.71736e-8</v>
      </c>
      <c r="O14" s="25">
        <v>2.18171e-5</v>
      </c>
      <c r="P14" s="25">
        <v>0.00505712</v>
      </c>
      <c r="Q14" s="25">
        <v>0.000338098</v>
      </c>
      <c r="R14" s="27">
        <f ca="1" t="array" ref="R14">(PRODUCT(((C$4:Q$4="")+(C14:Q14&lt;C$4:Q$4))*((C$3:Q$3="")+(C14:Q14&gt;C$3:Q$3)))&gt;0)*1</f>
        <v>0</v>
      </c>
    </row>
    <row r="15" hidden="1" spans="1:18">
      <c r="A15" s="19">
        <v>368</v>
      </c>
      <c r="B15" s="1" t="s">
        <v>86</v>
      </c>
      <c r="C15" s="20">
        <v>125000</v>
      </c>
      <c r="D15" s="20">
        <v>130531</v>
      </c>
      <c r="E15" s="21">
        <f t="shared" si="1"/>
        <v>0.95762692387249</v>
      </c>
      <c r="F15" s="22">
        <v>551.998</v>
      </c>
      <c r="G15" s="1">
        <v>1000</v>
      </c>
      <c r="H15" s="1">
        <v>390</v>
      </c>
      <c r="I15" s="1">
        <v>208</v>
      </c>
      <c r="J15" s="1">
        <v>330</v>
      </c>
      <c r="K15" s="1">
        <v>820</v>
      </c>
      <c r="L15" s="22">
        <v>878.284</v>
      </c>
      <c r="M15" s="1">
        <v>1</v>
      </c>
      <c r="N15" s="25">
        <v>-2.39954e-7</v>
      </c>
      <c r="O15" s="25">
        <v>4.04385e-6</v>
      </c>
      <c r="P15" s="25">
        <v>0.000617693</v>
      </c>
      <c r="Q15" s="25">
        <v>-0.000700256</v>
      </c>
      <c r="R15" s="27">
        <f ca="1" t="array" ref="R15">(PRODUCT(((C$4:Q$4="")+(C15:Q15&lt;C$4:Q$4))*((C$3:Q$3="")+(C15:Q15&gt;C$3:Q$3)))&gt;0)*1</f>
        <v>0</v>
      </c>
    </row>
    <row r="16" hidden="1" spans="1:18">
      <c r="A16" s="19">
        <v>369</v>
      </c>
      <c r="B16" s="1" t="s">
        <v>87</v>
      </c>
      <c r="C16" s="20">
        <v>125000</v>
      </c>
      <c r="D16" s="20">
        <v>130977</v>
      </c>
      <c r="E16" s="21">
        <f t="shared" si="1"/>
        <v>0.954366033731113</v>
      </c>
      <c r="F16" s="22">
        <v>550.667</v>
      </c>
      <c r="G16" s="1">
        <v>1000</v>
      </c>
      <c r="H16" s="1">
        <v>390</v>
      </c>
      <c r="I16" s="1">
        <v>208</v>
      </c>
      <c r="J16" s="1">
        <v>330</v>
      </c>
      <c r="K16" s="1">
        <v>820</v>
      </c>
      <c r="L16" s="22">
        <v>1241.04</v>
      </c>
      <c r="M16" s="1">
        <v>1</v>
      </c>
      <c r="N16" s="25">
        <v>-3.61408e-7</v>
      </c>
      <c r="O16" s="25">
        <v>6.43852e-5</v>
      </c>
      <c r="P16" s="25">
        <v>0.00311399</v>
      </c>
      <c r="Q16" s="25">
        <v>0.00373713</v>
      </c>
      <c r="R16" s="27">
        <f ca="1" t="array" ref="R16">(PRODUCT(((C$4:Q$4="")+(C16:Q16&lt;C$4:Q$4))*((C$3:Q$3="")+(C16:Q16&gt;C$3:Q$3)))&gt;0)*1</f>
        <v>0</v>
      </c>
    </row>
    <row r="17" hidden="1" spans="1:18">
      <c r="A17" s="19">
        <v>370</v>
      </c>
      <c r="B17" s="1" t="s">
        <v>88</v>
      </c>
      <c r="C17" s="20">
        <v>125000</v>
      </c>
      <c r="D17" s="20">
        <v>129739</v>
      </c>
      <c r="E17" s="21">
        <f t="shared" si="1"/>
        <v>0.963472818504844</v>
      </c>
      <c r="F17" s="22">
        <v>549.884</v>
      </c>
      <c r="G17" s="1">
        <v>1000</v>
      </c>
      <c r="H17" s="1">
        <v>390</v>
      </c>
      <c r="I17" s="1">
        <v>480</v>
      </c>
      <c r="J17" s="1">
        <v>330</v>
      </c>
      <c r="K17" s="1">
        <v>820</v>
      </c>
      <c r="L17" s="22">
        <v>882.218</v>
      </c>
      <c r="M17" s="1">
        <v>1</v>
      </c>
      <c r="N17" s="25">
        <v>-1.81741e-7</v>
      </c>
      <c r="O17" s="25">
        <v>1.54863e-5</v>
      </c>
      <c r="P17" s="25">
        <v>0.000878586</v>
      </c>
      <c r="Q17" s="25">
        <v>-0.000103202</v>
      </c>
      <c r="R17" s="27">
        <f ca="1" t="array" ref="R17">(PRODUCT(((C$4:Q$4="")+(C17:Q17&lt;C$4:Q$4))*((C$3:Q$3="")+(C17:Q17&gt;C$3:Q$3)))&gt;0)*1</f>
        <v>0</v>
      </c>
    </row>
    <row r="18" hidden="1" spans="1:18">
      <c r="A18" s="19">
        <v>371</v>
      </c>
      <c r="B18" s="1" t="s">
        <v>89</v>
      </c>
      <c r="C18" s="20">
        <v>165000</v>
      </c>
      <c r="D18" s="20">
        <v>171272</v>
      </c>
      <c r="E18" s="21">
        <f t="shared" si="1"/>
        <v>0.963379886963427</v>
      </c>
      <c r="F18" s="22">
        <v>606.251</v>
      </c>
      <c r="G18" s="1">
        <v>1000</v>
      </c>
      <c r="H18" s="1">
        <v>390</v>
      </c>
      <c r="I18" s="1">
        <v>275</v>
      </c>
      <c r="J18" s="1">
        <v>440</v>
      </c>
      <c r="K18" s="1">
        <v>820</v>
      </c>
      <c r="L18" s="22">
        <v>1072.67</v>
      </c>
      <c r="M18" s="1">
        <v>1</v>
      </c>
      <c r="N18" s="25">
        <v>-1.66086e-7</v>
      </c>
      <c r="O18" s="25">
        <v>8.33646e-6</v>
      </c>
      <c r="P18" s="25">
        <v>0.000652376</v>
      </c>
      <c r="Q18" s="25">
        <v>-0.000325034</v>
      </c>
      <c r="R18" s="27">
        <f ca="1" t="array" ref="R18">(PRODUCT(((C$4:Q$4="")+(C18:Q18&lt;C$4:Q$4))*((C$3:Q$3="")+(C18:Q18&gt;C$3:Q$3)))&gt;0)*1</f>
        <v>0</v>
      </c>
    </row>
    <row r="19" hidden="1" spans="1:18">
      <c r="A19" s="19">
        <v>372</v>
      </c>
      <c r="B19" s="1" t="s">
        <v>90</v>
      </c>
      <c r="C19" s="20">
        <v>200000</v>
      </c>
      <c r="D19" s="20">
        <v>206397</v>
      </c>
      <c r="E19" s="21">
        <f t="shared" si="1"/>
        <v>0.969006332456383</v>
      </c>
      <c r="F19" s="22">
        <v>650.392</v>
      </c>
      <c r="G19" s="1">
        <v>1000</v>
      </c>
      <c r="H19" s="1">
        <v>390</v>
      </c>
      <c r="I19" s="1">
        <v>330</v>
      </c>
      <c r="J19" s="1">
        <v>525</v>
      </c>
      <c r="K19" s="1">
        <v>820</v>
      </c>
      <c r="L19" s="22">
        <v>1193.37</v>
      </c>
      <c r="M19" s="1">
        <v>1</v>
      </c>
      <c r="N19" s="25">
        <v>-1.22202e-7</v>
      </c>
      <c r="O19" s="25">
        <v>4.17757e-6</v>
      </c>
      <c r="P19" s="25">
        <v>0.000417615</v>
      </c>
      <c r="Q19" s="25">
        <v>-0.000500852</v>
      </c>
      <c r="R19" s="27">
        <f ca="1" t="array" ref="R19">(PRODUCT(((C$4:Q$4="")+(C19:Q19&lt;C$4:Q$4))*((C$3:Q$3="")+(C19:Q19&gt;C$3:Q$3)))&gt;0)*1</f>
        <v>0</v>
      </c>
    </row>
    <row r="20" hidden="1" spans="1:18">
      <c r="A20" s="19">
        <v>373</v>
      </c>
      <c r="B20" s="1" t="s">
        <v>91</v>
      </c>
      <c r="C20" s="20">
        <v>220000</v>
      </c>
      <c r="D20" s="20">
        <v>226981</v>
      </c>
      <c r="E20" s="21">
        <f t="shared" si="1"/>
        <v>0.969244121754684</v>
      </c>
      <c r="F20" s="22">
        <v>674.804</v>
      </c>
      <c r="G20" s="1">
        <v>1000</v>
      </c>
      <c r="H20" s="1">
        <v>390</v>
      </c>
      <c r="I20" s="1">
        <v>360</v>
      </c>
      <c r="J20" s="1">
        <v>570</v>
      </c>
      <c r="K20" s="1">
        <v>820</v>
      </c>
      <c r="L20" s="22">
        <v>1336.41</v>
      </c>
      <c r="M20" s="1">
        <v>1</v>
      </c>
      <c r="N20" s="25">
        <v>-1.09447e-7</v>
      </c>
      <c r="O20" s="25">
        <v>4.85211e-6</v>
      </c>
      <c r="P20" s="25">
        <v>0.00073895</v>
      </c>
      <c r="Q20" s="25">
        <v>0.000104994</v>
      </c>
      <c r="R20" s="27">
        <f ca="1" t="array" ref="R20">(PRODUCT(((C$4:Q$4="")+(C20:Q20&lt;C$4:Q$4))*((C$3:Q$3="")+(C20:Q20&gt;C$3:Q$3)))&gt;0)*1</f>
        <v>0</v>
      </c>
    </row>
    <row r="21" hidden="1" spans="1:18">
      <c r="A21" s="19">
        <v>829</v>
      </c>
      <c r="B21" s="1" t="s">
        <v>92</v>
      </c>
      <c r="C21" s="20">
        <v>653000</v>
      </c>
      <c r="D21" s="20">
        <v>666128</v>
      </c>
      <c r="E21" s="21">
        <f t="shared" si="1"/>
        <v>0.980292075997406</v>
      </c>
      <c r="F21" s="22">
        <v>585.471</v>
      </c>
      <c r="G21" s="1">
        <v>1000</v>
      </c>
      <c r="H21" s="1">
        <v>1350</v>
      </c>
      <c r="I21" s="1">
        <v>315</v>
      </c>
      <c r="J21" s="1">
        <v>500</v>
      </c>
      <c r="K21" s="1">
        <v>820</v>
      </c>
      <c r="L21" s="22">
        <v>1812.4</v>
      </c>
      <c r="M21" s="1">
        <v>371.9</v>
      </c>
      <c r="N21" s="25">
        <v>-1.80564e-8</v>
      </c>
      <c r="O21" s="25">
        <v>1.71478e-5</v>
      </c>
      <c r="P21" s="25">
        <v>0.00313604</v>
      </c>
      <c r="Q21" s="25">
        <v>0.000643745</v>
      </c>
      <c r="R21" s="27">
        <f ca="1" t="array" ref="R21">(PRODUCT(((C$4:Q$4="")+(C21:Q21&lt;C$4:Q$4))*((C$3:Q$3="")+(C21:Q21&gt;C$3:Q$3)))&gt;0)*1</f>
        <v>0</v>
      </c>
    </row>
    <row r="22" hidden="1" spans="1:18">
      <c r="A22" s="19">
        <v>830</v>
      </c>
      <c r="B22" s="1" t="s">
        <v>93</v>
      </c>
      <c r="C22" s="20">
        <v>742000</v>
      </c>
      <c r="D22" s="20">
        <v>757415</v>
      </c>
      <c r="E22" s="21">
        <f t="shared" si="1"/>
        <v>0.979647881280408</v>
      </c>
      <c r="F22" s="22">
        <v>593.921</v>
      </c>
      <c r="G22" s="1">
        <v>1000</v>
      </c>
      <c r="H22" s="1">
        <v>1600</v>
      </c>
      <c r="I22" s="1">
        <v>324</v>
      </c>
      <c r="J22" s="1">
        <v>525</v>
      </c>
      <c r="K22" s="1">
        <v>820</v>
      </c>
      <c r="L22" s="22">
        <v>1921.82</v>
      </c>
      <c r="M22" s="1">
        <v>363.8</v>
      </c>
      <c r="N22" s="25">
        <v>-1.83093e-8</v>
      </c>
      <c r="O22" s="25">
        <v>1.55766e-5</v>
      </c>
      <c r="P22" s="25">
        <v>0.00327256</v>
      </c>
      <c r="Q22" s="25">
        <v>0.000664158</v>
      </c>
      <c r="R22" s="27">
        <f ca="1" t="array" ref="R22">(PRODUCT(((C$4:Q$4="")+(C22:Q22&lt;C$4:Q$4))*((C$3:Q$3="")+(C22:Q22&gt;C$3:Q$3)))&gt;0)*1</f>
        <v>0</v>
      </c>
    </row>
    <row r="23" hidden="1" spans="1:18">
      <c r="A23" s="19">
        <v>831</v>
      </c>
      <c r="B23" s="1" t="s">
        <v>94</v>
      </c>
      <c r="C23" s="20">
        <v>770000</v>
      </c>
      <c r="D23" s="20">
        <v>785145</v>
      </c>
      <c r="E23" s="21">
        <f t="shared" si="1"/>
        <v>0.980710569385273</v>
      </c>
      <c r="F23" s="22">
        <v>617.789</v>
      </c>
      <c r="G23" s="1">
        <v>1000</v>
      </c>
      <c r="H23" s="1">
        <v>1600</v>
      </c>
      <c r="I23" s="1">
        <v>342</v>
      </c>
      <c r="J23" s="1">
        <v>545</v>
      </c>
      <c r="K23" s="1">
        <v>820</v>
      </c>
      <c r="L23" s="22">
        <v>1992.12</v>
      </c>
      <c r="M23" s="1">
        <v>364.7</v>
      </c>
      <c r="N23" s="25">
        <v>-1.64962e-8</v>
      </c>
      <c r="O23" s="25">
        <v>1.52677e-5</v>
      </c>
      <c r="P23" s="25">
        <v>0.00318335</v>
      </c>
      <c r="Q23" s="25">
        <v>0.000644142</v>
      </c>
      <c r="R23" s="27">
        <f ca="1" t="array" ref="R23">(PRODUCT(((C$4:Q$4="")+(C23:Q23&lt;C$4:Q$4))*((C$3:Q$3="")+(C23:Q23&gt;C$3:Q$3)))&gt;0)*1</f>
        <v>0</v>
      </c>
    </row>
    <row r="24" hidden="1" spans="1:18">
      <c r="A24" s="19">
        <v>832</v>
      </c>
      <c r="B24" s="1" t="s">
        <v>95</v>
      </c>
      <c r="C24" s="20">
        <v>823000</v>
      </c>
      <c r="D24" s="20">
        <v>838567</v>
      </c>
      <c r="E24" s="21">
        <f t="shared" si="1"/>
        <v>0.981436188163856</v>
      </c>
      <c r="F24" s="22">
        <v>635.758</v>
      </c>
      <c r="G24" s="1">
        <v>1000</v>
      </c>
      <c r="H24" s="1">
        <v>1600</v>
      </c>
      <c r="I24" s="1">
        <v>360</v>
      </c>
      <c r="J24" s="1">
        <v>570</v>
      </c>
      <c r="K24" s="1">
        <v>820</v>
      </c>
      <c r="L24" s="22">
        <v>2247.8</v>
      </c>
      <c r="M24" s="1">
        <v>362.9</v>
      </c>
      <c r="N24" s="25">
        <v>-1.64239e-8</v>
      </c>
      <c r="O24" s="25">
        <v>1.63994e-5</v>
      </c>
      <c r="P24" s="25">
        <v>0.002855</v>
      </c>
      <c r="Q24" s="25">
        <v>0.000635248</v>
      </c>
      <c r="R24" s="27">
        <f ca="1" t="array" ref="R24">(PRODUCT(((C$4:Q$4="")+(C24:Q24&lt;C$4:Q$4))*((C$3:Q$3="")+(C24:Q24&gt;C$3:Q$3)))&gt;0)*1</f>
        <v>0</v>
      </c>
    </row>
    <row r="25" hidden="1" spans="1:18">
      <c r="A25" s="19">
        <v>650</v>
      </c>
      <c r="B25" s="1" t="s">
        <v>96</v>
      </c>
      <c r="C25" s="20">
        <v>1000000</v>
      </c>
      <c r="D25" s="20">
        <v>1027640</v>
      </c>
      <c r="E25" s="21">
        <f t="shared" si="1"/>
        <v>0.97310342143163</v>
      </c>
      <c r="F25" s="22">
        <v>486.421</v>
      </c>
      <c r="G25" s="1">
        <v>900</v>
      </c>
      <c r="H25" s="1">
        <v>2442</v>
      </c>
      <c r="I25" s="1">
        <v>265</v>
      </c>
      <c r="J25" s="1">
        <v>420</v>
      </c>
      <c r="K25" s="1">
        <v>815</v>
      </c>
      <c r="L25" s="22">
        <v>2815.02</v>
      </c>
      <c r="M25" s="1">
        <v>396.39</v>
      </c>
      <c r="N25" s="25">
        <v>-9.97644e-9</v>
      </c>
      <c r="O25" s="25">
        <v>2.71351e-5</v>
      </c>
      <c r="P25" s="25">
        <v>0.00227156</v>
      </c>
      <c r="Q25" s="25">
        <v>-0.000202416</v>
      </c>
      <c r="R25" s="27">
        <f ca="1" t="array" ref="R25">(PRODUCT(((C$4:Q$4="")+(C25:Q25&lt;C$4:Q$4))*((C$3:Q$3="")+(C25:Q25&gt;C$3:Q$3)))&gt;0)*1</f>
        <v>0</v>
      </c>
    </row>
    <row r="26" spans="1:18">
      <c r="A26" s="19">
        <v>622</v>
      </c>
      <c r="B26" s="1" t="s">
        <v>1</v>
      </c>
      <c r="C26" s="20">
        <v>99680</v>
      </c>
      <c r="D26" s="20">
        <v>104412</v>
      </c>
      <c r="E26" s="21">
        <f t="shared" si="1"/>
        <v>0.954679538750335</v>
      </c>
      <c r="F26" s="22">
        <v>401.321</v>
      </c>
      <c r="G26" s="1">
        <v>900</v>
      </c>
      <c r="H26" s="1">
        <v>240</v>
      </c>
      <c r="I26" s="1">
        <v>400</v>
      </c>
      <c r="J26" s="1">
        <v>450</v>
      </c>
      <c r="K26" s="1">
        <v>800</v>
      </c>
      <c r="L26" s="22">
        <v>1245.63</v>
      </c>
      <c r="M26" s="1">
        <v>90.92</v>
      </c>
      <c r="N26" s="25">
        <v>-1.19307e-7</v>
      </c>
      <c r="O26" s="25">
        <v>7.11886e-5</v>
      </c>
      <c r="P26" s="25">
        <v>0.00143728</v>
      </c>
      <c r="Q26" s="25">
        <v>0.000823946</v>
      </c>
      <c r="R26" s="27">
        <f ca="1" t="array" ref="R26">(PRODUCT(((C$4:Q$4="")+(C26:Q26&lt;C$4:Q$4))*((C$3:Q$3="")+(C26:Q26&gt;C$3:Q$3)))&gt;0)*1</f>
        <v>1</v>
      </c>
    </row>
    <row r="27" hidden="1" spans="1:18">
      <c r="A27" s="19">
        <v>623</v>
      </c>
      <c r="B27" s="1" t="s">
        <v>97</v>
      </c>
      <c r="C27" s="20">
        <v>251400</v>
      </c>
      <c r="D27" s="20">
        <v>264917</v>
      </c>
      <c r="E27" s="21">
        <f t="shared" si="1"/>
        <v>0.948976471876097</v>
      </c>
      <c r="F27" s="22">
        <v>399.599</v>
      </c>
      <c r="G27" s="1">
        <v>900</v>
      </c>
      <c r="H27" s="1">
        <v>600</v>
      </c>
      <c r="I27" s="1">
        <v>480</v>
      </c>
      <c r="J27" s="1">
        <v>450</v>
      </c>
      <c r="K27" s="1">
        <v>800</v>
      </c>
      <c r="L27" s="22">
        <v>2307.28</v>
      </c>
      <c r="M27" s="1">
        <v>20.5</v>
      </c>
      <c r="N27" s="25">
        <v>-9.95511e-8</v>
      </c>
      <c r="O27" s="25">
        <v>6.48922e-5</v>
      </c>
      <c r="P27" s="25">
        <v>0.00216807</v>
      </c>
      <c r="Q27" s="25">
        <v>0.000401644</v>
      </c>
      <c r="R27" s="27">
        <f ca="1" t="array" ref="R27">(PRODUCT(((C$4:Q$4="")+(C27:Q27&lt;C$4:Q$4))*((C$3:Q$3="")+(C27:Q27&gt;C$3:Q$3)))&gt;0)*1</f>
        <v>0</v>
      </c>
    </row>
    <row r="28" hidden="1" spans="1:18">
      <c r="A28" s="19">
        <v>624</v>
      </c>
      <c r="B28" s="1" t="s">
        <v>98</v>
      </c>
      <c r="C28" s="20">
        <v>501400</v>
      </c>
      <c r="D28" s="20">
        <v>525076</v>
      </c>
      <c r="E28" s="21">
        <f t="shared" si="1"/>
        <v>0.954909384546237</v>
      </c>
      <c r="F28" s="22">
        <v>400.497</v>
      </c>
      <c r="G28" s="1">
        <v>900</v>
      </c>
      <c r="H28" s="1">
        <v>1200</v>
      </c>
      <c r="I28" s="1">
        <v>480</v>
      </c>
      <c r="J28" s="1">
        <v>450</v>
      </c>
      <c r="K28" s="1">
        <v>800</v>
      </c>
      <c r="L28" s="22">
        <v>4075.99</v>
      </c>
      <c r="M28" s="1">
        <v>46.27</v>
      </c>
      <c r="N28" s="25">
        <v>-4.21018e-8</v>
      </c>
      <c r="O28" s="25">
        <v>6.36167e-5</v>
      </c>
      <c r="P28" s="25">
        <v>0.00180222</v>
      </c>
      <c r="Q28" s="25">
        <v>0.00108396</v>
      </c>
      <c r="R28" s="27">
        <f ca="1" t="array" ref="R28">(PRODUCT(((C$4:Q$4="")+(C28:Q28&lt;C$4:Q$4))*((C$3:Q$3="")+(C28:Q28&gt;C$3:Q$3)))&gt;0)*1</f>
        <v>0</v>
      </c>
    </row>
    <row r="29" spans="1:18">
      <c r="A29" s="19">
        <v>121</v>
      </c>
      <c r="B29" s="1" t="s">
        <v>99</v>
      </c>
      <c r="C29" s="20">
        <v>100000</v>
      </c>
      <c r="D29" s="20">
        <v>106826</v>
      </c>
      <c r="E29" s="21">
        <f t="shared" si="1"/>
        <v>0.93610169808848</v>
      </c>
      <c r="F29" s="22">
        <v>347.974</v>
      </c>
      <c r="G29" s="1">
        <v>900</v>
      </c>
      <c r="H29" s="1">
        <v>286</v>
      </c>
      <c r="I29" s="1">
        <v>208</v>
      </c>
      <c r="J29" s="1">
        <v>405</v>
      </c>
      <c r="K29" s="1">
        <v>750</v>
      </c>
      <c r="L29" s="22">
        <v>1080.14</v>
      </c>
      <c r="M29" s="1">
        <v>1</v>
      </c>
      <c r="N29" s="25">
        <v>-4.87599e-7</v>
      </c>
      <c r="O29" s="25">
        <v>3.36108e-5</v>
      </c>
      <c r="P29" s="25">
        <v>0.000646925</v>
      </c>
      <c r="Q29" s="25">
        <v>-0.000287758</v>
      </c>
      <c r="R29" s="27">
        <f ca="1" t="array" ref="R29">(PRODUCT(((C$4:Q$4="")+(C29:Q29&lt;C$4:Q$4))*((C$3:Q$3="")+(C29:Q29&gt;C$3:Q$3)))&gt;0)*1</f>
        <v>1</v>
      </c>
    </row>
    <row r="30" spans="1:18">
      <c r="A30" s="19">
        <v>122</v>
      </c>
      <c r="B30" s="1" t="s">
        <v>100</v>
      </c>
      <c r="C30" s="20">
        <v>100000</v>
      </c>
      <c r="D30" s="20">
        <v>106677</v>
      </c>
      <c r="E30" s="21">
        <f t="shared" si="1"/>
        <v>0.937409188484866</v>
      </c>
      <c r="F30" s="22">
        <v>347.379</v>
      </c>
      <c r="G30" s="1">
        <v>900</v>
      </c>
      <c r="H30" s="1">
        <v>286</v>
      </c>
      <c r="I30" s="1">
        <v>480</v>
      </c>
      <c r="J30" s="1">
        <v>405</v>
      </c>
      <c r="K30" s="1">
        <v>750</v>
      </c>
      <c r="L30" s="22">
        <v>1011.18</v>
      </c>
      <c r="M30" s="1">
        <v>3</v>
      </c>
      <c r="N30" s="25">
        <v>-4.39189e-7</v>
      </c>
      <c r="O30" s="25">
        <v>2.64599e-5</v>
      </c>
      <c r="P30" s="25">
        <v>0.00096063</v>
      </c>
      <c r="Q30" s="25">
        <v>-0.000317287</v>
      </c>
      <c r="R30" s="27">
        <f ca="1" t="array" ref="R30">(PRODUCT(((C$4:Q$4="")+(C30:Q30&lt;C$4:Q$4))*((C$3:Q$3="")+(C30:Q30&gt;C$3:Q$3)))&gt;0)*1</f>
        <v>1</v>
      </c>
    </row>
    <row r="31" spans="1:18">
      <c r="A31" s="19">
        <v>123</v>
      </c>
      <c r="B31" s="1" t="s">
        <v>101</v>
      </c>
      <c r="C31" s="20">
        <v>100000</v>
      </c>
      <c r="D31" s="20">
        <v>105858</v>
      </c>
      <c r="E31" s="21">
        <f t="shared" si="1"/>
        <v>0.944661716639271</v>
      </c>
      <c r="F31" s="22">
        <v>349.74</v>
      </c>
      <c r="G31" s="1">
        <v>900</v>
      </c>
      <c r="H31" s="1">
        <v>286</v>
      </c>
      <c r="I31" s="1">
        <v>208</v>
      </c>
      <c r="J31" s="1">
        <v>405</v>
      </c>
      <c r="K31" s="1">
        <v>750</v>
      </c>
      <c r="L31" s="22">
        <v>945.341</v>
      </c>
      <c r="M31" s="1">
        <v>1</v>
      </c>
      <c r="N31" s="25">
        <v>-4.07175e-7</v>
      </c>
      <c r="O31" s="25">
        <v>1.16772e-5</v>
      </c>
      <c r="P31" s="25">
        <v>0.000645275</v>
      </c>
      <c r="Q31" s="25">
        <v>-0.00103854</v>
      </c>
      <c r="R31" s="27">
        <f ca="1" t="array" ref="R31">(PRODUCT(((C$4:Q$4="")+(C31:Q31&lt;C$4:Q$4))*((C$3:Q$3="")+(C31:Q31&gt;C$3:Q$3)))&gt;0)*1</f>
        <v>1</v>
      </c>
    </row>
    <row r="32" spans="1:18">
      <c r="A32" s="19">
        <v>124</v>
      </c>
      <c r="B32" s="1" t="s">
        <v>102</v>
      </c>
      <c r="C32" s="20">
        <v>100000</v>
      </c>
      <c r="D32" s="20">
        <v>105727</v>
      </c>
      <c r="E32" s="21">
        <f t="shared" si="1"/>
        <v>0.94583219045277</v>
      </c>
      <c r="F32" s="22">
        <v>350.209</v>
      </c>
      <c r="G32" s="1">
        <v>900</v>
      </c>
      <c r="H32" s="1">
        <v>286</v>
      </c>
      <c r="I32" s="1">
        <v>480</v>
      </c>
      <c r="J32" s="1">
        <v>405</v>
      </c>
      <c r="K32" s="1">
        <v>750</v>
      </c>
      <c r="L32" s="22">
        <v>916.226</v>
      </c>
      <c r="M32" s="1">
        <v>2</v>
      </c>
      <c r="N32" s="25">
        <v>-4.14825e-7</v>
      </c>
      <c r="O32" s="25">
        <v>2.93271e-5</v>
      </c>
      <c r="P32" s="25">
        <v>0.00119287</v>
      </c>
      <c r="Q32" s="25">
        <v>0.000143889</v>
      </c>
      <c r="R32" s="27">
        <f ca="1" t="array" ref="R32">(PRODUCT(((C$4:Q$4="")+(C32:Q32&lt;C$4:Q$4))*((C$3:Q$3="")+(C32:Q32&gt;C$3:Q$3)))&gt;0)*1</f>
        <v>1</v>
      </c>
    </row>
    <row r="33" hidden="1" spans="1:18">
      <c r="A33" s="19">
        <v>5</v>
      </c>
      <c r="B33" s="1" t="s">
        <v>103</v>
      </c>
      <c r="C33" s="20">
        <v>333000</v>
      </c>
      <c r="D33" s="20">
        <v>343251</v>
      </c>
      <c r="E33" s="21">
        <f t="shared" si="1"/>
        <v>0.97013555677915</v>
      </c>
      <c r="F33" s="22">
        <v>370.088</v>
      </c>
      <c r="G33" s="1">
        <v>600</v>
      </c>
      <c r="H33" s="1">
        <v>500</v>
      </c>
      <c r="I33" s="1">
        <v>480</v>
      </c>
      <c r="J33" s="1">
        <v>330</v>
      </c>
      <c r="K33" s="1">
        <v>600</v>
      </c>
      <c r="L33" s="22">
        <v>1427.75</v>
      </c>
      <c r="M33" s="1">
        <v>89.58</v>
      </c>
      <c r="N33" s="25">
        <v>-5.76809e-8</v>
      </c>
      <c r="O33" s="25">
        <v>7.19223e-5</v>
      </c>
      <c r="P33" s="25">
        <v>0.0020754</v>
      </c>
      <c r="Q33" s="25">
        <v>5.95611e-5</v>
      </c>
      <c r="R33" s="27">
        <f ca="1" t="array" ref="R33">(PRODUCT(((C$4:Q$4="")+(C33:Q33&lt;C$4:Q$4))*((C$3:Q$3="")+(C33:Q33&gt;C$3:Q$3)))&gt;0)*1</f>
        <v>0</v>
      </c>
    </row>
    <row r="34" hidden="1" spans="1:18">
      <c r="A34" s="19">
        <v>6</v>
      </c>
      <c r="B34" s="1" t="s">
        <v>104</v>
      </c>
      <c r="C34" s="20">
        <v>335000</v>
      </c>
      <c r="D34" s="20">
        <v>345043</v>
      </c>
      <c r="E34" s="21">
        <f t="shared" si="1"/>
        <v>0.970893482841269</v>
      </c>
      <c r="F34" s="22">
        <v>369.665</v>
      </c>
      <c r="G34" s="1">
        <v>600</v>
      </c>
      <c r="H34" s="1">
        <v>500</v>
      </c>
      <c r="I34" s="1">
        <v>480</v>
      </c>
      <c r="J34" s="1">
        <v>330</v>
      </c>
      <c r="K34" s="1">
        <v>600</v>
      </c>
      <c r="L34" s="22">
        <v>1362.7</v>
      </c>
      <c r="M34" s="1">
        <v>78.5</v>
      </c>
      <c r="N34" s="25">
        <v>-6.85708e-8</v>
      </c>
      <c r="O34" s="25">
        <v>5.7961e-5</v>
      </c>
      <c r="P34" s="25">
        <v>0.00321267</v>
      </c>
      <c r="Q34" s="25">
        <v>-0.000170275</v>
      </c>
      <c r="R34" s="27">
        <f ca="1" t="array" ref="R34">(PRODUCT(((C$4:Q$4="")+(C34:Q34&lt;C$4:Q$4))*((C$3:Q$3="")+(C34:Q34&gt;C$3:Q$3)))&gt;0)*1</f>
        <v>0</v>
      </c>
    </row>
    <row r="35" hidden="1" spans="1:18">
      <c r="A35" s="19">
        <v>8</v>
      </c>
      <c r="B35" s="1" t="s">
        <v>105</v>
      </c>
      <c r="C35" s="20">
        <v>333000</v>
      </c>
      <c r="D35" s="20">
        <v>343251</v>
      </c>
      <c r="E35" s="21">
        <f t="shared" si="1"/>
        <v>0.97013555677915</v>
      </c>
      <c r="F35" s="22">
        <v>370.088</v>
      </c>
      <c r="G35" s="1">
        <v>600</v>
      </c>
      <c r="H35" s="1">
        <v>500</v>
      </c>
      <c r="I35" s="1">
        <v>480</v>
      </c>
      <c r="J35" s="1">
        <v>330</v>
      </c>
      <c r="K35" s="1">
        <v>600</v>
      </c>
      <c r="L35" s="22">
        <v>1427.75</v>
      </c>
      <c r="M35" s="1">
        <v>103.3</v>
      </c>
      <c r="N35" s="25">
        <v>-5.76809e-8</v>
      </c>
      <c r="O35" s="25">
        <v>7.19223e-5</v>
      </c>
      <c r="P35" s="25">
        <v>0.0020754</v>
      </c>
      <c r="Q35" s="25">
        <v>5.95611e-5</v>
      </c>
      <c r="R35" s="27">
        <f ca="1" t="array" ref="R35">(PRODUCT(((C$4:Q$4="")+(C35:Q35&lt;C$4:Q$4))*((C$3:Q$3="")+(C35:Q35&gt;C$3:Q$3)))&gt;0)*1</f>
        <v>0</v>
      </c>
    </row>
    <row r="36" hidden="1" spans="1:18">
      <c r="A36" s="19">
        <v>9</v>
      </c>
      <c r="B36" s="1" t="s">
        <v>106</v>
      </c>
      <c r="C36" s="20">
        <v>333000</v>
      </c>
      <c r="D36" s="20">
        <v>342726</v>
      </c>
      <c r="E36" s="21">
        <f t="shared" si="1"/>
        <v>0.971621645279319</v>
      </c>
      <c r="F36" s="22">
        <v>368.096</v>
      </c>
      <c r="G36" s="1">
        <v>600</v>
      </c>
      <c r="H36" s="1">
        <v>500</v>
      </c>
      <c r="I36" s="1">
        <v>480</v>
      </c>
      <c r="J36" s="1">
        <v>330</v>
      </c>
      <c r="K36" s="1">
        <v>600</v>
      </c>
      <c r="L36" s="22">
        <v>1139.96</v>
      </c>
      <c r="M36" s="1">
        <v>60</v>
      </c>
      <c r="N36" s="25">
        <v>-6.11733e-8</v>
      </c>
      <c r="O36" s="25">
        <v>9.16355e-5</v>
      </c>
      <c r="P36" s="25">
        <v>0.00234582</v>
      </c>
      <c r="Q36" s="25">
        <v>0.000830339</v>
      </c>
      <c r="R36" s="27">
        <f ca="1" t="array" ref="R36">(PRODUCT(((C$4:Q$4="")+(C36:Q36&lt;C$4:Q$4))*((C$3:Q$3="")+(C36:Q36&gt;C$3:Q$3)))&gt;0)*1</f>
        <v>0</v>
      </c>
    </row>
    <row r="37" hidden="1" spans="1:18">
      <c r="A37" s="19">
        <v>10</v>
      </c>
      <c r="B37" s="1" t="s">
        <v>107</v>
      </c>
      <c r="C37" s="20">
        <v>500000</v>
      </c>
      <c r="D37" s="20">
        <v>517016</v>
      </c>
      <c r="E37" s="21">
        <f t="shared" si="1"/>
        <v>0.967088059170316</v>
      </c>
      <c r="F37" s="22">
        <v>364.337</v>
      </c>
      <c r="G37" s="1">
        <v>600</v>
      </c>
      <c r="H37" s="1">
        <v>750</v>
      </c>
      <c r="I37" s="1">
        <v>480</v>
      </c>
      <c r="J37" s="1">
        <v>330</v>
      </c>
      <c r="K37" s="1">
        <v>600</v>
      </c>
      <c r="L37" s="22">
        <v>1090.61</v>
      </c>
      <c r="M37" s="1">
        <v>85</v>
      </c>
      <c r="N37" s="25">
        <v>-5.36256e-8</v>
      </c>
      <c r="O37" s="25">
        <v>0.000124864</v>
      </c>
      <c r="P37" s="25">
        <v>0.00154206</v>
      </c>
      <c r="Q37" s="25">
        <v>0.000487925</v>
      </c>
      <c r="R37" s="27">
        <f ca="1" t="array" ref="R37">(PRODUCT(((C$4:Q$4="")+(C37:Q37&lt;C$4:Q$4))*((C$3:Q$3="")+(C37:Q37&gt;C$3:Q$3)))&gt;0)*1</f>
        <v>0</v>
      </c>
    </row>
    <row r="38" hidden="1" spans="1:18">
      <c r="A38" s="19">
        <v>12</v>
      </c>
      <c r="B38" s="1" t="s">
        <v>108</v>
      </c>
      <c r="C38" s="20">
        <v>500000</v>
      </c>
      <c r="D38" s="20">
        <v>518660</v>
      </c>
      <c r="E38" s="21">
        <f t="shared" si="1"/>
        <v>0.964022673813288</v>
      </c>
      <c r="F38" s="22">
        <v>353.473</v>
      </c>
      <c r="G38" s="1">
        <v>600</v>
      </c>
      <c r="H38" s="1">
        <v>750</v>
      </c>
      <c r="I38" s="1">
        <v>480</v>
      </c>
      <c r="J38" s="1">
        <v>330</v>
      </c>
      <c r="K38" s="1">
        <v>600</v>
      </c>
      <c r="L38" s="22">
        <v>1036.17</v>
      </c>
      <c r="M38" s="1">
        <v>58</v>
      </c>
      <c r="N38" s="25">
        <v>-4.50575e-8</v>
      </c>
      <c r="O38" s="25">
        <v>4.28307e-5</v>
      </c>
      <c r="P38" s="25">
        <v>0.00152197</v>
      </c>
      <c r="Q38" s="25">
        <v>-0.000270204</v>
      </c>
      <c r="R38" s="27">
        <f ca="1" t="array" ref="R38">(PRODUCT(((C$4:Q$4="")+(C38:Q38&lt;C$4:Q$4))*((C$3:Q$3="")+(C38:Q38&gt;C$3:Q$3)))&gt;0)*1</f>
        <v>0</v>
      </c>
    </row>
    <row r="39" hidden="1" spans="1:18">
      <c r="A39" s="19">
        <v>198</v>
      </c>
      <c r="B39" s="1" t="s">
        <v>109</v>
      </c>
      <c r="C39" s="20">
        <v>1800</v>
      </c>
      <c r="D39" s="20">
        <v>1879.32</v>
      </c>
      <c r="E39" s="21">
        <f t="shared" si="1"/>
        <v>0.957793244364983</v>
      </c>
      <c r="F39" s="22">
        <v>290.196</v>
      </c>
      <c r="G39" s="1">
        <v>600</v>
      </c>
      <c r="H39" s="1">
        <v>9.5</v>
      </c>
      <c r="I39" s="1">
        <v>120</v>
      </c>
      <c r="J39" s="1">
        <v>230</v>
      </c>
      <c r="K39" s="1">
        <v>600</v>
      </c>
      <c r="L39" s="22">
        <v>4.65726</v>
      </c>
      <c r="M39" s="1">
        <v>0.16</v>
      </c>
      <c r="N39" s="25">
        <v>-1.55215e-5</v>
      </c>
      <c r="O39" s="25">
        <v>5.05454e-5</v>
      </c>
      <c r="P39" s="25">
        <v>-0.00746553</v>
      </c>
      <c r="Q39" s="25">
        <v>-0.00536922</v>
      </c>
      <c r="R39" s="27">
        <f ca="1" t="array" ref="R39">(PRODUCT(((C$4:Q$4="")+(C39:Q39&lt;C$4:Q$4))*((C$3:Q$3="")+(C39:Q39&gt;C$3:Q$3)))&gt;0)*1</f>
        <v>0</v>
      </c>
    </row>
    <row r="40" hidden="1" spans="1:18">
      <c r="A40" s="19">
        <v>417</v>
      </c>
      <c r="B40" s="1" t="s">
        <v>110</v>
      </c>
      <c r="C40" s="20">
        <v>100000</v>
      </c>
      <c r="D40" s="20">
        <v>104726</v>
      </c>
      <c r="E40" s="21">
        <f t="shared" si="1"/>
        <v>0.954872715467028</v>
      </c>
      <c r="F40" s="22">
        <v>341.964</v>
      </c>
      <c r="G40" s="1">
        <v>600</v>
      </c>
      <c r="H40" s="1">
        <v>410</v>
      </c>
      <c r="I40" s="1">
        <v>208</v>
      </c>
      <c r="J40" s="1">
        <v>300</v>
      </c>
      <c r="K40" s="1">
        <v>600</v>
      </c>
      <c r="L40" s="22">
        <v>713.136</v>
      </c>
      <c r="M40" s="1">
        <v>60.43</v>
      </c>
      <c r="N40" s="25">
        <v>-2.24584e-7</v>
      </c>
      <c r="O40" s="25">
        <v>-3.84731e-6</v>
      </c>
      <c r="P40" s="25">
        <v>0.00341403</v>
      </c>
      <c r="Q40" s="25">
        <v>-0.00120005</v>
      </c>
      <c r="R40" s="27">
        <f ca="1" t="array" ref="R40">(PRODUCT(((C$4:Q$4="")+(C40:Q40&lt;C$4:Q$4))*((C$3:Q$3="")+(C40:Q40&gt;C$3:Q$3)))&gt;0)*1</f>
        <v>1</v>
      </c>
    </row>
    <row r="41" hidden="1" spans="1:18">
      <c r="A41" s="19">
        <v>418</v>
      </c>
      <c r="B41" s="1" t="s">
        <v>111</v>
      </c>
      <c r="C41" s="20">
        <v>100000</v>
      </c>
      <c r="D41" s="20">
        <v>104185</v>
      </c>
      <c r="E41" s="21">
        <f t="shared" si="1"/>
        <v>0.959831069731727</v>
      </c>
      <c r="F41" s="22">
        <v>342.285</v>
      </c>
      <c r="G41" s="1">
        <v>600</v>
      </c>
      <c r="H41" s="1">
        <v>410</v>
      </c>
      <c r="I41" s="1">
        <v>480</v>
      </c>
      <c r="J41" s="1">
        <v>300</v>
      </c>
      <c r="K41" s="1">
        <v>600</v>
      </c>
      <c r="L41" s="22">
        <v>785.271</v>
      </c>
      <c r="M41" s="1">
        <v>61.75</v>
      </c>
      <c r="N41" s="25">
        <v>-1.93288e-7</v>
      </c>
      <c r="O41" s="25">
        <v>1.79329e-5</v>
      </c>
      <c r="P41" s="25">
        <v>0.00335358</v>
      </c>
      <c r="Q41" s="25">
        <v>-0.000340759</v>
      </c>
      <c r="R41" s="27">
        <f ca="1" t="array" ref="R41">(PRODUCT(((C$4:Q$4="")+(C41:Q41&lt;C$4:Q$4))*((C$3:Q$3="")+(C41:Q41&gt;C$3:Q$3)))&gt;0)*1</f>
        <v>1</v>
      </c>
    </row>
    <row r="42" hidden="1" spans="1:18">
      <c r="A42" s="19">
        <v>527</v>
      </c>
      <c r="B42" s="1" t="s">
        <v>112</v>
      </c>
      <c r="C42" s="20">
        <v>100000</v>
      </c>
      <c r="D42" s="20">
        <v>105824</v>
      </c>
      <c r="E42" s="21">
        <f t="shared" si="1"/>
        <v>0.94496522527971</v>
      </c>
      <c r="F42" s="22">
        <v>371.936</v>
      </c>
      <c r="G42" s="1">
        <v>600</v>
      </c>
      <c r="H42" s="1">
        <v>340</v>
      </c>
      <c r="I42" s="1">
        <v>208</v>
      </c>
      <c r="J42" s="1">
        <v>330</v>
      </c>
      <c r="K42" s="1">
        <v>600</v>
      </c>
      <c r="L42" s="22">
        <v>791.645</v>
      </c>
      <c r="M42" s="1">
        <v>47</v>
      </c>
      <c r="N42" s="25">
        <v>-3.24902e-7</v>
      </c>
      <c r="O42" s="25">
        <v>2.56441e-5</v>
      </c>
      <c r="P42" s="25">
        <v>0.00116734</v>
      </c>
      <c r="Q42" s="25">
        <v>0.000405198</v>
      </c>
      <c r="R42" s="27">
        <f ca="1" t="array" ref="R42">(PRODUCT(((C$4:Q$4="")+(C42:Q42&lt;C$4:Q$4))*((C$3:Q$3="")+(C42:Q42&gt;C$3:Q$3)))&gt;0)*1</f>
        <v>1</v>
      </c>
    </row>
    <row r="43" hidden="1" spans="1:18">
      <c r="A43" s="19">
        <v>528</v>
      </c>
      <c r="B43" s="1" t="s">
        <v>113</v>
      </c>
      <c r="C43" s="20">
        <v>100000</v>
      </c>
      <c r="D43" s="20">
        <v>105835</v>
      </c>
      <c r="E43" s="21">
        <f t="shared" si="1"/>
        <v>0.944867009968347</v>
      </c>
      <c r="F43" s="22">
        <v>371.629</v>
      </c>
      <c r="G43" s="1">
        <v>600</v>
      </c>
      <c r="H43" s="1">
        <v>340</v>
      </c>
      <c r="I43" s="1">
        <v>480</v>
      </c>
      <c r="J43" s="1">
        <v>330</v>
      </c>
      <c r="K43" s="1">
        <v>600</v>
      </c>
      <c r="L43" s="22">
        <v>851.549</v>
      </c>
      <c r="M43" s="1">
        <v>50</v>
      </c>
      <c r="N43" s="25">
        <v>-3.64647e-7</v>
      </c>
      <c r="O43" s="25">
        <v>2.21079e-5</v>
      </c>
      <c r="P43" s="25">
        <v>0.000851891</v>
      </c>
      <c r="Q43" s="25">
        <v>-4.77345e-5</v>
      </c>
      <c r="R43" s="27">
        <f ca="1" t="array" ref="R43">(PRODUCT(((C$4:Q$4="")+(C43:Q43&lt;C$4:Q$4))*((C$3:Q$3="")+(C43:Q43&gt;C$3:Q$3)))&gt;0)*1</f>
        <v>1</v>
      </c>
    </row>
    <row r="44" hidden="1" spans="1:18">
      <c r="A44" s="19">
        <v>529</v>
      </c>
      <c r="B44" s="1" t="s">
        <v>114</v>
      </c>
      <c r="C44" s="20">
        <v>250000</v>
      </c>
      <c r="D44" s="20">
        <v>259435</v>
      </c>
      <c r="E44" s="21">
        <f t="shared" si="1"/>
        <v>0.963632509106327</v>
      </c>
      <c r="F44" s="22">
        <v>360.449</v>
      </c>
      <c r="G44" s="1">
        <v>600</v>
      </c>
      <c r="H44" s="1">
        <v>850</v>
      </c>
      <c r="I44" s="1">
        <v>480</v>
      </c>
      <c r="J44" s="1">
        <v>320</v>
      </c>
      <c r="K44" s="1">
        <v>600</v>
      </c>
      <c r="L44" s="22">
        <v>956.612</v>
      </c>
      <c r="M44" s="1">
        <v>-105.3</v>
      </c>
      <c r="N44" s="25">
        <v>-1.00088e-7</v>
      </c>
      <c r="O44" s="25">
        <v>4.14984e-5</v>
      </c>
      <c r="P44" s="25">
        <v>0.00243296</v>
      </c>
      <c r="Q44" s="25">
        <v>-0.000624151</v>
      </c>
      <c r="R44" s="27">
        <f ca="1" t="array" ref="R44">(PRODUCT(((C$4:Q$4="")+(C44:Q44&lt;C$4:Q$4))*((C$3:Q$3="")+(C44:Q44&gt;C$3:Q$3)))&gt;0)*1</f>
        <v>0</v>
      </c>
    </row>
    <row r="45" hidden="1" spans="1:18">
      <c r="A45" s="19">
        <v>530</v>
      </c>
      <c r="B45" s="1" t="s">
        <v>115</v>
      </c>
      <c r="C45" s="20">
        <v>300000</v>
      </c>
      <c r="D45" s="20">
        <v>311739</v>
      </c>
      <c r="E45" s="21">
        <f t="shared" si="1"/>
        <v>0.962343498888493</v>
      </c>
      <c r="F45" s="22">
        <v>360.775</v>
      </c>
      <c r="G45" s="1">
        <v>600</v>
      </c>
      <c r="H45" s="1">
        <v>1020</v>
      </c>
      <c r="I45" s="1">
        <v>480</v>
      </c>
      <c r="J45" s="1">
        <v>320</v>
      </c>
      <c r="K45" s="1">
        <v>600</v>
      </c>
      <c r="L45" s="22">
        <v>966.721</v>
      </c>
      <c r="M45" s="1">
        <v>-119</v>
      </c>
      <c r="N45" s="25">
        <v>-8.44331e-8</v>
      </c>
      <c r="O45" s="25">
        <v>4.65552e-5</v>
      </c>
      <c r="P45" s="25">
        <v>0.00171503</v>
      </c>
      <c r="Q45" s="25">
        <v>-0.000919455</v>
      </c>
      <c r="R45" s="27">
        <f ca="1" t="array" ref="R45">(PRODUCT(((C$4:Q$4="")+(C45:Q45&lt;C$4:Q$4))*((C$3:Q$3="")+(C45:Q45&gt;C$3:Q$3)))&gt;0)*1</f>
        <v>0</v>
      </c>
    </row>
    <row r="46" hidden="1" spans="1:18">
      <c r="A46" s="19">
        <v>898</v>
      </c>
      <c r="B46" s="1" t="s">
        <v>116</v>
      </c>
      <c r="C46" s="20">
        <v>60670</v>
      </c>
      <c r="D46" s="20">
        <v>62854.2</v>
      </c>
      <c r="E46" s="21">
        <f t="shared" si="1"/>
        <v>0.965249736692218</v>
      </c>
      <c r="F46" s="22">
        <v>389.138</v>
      </c>
      <c r="G46" s="1">
        <v>0</v>
      </c>
      <c r="H46" s="1">
        <v>0</v>
      </c>
      <c r="I46" s="1">
        <v>480</v>
      </c>
      <c r="J46" s="1">
        <v>347</v>
      </c>
      <c r="K46" s="1">
        <v>480</v>
      </c>
      <c r="L46" s="22">
        <v>824.134</v>
      </c>
      <c r="M46" s="1">
        <v>1</v>
      </c>
      <c r="N46" s="25">
        <v>-6.2383e-8</v>
      </c>
      <c r="O46" s="25">
        <v>-0.0001544</v>
      </c>
      <c r="P46" s="25">
        <v>-0.000471556</v>
      </c>
      <c r="Q46" s="25">
        <v>-0.0092098</v>
      </c>
      <c r="R46" s="27">
        <f ca="1" t="array" ref="R46">(PRODUCT(((C$4:Q$4="")+(C46:Q46&lt;C$4:Q$4))*((C$3:Q$3="")+(C46:Q46&gt;C$3:Q$3)))&gt;0)*1</f>
        <v>0</v>
      </c>
    </row>
    <row r="47" hidden="1" spans="1:18">
      <c r="A47" s="19">
        <v>405</v>
      </c>
      <c r="B47" s="1" t="s">
        <v>117</v>
      </c>
      <c r="C47" s="20">
        <v>51300</v>
      </c>
      <c r="D47" s="20">
        <v>53364.9</v>
      </c>
      <c r="E47" s="21">
        <f t="shared" si="1"/>
        <v>0.961306026995272</v>
      </c>
      <c r="F47" s="22">
        <v>345.508</v>
      </c>
      <c r="G47" s="1">
        <v>600</v>
      </c>
      <c r="H47" s="1">
        <v>228</v>
      </c>
      <c r="I47" s="1">
        <v>480</v>
      </c>
      <c r="J47" s="1">
        <v>300</v>
      </c>
      <c r="K47" s="1">
        <v>510</v>
      </c>
      <c r="L47" s="22">
        <v>452.556</v>
      </c>
      <c r="M47" s="1">
        <v>44.68</v>
      </c>
      <c r="N47" s="25">
        <v>-4.25417e-7</v>
      </c>
      <c r="O47" s="25">
        <v>3.12335e-5</v>
      </c>
      <c r="P47" s="25">
        <v>0.00114556</v>
      </c>
      <c r="Q47" s="25">
        <v>-0.000790513</v>
      </c>
      <c r="R47" s="27">
        <f ca="1" t="array" ref="R47">(PRODUCT(((C$4:Q$4="")+(C47:Q47&lt;C$4:Q$4))*((C$3:Q$3="")+(C47:Q47&gt;C$3:Q$3)))&gt;0)*1</f>
        <v>0</v>
      </c>
    </row>
    <row r="48" hidden="1" spans="1:18">
      <c r="A48" s="19">
        <v>562</v>
      </c>
      <c r="B48" s="1" t="s">
        <v>118</v>
      </c>
      <c r="C48" s="20">
        <v>260000</v>
      </c>
      <c r="D48" s="20">
        <v>270057</v>
      </c>
      <c r="E48" s="21">
        <f t="shared" si="1"/>
        <v>0.962759713690073</v>
      </c>
      <c r="F48" s="22">
        <v>343.398</v>
      </c>
      <c r="G48" s="1">
        <v>600</v>
      </c>
      <c r="H48" s="1">
        <v>925</v>
      </c>
      <c r="I48" s="1">
        <v>480</v>
      </c>
      <c r="J48" s="1">
        <v>295</v>
      </c>
      <c r="K48" s="1">
        <v>600</v>
      </c>
      <c r="L48" s="22">
        <v>893.184</v>
      </c>
      <c r="M48" s="1">
        <v>67</v>
      </c>
      <c r="N48" s="25">
        <v>-1.03066e-7</v>
      </c>
      <c r="O48" s="25">
        <v>2.04777e-5</v>
      </c>
      <c r="P48" s="25">
        <v>0.00202884</v>
      </c>
      <c r="Q48" s="25">
        <v>-0.000442922</v>
      </c>
      <c r="R48" s="27">
        <f ca="1" t="array" ref="R48">(PRODUCT(((C$4:Q$4="")+(C48:Q48&lt;C$4:Q$4))*((C$3:Q$3="")+(C48:Q48&gt;C$3:Q$3)))&gt;0)*1</f>
        <v>0</v>
      </c>
    </row>
    <row r="49" hidden="1" spans="1:18">
      <c r="A49" s="19">
        <v>563</v>
      </c>
      <c r="B49" s="1" t="s">
        <v>119</v>
      </c>
      <c r="C49" s="20">
        <v>260000</v>
      </c>
      <c r="D49" s="20">
        <v>271538</v>
      </c>
      <c r="E49" s="21">
        <f t="shared" si="1"/>
        <v>0.957508709646532</v>
      </c>
      <c r="F49" s="22">
        <v>322.218</v>
      </c>
      <c r="G49" s="1">
        <v>600</v>
      </c>
      <c r="H49" s="1">
        <v>1030</v>
      </c>
      <c r="I49" s="1">
        <v>480</v>
      </c>
      <c r="J49" s="1">
        <v>265</v>
      </c>
      <c r="K49" s="1">
        <v>600</v>
      </c>
      <c r="L49" s="22">
        <v>929.759</v>
      </c>
      <c r="M49" s="1">
        <v>67</v>
      </c>
      <c r="N49" s="25">
        <v>-1.335e-7</v>
      </c>
      <c r="O49" s="25">
        <v>2.78911e-5</v>
      </c>
      <c r="P49" s="25">
        <v>0.00272908</v>
      </c>
      <c r="Q49" s="25">
        <v>0.000130691</v>
      </c>
      <c r="R49" s="27">
        <f ca="1" t="array" ref="R49">(PRODUCT(((C$4:Q$4="")+(C49:Q49&lt;C$4:Q$4))*((C$3:Q$3="")+(C49:Q49&gt;C$3:Q$3)))&gt;0)*1</f>
        <v>0</v>
      </c>
    </row>
    <row r="50" hidden="1" spans="1:18">
      <c r="A50" s="19">
        <v>625</v>
      </c>
      <c r="B50" s="1" t="s">
        <v>120</v>
      </c>
      <c r="C50" s="20">
        <v>1000000</v>
      </c>
      <c r="D50" s="20">
        <v>1030900</v>
      </c>
      <c r="E50" s="21">
        <f t="shared" si="1"/>
        <v>0.970026190707149</v>
      </c>
      <c r="F50" s="22">
        <v>360.981</v>
      </c>
      <c r="G50" s="1">
        <v>600</v>
      </c>
      <c r="H50" s="1">
        <v>1603</v>
      </c>
      <c r="I50" s="1">
        <v>220</v>
      </c>
      <c r="J50" s="1">
        <v>320</v>
      </c>
      <c r="K50" s="1">
        <v>600</v>
      </c>
      <c r="L50" s="22">
        <v>1617.16</v>
      </c>
      <c r="M50" s="1">
        <v>325.49</v>
      </c>
      <c r="N50" s="25">
        <v>-1.36036e-8</v>
      </c>
      <c r="O50" s="25">
        <v>8.2654e-6</v>
      </c>
      <c r="P50" s="25">
        <v>0.00354356</v>
      </c>
      <c r="Q50" s="25">
        <v>-0.0012542</v>
      </c>
      <c r="R50" s="27">
        <f ca="1" t="array" ref="R50">(PRODUCT(((C$4:Q$4="")+(C50:Q50&lt;C$4:Q$4))*((C$3:Q$3="")+(C50:Q50&gt;C$3:Q$3)))&gt;0)*1</f>
        <v>0</v>
      </c>
    </row>
    <row r="51" hidden="1" spans="1:18">
      <c r="A51" s="19">
        <v>626</v>
      </c>
      <c r="B51" s="1" t="s">
        <v>121</v>
      </c>
      <c r="C51" s="20">
        <v>100000</v>
      </c>
      <c r="D51" s="20">
        <v>104966</v>
      </c>
      <c r="E51" s="21">
        <f t="shared" si="1"/>
        <v>0.9526894422956</v>
      </c>
      <c r="F51" s="22">
        <v>427.509</v>
      </c>
      <c r="G51" s="1">
        <v>600</v>
      </c>
      <c r="H51" s="1">
        <v>319</v>
      </c>
      <c r="I51" s="1">
        <v>480</v>
      </c>
      <c r="J51" s="1">
        <v>295</v>
      </c>
      <c r="K51" s="1">
        <v>600</v>
      </c>
      <c r="L51" s="22">
        <v>1220.72</v>
      </c>
      <c r="M51" s="1">
        <v>97.7</v>
      </c>
      <c r="N51" s="25">
        <v>-1.73395e-7</v>
      </c>
      <c r="O51" s="25">
        <v>4.16582e-5</v>
      </c>
      <c r="P51" s="25">
        <v>0.00124031</v>
      </c>
      <c r="Q51" s="25">
        <v>-0.000197316</v>
      </c>
      <c r="R51" s="27">
        <f ca="1" t="array" ref="R51">(PRODUCT(((C$4:Q$4="")+(C51:Q51&lt;C$4:Q$4))*((C$3:Q$3="")+(C51:Q51&gt;C$3:Q$3)))&gt;0)*1</f>
        <v>1</v>
      </c>
    </row>
    <row r="52" hidden="1" spans="1:18">
      <c r="A52" s="19">
        <v>627</v>
      </c>
      <c r="B52" s="1" t="s">
        <v>122</v>
      </c>
      <c r="C52" s="20">
        <v>100000</v>
      </c>
      <c r="D52" s="20">
        <v>105075</v>
      </c>
      <c r="E52" s="21">
        <f t="shared" si="1"/>
        <v>0.951701165833928</v>
      </c>
      <c r="F52" s="22">
        <v>397.371</v>
      </c>
      <c r="G52" s="1">
        <v>600</v>
      </c>
      <c r="H52" s="1">
        <v>319</v>
      </c>
      <c r="I52" s="1">
        <v>480</v>
      </c>
      <c r="J52" s="1">
        <v>295</v>
      </c>
      <c r="K52" s="1">
        <v>600</v>
      </c>
      <c r="L52" s="22">
        <v>493.412</v>
      </c>
      <c r="M52" s="1">
        <v>97.7</v>
      </c>
      <c r="N52" s="25">
        <v>-2.26149e-7</v>
      </c>
      <c r="O52" s="25">
        <v>3.60872e-5</v>
      </c>
      <c r="P52" s="25">
        <v>-0.000464049</v>
      </c>
      <c r="Q52" s="25">
        <v>-0.000658606</v>
      </c>
      <c r="R52" s="27">
        <f ca="1" t="array" ref="R52">(PRODUCT(((C$4:Q$4="")+(C52:Q52&lt;C$4:Q$4))*((C$3:Q$3="")+(C52:Q52&gt;C$3:Q$3)))&gt;0)*1</f>
        <v>1</v>
      </c>
    </row>
    <row r="53" hidden="1" spans="1:18">
      <c r="A53" s="19">
        <v>628</v>
      </c>
      <c r="B53" s="1" t="s">
        <v>123</v>
      </c>
      <c r="C53" s="20">
        <v>100000</v>
      </c>
      <c r="D53" s="20">
        <v>105494</v>
      </c>
      <c r="E53" s="21">
        <f t="shared" si="1"/>
        <v>0.947921208789125</v>
      </c>
      <c r="F53" s="22">
        <v>419.284</v>
      </c>
      <c r="G53" s="1">
        <v>600</v>
      </c>
      <c r="H53" s="1">
        <v>319</v>
      </c>
      <c r="I53" s="1">
        <v>208</v>
      </c>
      <c r="J53" s="1">
        <v>295</v>
      </c>
      <c r="K53" s="1">
        <v>600</v>
      </c>
      <c r="L53" s="22">
        <v>959.901</v>
      </c>
      <c r="M53" s="1">
        <v>91.5</v>
      </c>
      <c r="N53" s="25">
        <v>-2.19372e-7</v>
      </c>
      <c r="O53" s="25">
        <v>4.51465e-5</v>
      </c>
      <c r="P53" s="25">
        <v>-0.000579773</v>
      </c>
      <c r="Q53" s="25">
        <v>-0.0017944</v>
      </c>
      <c r="R53" s="27">
        <f ca="1" t="array" ref="R53">(PRODUCT(((C$4:Q$4="")+(C53:Q53&lt;C$4:Q$4))*((C$3:Q$3="")+(C53:Q53&gt;C$3:Q$3)))&gt;0)*1</f>
        <v>1</v>
      </c>
    </row>
    <row r="54" hidden="1" spans="1:18">
      <c r="A54" s="19">
        <v>629</v>
      </c>
      <c r="B54" s="1" t="s">
        <v>124</v>
      </c>
      <c r="C54" s="20">
        <v>100000</v>
      </c>
      <c r="D54" s="20">
        <v>105034</v>
      </c>
      <c r="E54" s="21">
        <f t="shared" si="1"/>
        <v>0.952072662185578</v>
      </c>
      <c r="F54" s="22">
        <v>410.219</v>
      </c>
      <c r="G54" s="1">
        <v>600</v>
      </c>
      <c r="H54" s="1">
        <v>319</v>
      </c>
      <c r="I54" s="1">
        <v>240</v>
      </c>
      <c r="J54" s="1">
        <v>295</v>
      </c>
      <c r="K54" s="1">
        <v>600</v>
      </c>
      <c r="L54" s="22">
        <v>972.212</v>
      </c>
      <c r="M54" s="1">
        <v>97.7</v>
      </c>
      <c r="N54" s="25">
        <v>-2.08449e-7</v>
      </c>
      <c r="O54" s="25">
        <v>3.66002e-5</v>
      </c>
      <c r="P54" s="25">
        <v>0.000982715</v>
      </c>
      <c r="Q54" s="25">
        <v>0.000416207</v>
      </c>
      <c r="R54" s="27">
        <f ca="1" t="array" ref="R54">(PRODUCT(((C$4:Q$4="")+(C54:Q54&lt;C$4:Q$4))*((C$3:Q$3="")+(C54:Q54&gt;C$3:Q$3)))&gt;0)*1</f>
        <v>1</v>
      </c>
    </row>
    <row r="55" hidden="1" spans="1:18">
      <c r="A55" s="19">
        <v>630</v>
      </c>
      <c r="B55" s="1" t="s">
        <v>125</v>
      </c>
      <c r="C55" s="20">
        <v>135000</v>
      </c>
      <c r="D55" s="20">
        <v>141234</v>
      </c>
      <c r="E55" s="21">
        <f t="shared" si="1"/>
        <v>0.955860486851608</v>
      </c>
      <c r="F55" s="22">
        <v>425.264</v>
      </c>
      <c r="G55" s="1">
        <v>600</v>
      </c>
      <c r="H55" s="1">
        <v>431</v>
      </c>
      <c r="I55" s="1">
        <v>480</v>
      </c>
      <c r="J55" s="1">
        <v>295</v>
      </c>
      <c r="K55" s="1">
        <v>600</v>
      </c>
      <c r="L55" s="22">
        <v>1246.65</v>
      </c>
      <c r="M55" s="1">
        <v>98</v>
      </c>
      <c r="N55" s="25">
        <v>-1.37823e-7</v>
      </c>
      <c r="O55" s="25">
        <v>4.28295e-5</v>
      </c>
      <c r="P55" s="25">
        <v>0.000969008</v>
      </c>
      <c r="Q55" s="25">
        <v>-9.75943e-5</v>
      </c>
      <c r="R55" s="27">
        <f ca="1" t="array" ref="R55">(PRODUCT(((C$4:Q$4="")+(C55:Q55&lt;C$4:Q$4))*((C$3:Q$3="")+(C55:Q55&gt;C$3:Q$3)))&gt;0)*1</f>
        <v>0</v>
      </c>
    </row>
    <row r="56" hidden="1" spans="1:18">
      <c r="A56" s="19">
        <v>631</v>
      </c>
      <c r="B56" s="1" t="s">
        <v>126</v>
      </c>
      <c r="C56" s="20">
        <v>135000</v>
      </c>
      <c r="D56" s="20">
        <v>141773</v>
      </c>
      <c r="E56" s="21">
        <f t="shared" si="1"/>
        <v>0.952226446502508</v>
      </c>
      <c r="F56" s="22">
        <v>413.252</v>
      </c>
      <c r="G56" s="1">
        <v>600</v>
      </c>
      <c r="H56" s="1">
        <v>431</v>
      </c>
      <c r="I56" s="1">
        <v>208</v>
      </c>
      <c r="J56" s="1">
        <v>295</v>
      </c>
      <c r="K56" s="1">
        <v>600</v>
      </c>
      <c r="L56" s="22">
        <v>1187.98</v>
      </c>
      <c r="M56" s="1">
        <v>96</v>
      </c>
      <c r="N56" s="25">
        <v>-1.76977e-7</v>
      </c>
      <c r="O56" s="25">
        <v>4.72975e-5</v>
      </c>
      <c r="P56" s="25">
        <v>0.00271236</v>
      </c>
      <c r="Q56" s="25">
        <v>-0.00032773</v>
      </c>
      <c r="R56" s="27">
        <f ca="1" t="array" ref="R56">(PRODUCT(((C$4:Q$4="")+(C56:Q56&lt;C$4:Q$4))*((C$3:Q$3="")+(C56:Q56&gt;C$3:Q$3)))&gt;0)*1</f>
        <v>0</v>
      </c>
    </row>
    <row r="57" hidden="1" spans="1:18">
      <c r="A57" s="19">
        <v>632</v>
      </c>
      <c r="B57" s="1" t="s">
        <v>127</v>
      </c>
      <c r="C57" s="20">
        <v>225000</v>
      </c>
      <c r="D57" s="20">
        <v>237195</v>
      </c>
      <c r="E57" s="21">
        <f t="shared" si="1"/>
        <v>0.948586605957124</v>
      </c>
      <c r="F57" s="22">
        <v>449.792</v>
      </c>
      <c r="G57" s="1">
        <v>600</v>
      </c>
      <c r="H57" s="1">
        <v>718</v>
      </c>
      <c r="I57" s="1">
        <v>480</v>
      </c>
      <c r="J57" s="1">
        <v>295</v>
      </c>
      <c r="K57" s="1">
        <v>600</v>
      </c>
      <c r="L57" s="22">
        <v>2285.47</v>
      </c>
      <c r="M57" s="1">
        <v>114</v>
      </c>
      <c r="N57" s="25">
        <v>-9.6678e-8</v>
      </c>
      <c r="O57" s="25">
        <v>6.13592e-5</v>
      </c>
      <c r="P57" s="25">
        <v>0.00164979</v>
      </c>
      <c r="Q57" s="25">
        <v>0.00234453</v>
      </c>
      <c r="R57" s="27">
        <f ca="1" t="array" ref="R57">(PRODUCT(((C$4:Q$4="")+(C57:Q57&lt;C$4:Q$4))*((C$3:Q$3="")+(C57:Q57&gt;C$3:Q$3)))&gt;0)*1</f>
        <v>0</v>
      </c>
    </row>
    <row r="58" hidden="1" spans="1:18">
      <c r="A58" s="19">
        <v>633</v>
      </c>
      <c r="B58" s="1" t="s">
        <v>128</v>
      </c>
      <c r="C58" s="20">
        <v>225000</v>
      </c>
      <c r="D58" s="20">
        <v>235955</v>
      </c>
      <c r="E58" s="21">
        <f t="shared" si="1"/>
        <v>0.953571655612299</v>
      </c>
      <c r="F58" s="22">
        <v>407.827</v>
      </c>
      <c r="G58" s="1">
        <v>600</v>
      </c>
      <c r="H58" s="1">
        <v>718</v>
      </c>
      <c r="I58" s="1">
        <v>208</v>
      </c>
      <c r="J58" s="1">
        <v>295</v>
      </c>
      <c r="K58" s="1">
        <v>600</v>
      </c>
      <c r="L58" s="22">
        <v>1404.55</v>
      </c>
      <c r="M58" s="1">
        <v>180</v>
      </c>
      <c r="N58" s="25">
        <v>-9.01504e-8</v>
      </c>
      <c r="O58" s="25">
        <v>1.86951e-5</v>
      </c>
      <c r="P58" s="25">
        <v>-0.000258111</v>
      </c>
      <c r="Q58" s="25">
        <v>-0.00142929</v>
      </c>
      <c r="R58" s="27">
        <f ca="1" t="array" ref="R58">(PRODUCT(((C$4:Q$4="")+(C58:Q58&lt;C$4:Q$4))*((C$3:Q$3="")+(C58:Q58&gt;C$3:Q$3)))&gt;0)*1</f>
        <v>0</v>
      </c>
    </row>
    <row r="59" hidden="1" spans="1:18">
      <c r="A59" s="19">
        <v>634</v>
      </c>
      <c r="B59" s="1" t="s">
        <v>129</v>
      </c>
      <c r="C59" s="20">
        <v>30000</v>
      </c>
      <c r="D59" s="20">
        <v>31956.7</v>
      </c>
      <c r="E59" s="21">
        <f t="shared" si="1"/>
        <v>0.938770273526365</v>
      </c>
      <c r="F59" s="22">
        <v>416.958</v>
      </c>
      <c r="G59" s="1">
        <v>600</v>
      </c>
      <c r="H59" s="1">
        <v>96</v>
      </c>
      <c r="I59" s="1">
        <v>480</v>
      </c>
      <c r="J59" s="1">
        <v>295</v>
      </c>
      <c r="K59" s="1">
        <v>600</v>
      </c>
      <c r="L59" s="22">
        <v>559.386</v>
      </c>
      <c r="M59" s="1">
        <v>59</v>
      </c>
      <c r="N59" s="25">
        <v>-7.03511e-7</v>
      </c>
      <c r="O59" s="25">
        <v>4.51201e-5</v>
      </c>
      <c r="P59" s="25">
        <v>0.000754627</v>
      </c>
      <c r="Q59" s="25">
        <v>0.000647392</v>
      </c>
      <c r="R59" s="27">
        <f ca="1" t="array" ref="R59">(PRODUCT(((C$4:Q$4="")+(C59:Q59&lt;C$4:Q$4))*((C$3:Q$3="")+(C59:Q59&gt;C$3:Q$3)))&gt;0)*1</f>
        <v>0</v>
      </c>
    </row>
    <row r="60" hidden="1" spans="1:18">
      <c r="A60" s="19">
        <v>635</v>
      </c>
      <c r="B60" s="1" t="s">
        <v>130</v>
      </c>
      <c r="C60" s="20">
        <v>30000</v>
      </c>
      <c r="D60" s="20">
        <v>32165</v>
      </c>
      <c r="E60" s="21">
        <f t="shared" si="1"/>
        <v>0.932690812995492</v>
      </c>
      <c r="F60" s="22">
        <v>421.694</v>
      </c>
      <c r="G60" s="1">
        <v>600</v>
      </c>
      <c r="H60" s="1">
        <v>96</v>
      </c>
      <c r="I60" s="1">
        <v>208</v>
      </c>
      <c r="J60" s="1">
        <v>295</v>
      </c>
      <c r="K60" s="1">
        <v>600</v>
      </c>
      <c r="L60" s="22">
        <v>524.505</v>
      </c>
      <c r="M60" s="1">
        <v>54</v>
      </c>
      <c r="N60" s="25">
        <v>-9.15543e-7</v>
      </c>
      <c r="O60" s="25">
        <v>-1.79864e-5</v>
      </c>
      <c r="P60" s="25">
        <v>-0.00167425</v>
      </c>
      <c r="Q60" s="25">
        <v>-0.000886706</v>
      </c>
      <c r="R60" s="27">
        <f ca="1" t="array" ref="R60">(PRODUCT(((C$4:Q$4="")+(C60:Q60&lt;C$4:Q$4))*((C$3:Q$3="")+(C60:Q60&gt;C$3:Q$3)))&gt;0)*1</f>
        <v>0</v>
      </c>
    </row>
    <row r="61" hidden="1" spans="1:18">
      <c r="A61" s="19">
        <v>636</v>
      </c>
      <c r="B61" s="1" t="s">
        <v>131</v>
      </c>
      <c r="C61" s="20">
        <v>30000</v>
      </c>
      <c r="D61" s="20">
        <v>32237.4</v>
      </c>
      <c r="E61" s="21">
        <f t="shared" si="1"/>
        <v>0.930596139887212</v>
      </c>
      <c r="F61" s="22">
        <v>406.947</v>
      </c>
      <c r="G61" s="1">
        <v>600</v>
      </c>
      <c r="H61" s="1">
        <v>96</v>
      </c>
      <c r="I61" s="1">
        <v>240</v>
      </c>
      <c r="J61" s="1">
        <v>295</v>
      </c>
      <c r="K61" s="1">
        <v>600</v>
      </c>
      <c r="L61" s="22">
        <v>480.863</v>
      </c>
      <c r="M61" s="1">
        <v>68</v>
      </c>
      <c r="N61" s="25">
        <v>-1.10741e-6</v>
      </c>
      <c r="O61" s="25">
        <v>5.23572e-5</v>
      </c>
      <c r="P61" s="25">
        <v>0.000678886</v>
      </c>
      <c r="Q61" s="25">
        <v>0.000440862</v>
      </c>
      <c r="R61" s="27">
        <f ca="1" t="array" ref="R61">(PRODUCT(((C$4:Q$4="")+(C61:Q61&lt;C$4:Q$4))*((C$3:Q$3="")+(C61:Q61&gt;C$3:Q$3)))&gt;0)*1</f>
        <v>0</v>
      </c>
    </row>
    <row r="62" hidden="1" spans="1:18">
      <c r="A62" s="19">
        <v>637</v>
      </c>
      <c r="B62" s="1" t="s">
        <v>132</v>
      </c>
      <c r="C62" s="20">
        <v>30000</v>
      </c>
      <c r="D62" s="20">
        <v>31421.2</v>
      </c>
      <c r="E62" s="21">
        <f t="shared" si="1"/>
        <v>0.954769391366339</v>
      </c>
      <c r="F62" s="22">
        <v>375.726</v>
      </c>
      <c r="G62" s="1">
        <v>600</v>
      </c>
      <c r="H62" s="1">
        <v>96</v>
      </c>
      <c r="I62" s="1">
        <v>240</v>
      </c>
      <c r="J62" s="1">
        <v>295</v>
      </c>
      <c r="K62" s="1">
        <v>600</v>
      </c>
      <c r="L62" s="22">
        <v>218.813</v>
      </c>
      <c r="M62" s="1">
        <v>59</v>
      </c>
      <c r="N62" s="25">
        <v>1.89799e-8</v>
      </c>
      <c r="O62" s="25">
        <v>4.49693e-5</v>
      </c>
      <c r="P62" s="25">
        <v>0.00272376</v>
      </c>
      <c r="Q62" s="25">
        <v>-0.0374088</v>
      </c>
      <c r="R62" s="27">
        <f ca="1" t="array" ref="R62">(PRODUCT(((C$4:Q$4="")+(C62:Q62&lt;C$4:Q$4))*((C$3:Q$3="")+(C62:Q62&gt;C$3:Q$3)))&gt;0)*1</f>
        <v>0</v>
      </c>
    </row>
    <row r="63" hidden="1" spans="1:18">
      <c r="A63" s="19">
        <v>638</v>
      </c>
      <c r="B63" s="1" t="s">
        <v>133</v>
      </c>
      <c r="C63" s="20">
        <v>500000</v>
      </c>
      <c r="D63" s="20">
        <v>526094</v>
      </c>
      <c r="E63" s="21">
        <f t="shared" si="1"/>
        <v>0.950400498770182</v>
      </c>
      <c r="F63" s="22">
        <v>401.219</v>
      </c>
      <c r="G63" s="1">
        <v>600</v>
      </c>
      <c r="H63" s="1">
        <v>1595</v>
      </c>
      <c r="I63" s="1">
        <v>480</v>
      </c>
      <c r="J63" s="1">
        <v>295</v>
      </c>
      <c r="K63" s="1">
        <v>600</v>
      </c>
      <c r="L63" s="22">
        <v>2937.29</v>
      </c>
      <c r="M63" s="1">
        <v>208</v>
      </c>
      <c r="N63" s="25">
        <v>-4.20261e-8</v>
      </c>
      <c r="O63" s="25">
        <v>2.40105e-5</v>
      </c>
      <c r="P63" s="25">
        <v>0.00123183</v>
      </c>
      <c r="Q63" s="25">
        <v>-0.00104005</v>
      </c>
      <c r="R63" s="27">
        <f ca="1" t="array" ref="R63">(PRODUCT(((C$4:Q$4="")+(C63:Q63&lt;C$4:Q$4))*((C$3:Q$3="")+(C63:Q63&gt;C$3:Q$3)))&gt;0)*1</f>
        <v>0</v>
      </c>
    </row>
    <row r="64" hidden="1" spans="1:18">
      <c r="A64" s="19">
        <v>404</v>
      </c>
      <c r="B64" s="1" t="s">
        <v>134</v>
      </c>
      <c r="C64" s="20">
        <v>41350</v>
      </c>
      <c r="D64" s="20">
        <v>43192.3</v>
      </c>
      <c r="E64" s="21">
        <f t="shared" si="1"/>
        <v>0.957346564086654</v>
      </c>
      <c r="F64" s="22">
        <v>308.01</v>
      </c>
      <c r="G64" s="1">
        <v>600</v>
      </c>
      <c r="H64" s="1">
        <v>228</v>
      </c>
      <c r="I64" s="1">
        <v>208</v>
      </c>
      <c r="J64" s="1">
        <v>250</v>
      </c>
      <c r="K64" s="1">
        <v>510</v>
      </c>
      <c r="L64" s="22">
        <v>362.69</v>
      </c>
      <c r="M64" s="1">
        <v>48.27</v>
      </c>
      <c r="N64" s="25">
        <v>-5.06144e-7</v>
      </c>
      <c r="O64" s="25">
        <v>2.9672e-5</v>
      </c>
      <c r="P64" s="25">
        <v>0.00138759</v>
      </c>
      <c r="Q64" s="25">
        <v>-0.000670609</v>
      </c>
      <c r="R64" s="27">
        <f ca="1" t="array" ref="R64">(PRODUCT(((C$4:Q$4="")+(C64:Q64&lt;C$4:Q$4))*((C$3:Q$3="")+(C64:Q64&gt;C$3:Q$3)))&gt;0)*1</f>
        <v>0</v>
      </c>
    </row>
    <row r="65" hidden="1" spans="1:18">
      <c r="A65" s="19">
        <v>582</v>
      </c>
      <c r="B65" s="1" t="s">
        <v>135</v>
      </c>
      <c r="C65" s="20">
        <v>50000</v>
      </c>
      <c r="D65" s="20">
        <v>52284.5</v>
      </c>
      <c r="E65" s="21">
        <f t="shared" si="1"/>
        <v>0.956306362306228</v>
      </c>
      <c r="F65" s="22">
        <v>341.648</v>
      </c>
      <c r="G65" s="1">
        <v>600</v>
      </c>
      <c r="H65" s="1">
        <v>62</v>
      </c>
      <c r="I65" s="1">
        <v>480</v>
      </c>
      <c r="J65" s="1">
        <v>295</v>
      </c>
      <c r="K65" s="1">
        <v>595</v>
      </c>
      <c r="L65" s="22">
        <v>155.331</v>
      </c>
      <c r="M65" s="1">
        <v>33</v>
      </c>
      <c r="N65" s="25">
        <v>-5.04106e-7</v>
      </c>
      <c r="O65" s="25">
        <v>3.30746e-5</v>
      </c>
      <c r="P65" s="25">
        <v>0.001851</v>
      </c>
      <c r="Q65" s="25">
        <v>-0.000883599</v>
      </c>
      <c r="R65" s="27">
        <f ca="1" t="array" ref="R65">(PRODUCT(((C$4:Q$4="")+(C65:Q65&lt;C$4:Q$4))*((C$3:Q$3="")+(C65:Q65&gt;C$3:Q$3)))&gt;0)*1</f>
        <v>0</v>
      </c>
    </row>
    <row r="66" hidden="1" spans="1:18">
      <c r="A66" s="19">
        <v>672</v>
      </c>
      <c r="B66" s="1" t="s">
        <v>136</v>
      </c>
      <c r="C66" s="20">
        <v>50000</v>
      </c>
      <c r="D66" s="20">
        <v>52380.8</v>
      </c>
      <c r="E66" s="21">
        <f t="shared" si="1"/>
        <v>0.954548231413037</v>
      </c>
      <c r="F66" s="22">
        <v>320.819</v>
      </c>
      <c r="G66" s="1">
        <v>600</v>
      </c>
      <c r="H66" s="1">
        <v>172</v>
      </c>
      <c r="I66" s="1">
        <v>480</v>
      </c>
      <c r="J66" s="1">
        <v>305</v>
      </c>
      <c r="K66" s="1">
        <v>600</v>
      </c>
      <c r="L66" s="22">
        <v>380.75</v>
      </c>
      <c r="M66" s="1">
        <v>78</v>
      </c>
      <c r="N66" s="25">
        <v>-5.12815e-7</v>
      </c>
      <c r="O66" s="25">
        <v>2.87074e-5</v>
      </c>
      <c r="P66" s="25">
        <v>0.00225593</v>
      </c>
      <c r="Q66" s="25">
        <v>0.00108087</v>
      </c>
      <c r="R66" s="27">
        <f ca="1" t="array" ref="R66">(PRODUCT(((C$4:Q$4="")+(C66:Q66&lt;C$4:Q$4))*((C$3:Q$3="")+(C66:Q66&gt;C$3:Q$3)))&gt;0)*1</f>
        <v>0</v>
      </c>
    </row>
    <row r="67" hidden="1" spans="1:18">
      <c r="A67" s="19">
        <v>642</v>
      </c>
      <c r="B67" s="1" t="s">
        <v>137</v>
      </c>
      <c r="C67" s="20">
        <v>75000</v>
      </c>
      <c r="D67" s="20">
        <v>78495.8</v>
      </c>
      <c r="E67" s="21">
        <f t="shared" si="1"/>
        <v>0.955465133166361</v>
      </c>
      <c r="F67" s="22">
        <v>414.271</v>
      </c>
      <c r="G67" s="1">
        <v>600</v>
      </c>
      <c r="H67" s="1">
        <v>240</v>
      </c>
      <c r="I67" s="1">
        <v>480</v>
      </c>
      <c r="J67" s="1">
        <v>295</v>
      </c>
      <c r="K67" s="1">
        <v>600</v>
      </c>
      <c r="L67" s="22">
        <v>646.167</v>
      </c>
      <c r="M67" s="1">
        <v>99</v>
      </c>
      <c r="N67" s="25">
        <v>-2.35972e-7</v>
      </c>
      <c r="O67" s="25">
        <v>3.7784e-5</v>
      </c>
      <c r="P67" s="25">
        <v>0.00128012</v>
      </c>
      <c r="Q67" s="25">
        <v>0.000825345</v>
      </c>
      <c r="R67" s="27">
        <f ca="1" t="array" ref="R67">(PRODUCT(((C$4:Q$4="")+(C67:Q67&lt;C$4:Q$4))*((C$3:Q$3="")+(C67:Q67&gt;C$3:Q$3)))&gt;0)*1</f>
        <v>0</v>
      </c>
    </row>
    <row r="68" hidden="1" spans="1:18">
      <c r="A68" s="19">
        <v>643</v>
      </c>
      <c r="B68" s="1" t="s">
        <v>138</v>
      </c>
      <c r="C68" s="20">
        <v>75000</v>
      </c>
      <c r="D68" s="20">
        <v>78464.8</v>
      </c>
      <c r="E68" s="21">
        <f t="shared" si="1"/>
        <v>0.955842619875409</v>
      </c>
      <c r="F68" s="22">
        <v>412.529</v>
      </c>
      <c r="G68" s="1">
        <v>600</v>
      </c>
      <c r="H68" s="1">
        <v>240</v>
      </c>
      <c r="I68" s="1">
        <v>208</v>
      </c>
      <c r="J68" s="1">
        <v>295</v>
      </c>
      <c r="K68" s="1">
        <v>600</v>
      </c>
      <c r="L68" s="22">
        <v>646.994</v>
      </c>
      <c r="M68" s="1">
        <v>99</v>
      </c>
      <c r="N68" s="25">
        <v>-2.47237e-7</v>
      </c>
      <c r="O68" s="25">
        <v>3.89369e-5</v>
      </c>
      <c r="P68" s="25">
        <v>0.00107526</v>
      </c>
      <c r="Q68" s="25">
        <v>0.00104401</v>
      </c>
      <c r="R68" s="27">
        <f ca="1" t="array" ref="R68">(PRODUCT(((C$4:Q$4="")+(C68:Q68&lt;C$4:Q$4))*((C$3:Q$3="")+(C68:Q68&gt;C$3:Q$3)))&gt;0)*1</f>
        <v>0</v>
      </c>
    </row>
    <row r="69" hidden="1" spans="1:18">
      <c r="A69" s="19">
        <v>645</v>
      </c>
      <c r="B69" s="1" t="s">
        <v>139</v>
      </c>
      <c r="C69" s="20">
        <v>500000</v>
      </c>
      <c r="D69" s="20">
        <v>513931</v>
      </c>
      <c r="E69" s="21">
        <f t="shared" si="1"/>
        <v>0.972893248315435</v>
      </c>
      <c r="F69" s="22">
        <v>361.849</v>
      </c>
      <c r="G69" s="1">
        <v>600</v>
      </c>
      <c r="H69" s="1">
        <v>1603</v>
      </c>
      <c r="I69" s="1">
        <v>480</v>
      </c>
      <c r="J69" s="1">
        <v>320</v>
      </c>
      <c r="K69" s="1">
        <v>600</v>
      </c>
      <c r="L69" s="22">
        <v>984.383</v>
      </c>
      <c r="M69" s="1">
        <v>171.5</v>
      </c>
      <c r="N69" s="25">
        <v>-2.45487e-8</v>
      </c>
      <c r="O69" s="25">
        <v>1.05492e-5</v>
      </c>
      <c r="P69" s="25">
        <v>0.00332095</v>
      </c>
      <c r="Q69" s="25">
        <v>-0.00130964</v>
      </c>
      <c r="R69" s="27">
        <f ca="1" t="array" ref="R69">(PRODUCT(((C$4:Q$4="")+(C69:Q69&lt;C$4:Q$4))*((C$3:Q$3="")+(C69:Q69&gt;C$3:Q$3)))&gt;0)*1</f>
        <v>0</v>
      </c>
    </row>
    <row r="70" hidden="1" spans="1:18">
      <c r="A70" s="19">
        <v>646</v>
      </c>
      <c r="B70" s="1" t="s">
        <v>140</v>
      </c>
      <c r="C70" s="20">
        <v>500000</v>
      </c>
      <c r="D70" s="20">
        <v>518784</v>
      </c>
      <c r="E70" s="21">
        <f t="shared" si="1"/>
        <v>0.963792252652356</v>
      </c>
      <c r="F70" s="22">
        <v>361.071</v>
      </c>
      <c r="G70" s="1">
        <v>600</v>
      </c>
      <c r="H70" s="1">
        <v>1628</v>
      </c>
      <c r="I70" s="1">
        <v>480</v>
      </c>
      <c r="J70" s="1">
        <v>320</v>
      </c>
      <c r="K70" s="1">
        <v>600</v>
      </c>
      <c r="L70" s="22">
        <v>3570.41</v>
      </c>
      <c r="M70" s="1">
        <v>116.5</v>
      </c>
      <c r="N70" s="25">
        <v>-3.35151e-8</v>
      </c>
      <c r="O70" s="25">
        <v>1.1956e-5</v>
      </c>
      <c r="P70" s="25">
        <v>0.0010699</v>
      </c>
      <c r="Q70" s="25">
        <v>-0.000371758</v>
      </c>
      <c r="R70" s="27">
        <f ca="1" t="array" ref="R70">(PRODUCT(((C$4:Q$4="")+(C70:Q70&lt;C$4:Q$4))*((C$3:Q$3="")+(C70:Q70&gt;C$3:Q$3)))&gt;0)*1</f>
        <v>0</v>
      </c>
    </row>
    <row r="71" hidden="1" spans="1:18">
      <c r="A71" s="19">
        <v>647</v>
      </c>
      <c r="B71" s="1" t="s">
        <v>141</v>
      </c>
      <c r="C71" s="20">
        <v>100000</v>
      </c>
      <c r="D71" s="20">
        <v>104143</v>
      </c>
      <c r="E71" s="21">
        <f t="shared" si="1"/>
        <v>0.960218161566308</v>
      </c>
      <c r="F71" s="22">
        <v>365.027</v>
      </c>
      <c r="G71" s="1">
        <v>600</v>
      </c>
      <c r="H71" s="1">
        <v>331</v>
      </c>
      <c r="I71" s="1">
        <v>208</v>
      </c>
      <c r="J71" s="1">
        <v>315</v>
      </c>
      <c r="K71" s="1">
        <v>600</v>
      </c>
      <c r="L71" s="22">
        <v>617.51</v>
      </c>
      <c r="M71" s="1">
        <v>62.34</v>
      </c>
      <c r="N71" s="25">
        <v>-1.99957e-7</v>
      </c>
      <c r="O71" s="25">
        <v>2.41736e-5</v>
      </c>
      <c r="P71" s="25">
        <v>0.00130508</v>
      </c>
      <c r="Q71" s="25">
        <v>-0.000243358</v>
      </c>
      <c r="R71" s="27">
        <f ca="1" t="array" ref="R71">(PRODUCT(((C$4:Q$4="")+(C71:Q71&lt;C$4:Q$4))*((C$3:Q$3="")+(C71:Q71&gt;C$3:Q$3)))&gt;0)*1</f>
        <v>1</v>
      </c>
    </row>
    <row r="72" hidden="1" spans="1:18">
      <c r="A72" s="19">
        <v>648</v>
      </c>
      <c r="B72" s="1" t="s">
        <v>142</v>
      </c>
      <c r="C72" s="20">
        <v>100000</v>
      </c>
      <c r="D72" s="20">
        <v>104130</v>
      </c>
      <c r="E72" s="21">
        <f t="shared" ref="E72:E135" si="2">C72/D72</f>
        <v>0.960338038989724</v>
      </c>
      <c r="F72" s="22">
        <v>365.569</v>
      </c>
      <c r="G72" s="1">
        <v>600</v>
      </c>
      <c r="H72" s="1">
        <v>331</v>
      </c>
      <c r="I72" s="1">
        <v>240</v>
      </c>
      <c r="J72" s="1">
        <v>315</v>
      </c>
      <c r="K72" s="1">
        <v>600</v>
      </c>
      <c r="L72" s="22">
        <v>819.151</v>
      </c>
      <c r="M72" s="1">
        <v>61.57</v>
      </c>
      <c r="N72" s="25">
        <v>-2.0754e-7</v>
      </c>
      <c r="O72" s="25">
        <v>2.37038e-5</v>
      </c>
      <c r="P72" s="25">
        <v>0.00114465</v>
      </c>
      <c r="Q72" s="25">
        <v>-0.000424585</v>
      </c>
      <c r="R72" s="27">
        <f ca="1" t="array" ref="R72">(PRODUCT(((C$4:Q$4="")+(C72:Q72&lt;C$4:Q$4))*((C$3:Q$3="")+(C72:Q72&gt;C$3:Q$3)))&gt;0)*1</f>
        <v>1</v>
      </c>
    </row>
    <row r="73" hidden="1" spans="1:18">
      <c r="A73" s="19">
        <v>649</v>
      </c>
      <c r="B73" s="1" t="s">
        <v>143</v>
      </c>
      <c r="C73" s="20">
        <v>100000</v>
      </c>
      <c r="D73" s="20">
        <v>104208</v>
      </c>
      <c r="E73" s="21">
        <f t="shared" si="2"/>
        <v>0.959619223092277</v>
      </c>
      <c r="F73" s="22">
        <v>362.78</v>
      </c>
      <c r="G73" s="1">
        <v>600</v>
      </c>
      <c r="H73" s="1">
        <v>331</v>
      </c>
      <c r="I73" s="1">
        <v>480</v>
      </c>
      <c r="J73" s="1">
        <v>315</v>
      </c>
      <c r="K73" s="1">
        <v>600</v>
      </c>
      <c r="L73" s="22">
        <v>499.47</v>
      </c>
      <c r="M73" s="1">
        <v>66.13</v>
      </c>
      <c r="N73" s="25">
        <v>-2.07734e-7</v>
      </c>
      <c r="O73" s="25">
        <v>2.21952e-5</v>
      </c>
      <c r="P73" s="25">
        <v>0.00023356</v>
      </c>
      <c r="Q73" s="25">
        <v>2.05493e-5</v>
      </c>
      <c r="R73" s="27">
        <f ca="1" t="array" ref="R73">(PRODUCT(((C$4:Q$4="")+(C73:Q73&lt;C$4:Q$4))*((C$3:Q$3="")+(C73:Q73&gt;C$3:Q$3)))&gt;0)*1</f>
        <v>1</v>
      </c>
    </row>
    <row r="74" hidden="1" spans="1:18">
      <c r="A74" s="19">
        <v>651</v>
      </c>
      <c r="B74" s="1" t="s">
        <v>144</v>
      </c>
      <c r="C74" s="20">
        <v>110000</v>
      </c>
      <c r="D74" s="20">
        <v>116178</v>
      </c>
      <c r="E74" s="21">
        <f t="shared" si="2"/>
        <v>0.946822978532941</v>
      </c>
      <c r="F74" s="22">
        <v>321.048</v>
      </c>
      <c r="G74" s="1">
        <v>600</v>
      </c>
      <c r="H74" s="1">
        <v>440</v>
      </c>
      <c r="I74" s="1">
        <v>208</v>
      </c>
      <c r="J74" s="1">
        <v>265</v>
      </c>
      <c r="K74" s="1">
        <v>600</v>
      </c>
      <c r="L74" s="22">
        <v>706.183</v>
      </c>
      <c r="M74" s="1">
        <v>72.5</v>
      </c>
      <c r="N74" s="25">
        <v>-2.75018e-7</v>
      </c>
      <c r="O74" s="25">
        <v>3.63288e-5</v>
      </c>
      <c r="P74" s="25">
        <v>0.00203873</v>
      </c>
      <c r="Q74" s="25">
        <v>1.39156e-5</v>
      </c>
      <c r="R74" s="27">
        <f ca="1" t="array" ref="R74">(PRODUCT(((C$4:Q$4="")+(C74:Q74&lt;C$4:Q$4))*((C$3:Q$3="")+(C74:Q74&gt;C$3:Q$3)))&gt;0)*1</f>
        <v>0</v>
      </c>
    </row>
    <row r="75" hidden="1" spans="1:18">
      <c r="A75" s="19">
        <v>652</v>
      </c>
      <c r="B75" s="1" t="s">
        <v>145</v>
      </c>
      <c r="C75" s="20">
        <v>110000</v>
      </c>
      <c r="D75" s="20">
        <v>115872</v>
      </c>
      <c r="E75" s="21">
        <f t="shared" si="2"/>
        <v>0.949323391328362</v>
      </c>
      <c r="F75" s="22">
        <v>321.1</v>
      </c>
      <c r="G75" s="1">
        <v>600</v>
      </c>
      <c r="H75" s="1">
        <v>440</v>
      </c>
      <c r="I75" s="1">
        <v>240</v>
      </c>
      <c r="J75" s="1">
        <v>265</v>
      </c>
      <c r="K75" s="1">
        <v>600</v>
      </c>
      <c r="L75" s="22">
        <v>662.706</v>
      </c>
      <c r="M75" s="1">
        <v>70.6</v>
      </c>
      <c r="N75" s="25">
        <v>-2.62147e-7</v>
      </c>
      <c r="O75" s="25">
        <v>3.74262e-5</v>
      </c>
      <c r="P75" s="25">
        <v>0.00186311</v>
      </c>
      <c r="Q75" s="25">
        <v>9.13565e-5</v>
      </c>
      <c r="R75" s="27">
        <f ca="1" t="array" ref="R75">(PRODUCT(((C$4:Q$4="")+(C75:Q75&lt;C$4:Q$4))*((C$3:Q$3="")+(C75:Q75&gt;C$3:Q$3)))&gt;0)*1</f>
        <v>0</v>
      </c>
    </row>
    <row r="76" hidden="1" spans="1:18">
      <c r="A76" s="19">
        <v>653</v>
      </c>
      <c r="B76" s="1" t="s">
        <v>146</v>
      </c>
      <c r="C76" s="20">
        <v>110000</v>
      </c>
      <c r="D76" s="20">
        <v>115482</v>
      </c>
      <c r="E76" s="21">
        <f t="shared" si="2"/>
        <v>0.952529398520982</v>
      </c>
      <c r="F76" s="22">
        <v>321.007</v>
      </c>
      <c r="G76" s="1">
        <v>600</v>
      </c>
      <c r="H76" s="1">
        <v>440</v>
      </c>
      <c r="I76" s="1">
        <v>480</v>
      </c>
      <c r="J76" s="1">
        <v>265</v>
      </c>
      <c r="K76" s="1">
        <v>600</v>
      </c>
      <c r="L76" s="22">
        <v>611.559</v>
      </c>
      <c r="M76" s="1">
        <v>74.3</v>
      </c>
      <c r="N76" s="25">
        <v>-2.24299e-7</v>
      </c>
      <c r="O76" s="25">
        <v>3.44512e-5</v>
      </c>
      <c r="P76" s="25">
        <v>0.00193379</v>
      </c>
      <c r="Q76" s="25">
        <v>0.000133376</v>
      </c>
      <c r="R76" s="27">
        <f ca="1" t="array" ref="R76">(PRODUCT(((C$4:Q$4="")+(C76:Q76&lt;C$4:Q$4))*((C$3:Q$3="")+(C76:Q76&gt;C$3:Q$3)))&gt;0)*1</f>
        <v>0</v>
      </c>
    </row>
    <row r="77" hidden="1" spans="1:18">
      <c r="A77" s="19">
        <v>654</v>
      </c>
      <c r="B77" s="1" t="s">
        <v>147</v>
      </c>
      <c r="C77" s="20">
        <v>135000</v>
      </c>
      <c r="D77" s="20">
        <v>140861</v>
      </c>
      <c r="E77" s="21">
        <f t="shared" si="2"/>
        <v>0.958391605909372</v>
      </c>
      <c r="F77" s="22">
        <v>357.298</v>
      </c>
      <c r="G77" s="1">
        <v>600</v>
      </c>
      <c r="H77" s="1">
        <v>454</v>
      </c>
      <c r="I77" s="1">
        <v>208</v>
      </c>
      <c r="J77" s="1">
        <v>310</v>
      </c>
      <c r="K77" s="1">
        <v>600</v>
      </c>
      <c r="L77" s="22">
        <v>755.818</v>
      </c>
      <c r="M77" s="1">
        <v>63.12</v>
      </c>
      <c r="N77" s="25">
        <v>-1.39056e-7</v>
      </c>
      <c r="O77" s="25">
        <v>3.1628e-5</v>
      </c>
      <c r="P77" s="25">
        <v>0.0021492</v>
      </c>
      <c r="Q77" s="25">
        <v>0.000120065</v>
      </c>
      <c r="R77" s="27">
        <f ca="1" t="array" ref="R77">(PRODUCT(((C$4:Q$4="")+(C77:Q77&lt;C$4:Q$4))*((C$3:Q$3="")+(C77:Q77&gt;C$3:Q$3)))&gt;0)*1</f>
        <v>0</v>
      </c>
    </row>
    <row r="78" hidden="1" spans="1:18">
      <c r="A78" s="19">
        <v>655</v>
      </c>
      <c r="B78" s="1" t="s">
        <v>148</v>
      </c>
      <c r="C78" s="20">
        <v>135000</v>
      </c>
      <c r="D78" s="20">
        <v>140450</v>
      </c>
      <c r="E78" s="21">
        <f t="shared" si="2"/>
        <v>0.961196155215379</v>
      </c>
      <c r="F78" s="22">
        <v>362.279</v>
      </c>
      <c r="G78" s="1">
        <v>600</v>
      </c>
      <c r="H78" s="1">
        <v>440</v>
      </c>
      <c r="I78" s="1">
        <v>240</v>
      </c>
      <c r="J78" s="1">
        <v>320</v>
      </c>
      <c r="K78" s="1">
        <v>600</v>
      </c>
      <c r="L78" s="22">
        <v>859.13</v>
      </c>
      <c r="M78" s="1">
        <v>63.7</v>
      </c>
      <c r="N78" s="25">
        <v>-1.24652e-7</v>
      </c>
      <c r="O78" s="25">
        <v>3.09305e-5</v>
      </c>
      <c r="P78" s="25">
        <v>0.00182345</v>
      </c>
      <c r="Q78" s="25">
        <v>6.02904e-5</v>
      </c>
      <c r="R78" s="27">
        <f ca="1" t="array" ref="R78">(PRODUCT(((C$4:Q$4="")+(C78:Q78&lt;C$4:Q$4))*((C$3:Q$3="")+(C78:Q78&gt;C$3:Q$3)))&gt;0)*1</f>
        <v>0</v>
      </c>
    </row>
    <row r="79" hidden="1" spans="1:18">
      <c r="A79" s="19">
        <v>656</v>
      </c>
      <c r="B79" s="1" t="s">
        <v>149</v>
      </c>
      <c r="C79" s="20">
        <v>135000</v>
      </c>
      <c r="D79" s="20">
        <v>140669</v>
      </c>
      <c r="E79" s="21">
        <f t="shared" si="2"/>
        <v>0.959699720620748</v>
      </c>
      <c r="F79" s="22">
        <v>357.274</v>
      </c>
      <c r="G79" s="1">
        <v>600</v>
      </c>
      <c r="H79" s="1">
        <v>454</v>
      </c>
      <c r="I79" s="1">
        <v>480</v>
      </c>
      <c r="J79" s="1">
        <v>310</v>
      </c>
      <c r="K79" s="1">
        <v>600</v>
      </c>
      <c r="L79" s="22">
        <v>777.614</v>
      </c>
      <c r="M79" s="1">
        <v>63.67</v>
      </c>
      <c r="N79" s="25">
        <v>-1.40098e-7</v>
      </c>
      <c r="O79" s="25">
        <v>3.21136e-5</v>
      </c>
      <c r="P79" s="25">
        <v>0.00203651</v>
      </c>
      <c r="Q79" s="25">
        <v>-6.3314e-5</v>
      </c>
      <c r="R79" s="27">
        <f ca="1" t="array" ref="R79">(PRODUCT(((C$4:Q$4="")+(C79:Q79&lt;C$4:Q$4))*((C$3:Q$3="")+(C79:Q79&gt;C$3:Q$3)))&gt;0)*1</f>
        <v>0</v>
      </c>
    </row>
    <row r="80" hidden="1" spans="1:18">
      <c r="A80" s="19">
        <v>657</v>
      </c>
      <c r="B80" s="1" t="s">
        <v>150</v>
      </c>
      <c r="C80" s="20">
        <v>210000</v>
      </c>
      <c r="D80" s="20">
        <v>220708</v>
      </c>
      <c r="E80" s="21">
        <f t="shared" si="2"/>
        <v>0.951483407941715</v>
      </c>
      <c r="F80" s="22">
        <v>317.96</v>
      </c>
      <c r="G80" s="1">
        <v>600</v>
      </c>
      <c r="H80" s="1">
        <v>830</v>
      </c>
      <c r="I80" s="1">
        <v>208</v>
      </c>
      <c r="J80" s="1">
        <v>265</v>
      </c>
      <c r="K80" s="1">
        <v>600</v>
      </c>
      <c r="L80" s="22">
        <v>959.368</v>
      </c>
      <c r="M80" s="1">
        <v>160.8</v>
      </c>
      <c r="N80" s="25">
        <v>-1.1686e-7</v>
      </c>
      <c r="O80" s="25">
        <v>4.37336e-5</v>
      </c>
      <c r="P80" s="25">
        <v>0.00136941</v>
      </c>
      <c r="Q80" s="25">
        <v>7.49774e-5</v>
      </c>
      <c r="R80" s="27">
        <f ca="1" t="array" ref="R80">(PRODUCT(((C$4:Q$4="")+(C80:Q80&lt;C$4:Q$4))*((C$3:Q$3="")+(C80:Q80&gt;C$3:Q$3)))&gt;0)*1</f>
        <v>0</v>
      </c>
    </row>
    <row r="81" hidden="1" spans="1:18">
      <c r="A81" s="19">
        <v>658</v>
      </c>
      <c r="B81" s="1" t="s">
        <v>151</v>
      </c>
      <c r="C81" s="20">
        <v>210000</v>
      </c>
      <c r="D81" s="20">
        <v>220275</v>
      </c>
      <c r="E81" s="21">
        <f t="shared" si="2"/>
        <v>0.953353762342526</v>
      </c>
      <c r="F81" s="22">
        <v>317.697</v>
      </c>
      <c r="G81" s="1">
        <v>600</v>
      </c>
      <c r="H81" s="1">
        <v>830</v>
      </c>
      <c r="I81" s="1">
        <v>240</v>
      </c>
      <c r="J81" s="1">
        <v>265</v>
      </c>
      <c r="K81" s="1">
        <v>600</v>
      </c>
      <c r="L81" s="22">
        <v>978.783</v>
      </c>
      <c r="M81" s="1">
        <v>112.88</v>
      </c>
      <c r="N81" s="25">
        <v>-1.00197e-7</v>
      </c>
      <c r="O81" s="25">
        <v>4.99214e-5</v>
      </c>
      <c r="P81" s="25">
        <v>0.00184128</v>
      </c>
      <c r="Q81" s="25">
        <v>0.000804058</v>
      </c>
      <c r="R81" s="27">
        <f ca="1" t="array" ref="R81">(PRODUCT(((C$4:Q$4="")+(C81:Q81&lt;C$4:Q$4))*((C$3:Q$3="")+(C81:Q81&gt;C$3:Q$3)))&gt;0)*1</f>
        <v>0</v>
      </c>
    </row>
    <row r="82" hidden="1" spans="1:18">
      <c r="A82" s="19">
        <v>659</v>
      </c>
      <c r="B82" s="1" t="s">
        <v>152</v>
      </c>
      <c r="C82" s="20">
        <v>210000</v>
      </c>
      <c r="D82" s="20">
        <v>220225</v>
      </c>
      <c r="E82" s="21">
        <f t="shared" si="2"/>
        <v>0.953570212282893</v>
      </c>
      <c r="F82" s="22">
        <v>329.258</v>
      </c>
      <c r="G82" s="1">
        <v>600</v>
      </c>
      <c r="H82" s="1">
        <v>830</v>
      </c>
      <c r="I82" s="1">
        <v>480</v>
      </c>
      <c r="J82" s="1">
        <v>265</v>
      </c>
      <c r="K82" s="1">
        <v>600</v>
      </c>
      <c r="L82" s="22">
        <v>1186.78</v>
      </c>
      <c r="M82" s="1">
        <v>189.81</v>
      </c>
      <c r="N82" s="25">
        <v>-9.12554e-8</v>
      </c>
      <c r="O82" s="25">
        <v>4.52209e-5</v>
      </c>
      <c r="P82" s="25">
        <v>0.00137202</v>
      </c>
      <c r="Q82" s="25">
        <v>0.000883774</v>
      </c>
      <c r="R82" s="27">
        <f ca="1" t="array" ref="R82">(PRODUCT(((C$4:Q$4="")+(C82:Q82&lt;C$4:Q$4))*((C$3:Q$3="")+(C82:Q82&gt;C$3:Q$3)))&gt;0)*1</f>
        <v>0</v>
      </c>
    </row>
    <row r="83" hidden="1" spans="1:18">
      <c r="A83" s="19">
        <v>660</v>
      </c>
      <c r="B83" s="1" t="s">
        <v>153</v>
      </c>
      <c r="C83" s="20">
        <v>250000</v>
      </c>
      <c r="D83" s="20">
        <v>261045</v>
      </c>
      <c r="E83" s="21">
        <f t="shared" si="2"/>
        <v>0.957689287287632</v>
      </c>
      <c r="F83" s="22">
        <v>365.551</v>
      </c>
      <c r="G83" s="1">
        <v>600</v>
      </c>
      <c r="H83" s="1">
        <v>814</v>
      </c>
      <c r="I83" s="1">
        <v>208</v>
      </c>
      <c r="J83" s="1">
        <v>320</v>
      </c>
      <c r="K83" s="1">
        <v>600</v>
      </c>
      <c r="L83" s="22">
        <v>825.617</v>
      </c>
      <c r="M83" s="1">
        <v>105.11</v>
      </c>
      <c r="N83" s="25">
        <v>-7.36469e-8</v>
      </c>
      <c r="O83" s="25">
        <v>4.96017e-5</v>
      </c>
      <c r="P83" s="25">
        <v>0.00133744</v>
      </c>
      <c r="Q83" s="25">
        <v>0.00181245</v>
      </c>
      <c r="R83" s="27">
        <f ca="1" t="array" ref="R83">(PRODUCT(((C$4:Q$4="")+(C83:Q83&lt;C$4:Q$4))*((C$3:Q$3="")+(C83:Q83&gt;C$3:Q$3)))&gt;0)*1</f>
        <v>0</v>
      </c>
    </row>
    <row r="84" hidden="1" spans="1:18">
      <c r="A84" s="19">
        <v>661</v>
      </c>
      <c r="B84" s="1" t="s">
        <v>154</v>
      </c>
      <c r="C84" s="20">
        <v>250000</v>
      </c>
      <c r="D84" s="20">
        <v>260650</v>
      </c>
      <c r="E84" s="21">
        <f t="shared" si="2"/>
        <v>0.959140610013428</v>
      </c>
      <c r="F84" s="22">
        <v>365.492</v>
      </c>
      <c r="G84" s="1">
        <v>600</v>
      </c>
      <c r="H84" s="1">
        <v>814</v>
      </c>
      <c r="I84" s="1">
        <v>240</v>
      </c>
      <c r="J84" s="1">
        <v>320</v>
      </c>
      <c r="K84" s="1">
        <v>600</v>
      </c>
      <c r="L84" s="22">
        <v>1498.49</v>
      </c>
      <c r="M84" s="1">
        <v>100</v>
      </c>
      <c r="N84" s="25">
        <v>-8.39076e-8</v>
      </c>
      <c r="O84" s="25">
        <v>3.95575e-5</v>
      </c>
      <c r="P84" s="25">
        <v>0.000437595</v>
      </c>
      <c r="Q84" s="25">
        <v>0.000507945</v>
      </c>
      <c r="R84" s="27">
        <f ca="1" t="array" ref="R84">(PRODUCT(((C$4:Q$4="")+(C84:Q84&lt;C$4:Q$4))*((C$3:Q$3="")+(C84:Q84&gt;C$3:Q$3)))&gt;0)*1</f>
        <v>0</v>
      </c>
    </row>
    <row r="85" hidden="1" spans="1:18">
      <c r="A85" s="19">
        <v>662</v>
      </c>
      <c r="B85" s="1" t="s">
        <v>155</v>
      </c>
      <c r="C85" s="20">
        <v>250000</v>
      </c>
      <c r="D85" s="20">
        <v>261390</v>
      </c>
      <c r="E85" s="21">
        <f t="shared" si="2"/>
        <v>0.956425264929798</v>
      </c>
      <c r="F85" s="22">
        <v>366.11</v>
      </c>
      <c r="G85" s="1">
        <v>600</v>
      </c>
      <c r="H85" s="1">
        <v>814</v>
      </c>
      <c r="I85" s="1">
        <v>480</v>
      </c>
      <c r="J85" s="1">
        <v>320</v>
      </c>
      <c r="K85" s="1">
        <v>600</v>
      </c>
      <c r="L85" s="22">
        <v>1336.7</v>
      </c>
      <c r="M85" s="1">
        <v>119.7</v>
      </c>
      <c r="N85" s="25">
        <v>-9.47858e-8</v>
      </c>
      <c r="O85" s="25">
        <v>5.45614e-5</v>
      </c>
      <c r="P85" s="25">
        <v>0.0012613</v>
      </c>
      <c r="Q85" s="25">
        <v>0.00102144</v>
      </c>
      <c r="R85" s="27">
        <f ca="1" t="array" ref="R85">(PRODUCT(((C$4:Q$4="")+(C85:Q85&lt;C$4:Q$4))*((C$3:Q$3="")+(C85:Q85&gt;C$3:Q$3)))&gt;0)*1</f>
        <v>0</v>
      </c>
    </row>
    <row r="86" hidden="1" spans="1:18">
      <c r="A86" s="19">
        <v>663</v>
      </c>
      <c r="B86" s="1" t="s">
        <v>156</v>
      </c>
      <c r="C86" s="20">
        <v>250000</v>
      </c>
      <c r="D86" s="20">
        <v>257629</v>
      </c>
      <c r="E86" s="21">
        <f t="shared" si="2"/>
        <v>0.970387650458605</v>
      </c>
      <c r="F86" s="22">
        <v>369.252</v>
      </c>
      <c r="G86" s="1">
        <v>900</v>
      </c>
      <c r="H86" s="1">
        <v>620</v>
      </c>
      <c r="I86" s="1">
        <v>208</v>
      </c>
      <c r="J86" s="1">
        <v>320</v>
      </c>
      <c r="K86" s="1">
        <v>600</v>
      </c>
      <c r="L86" s="22">
        <v>909.463</v>
      </c>
      <c r="M86" s="1">
        <v>151.76</v>
      </c>
      <c r="N86" s="25">
        <v>-6.24129e-8</v>
      </c>
      <c r="O86" s="25">
        <v>5.66401e-5</v>
      </c>
      <c r="P86" s="25">
        <v>0.00228089</v>
      </c>
      <c r="Q86" s="25">
        <v>0.00185031</v>
      </c>
      <c r="R86" s="27">
        <f ca="1" t="array" ref="R86">(PRODUCT(((C$4:Q$4="")+(C86:Q86&lt;C$4:Q$4))*((C$3:Q$3="")+(C86:Q86&gt;C$3:Q$3)))&gt;0)*1</f>
        <v>0</v>
      </c>
    </row>
    <row r="87" hidden="1" spans="1:18">
      <c r="A87" s="19">
        <v>664</v>
      </c>
      <c r="B87" s="1" t="s">
        <v>157</v>
      </c>
      <c r="C87" s="20">
        <v>30000</v>
      </c>
      <c r="D87" s="20">
        <v>31504</v>
      </c>
      <c r="E87" s="21">
        <f t="shared" si="2"/>
        <v>0.952260030472321</v>
      </c>
      <c r="F87" s="22">
        <v>354.997</v>
      </c>
      <c r="G87" s="1">
        <v>600</v>
      </c>
      <c r="H87" s="1">
        <v>104</v>
      </c>
      <c r="I87" s="1">
        <v>208</v>
      </c>
      <c r="J87" s="1">
        <v>305</v>
      </c>
      <c r="K87" s="1">
        <v>600</v>
      </c>
      <c r="L87" s="22">
        <v>343.661</v>
      </c>
      <c r="M87" s="1">
        <v>75.62</v>
      </c>
      <c r="N87" s="25">
        <v>-8.05522e-7</v>
      </c>
      <c r="O87" s="25">
        <v>1.50546e-5</v>
      </c>
      <c r="P87" s="25">
        <v>0.000638682</v>
      </c>
      <c r="Q87" s="25">
        <v>-0.00140522</v>
      </c>
      <c r="R87" s="27">
        <f ca="1" t="array" ref="R87">(PRODUCT(((C$4:Q$4="")+(C87:Q87&lt;C$4:Q$4))*((C$3:Q$3="")+(C87:Q87&gt;C$3:Q$3)))&gt;0)*1</f>
        <v>0</v>
      </c>
    </row>
    <row r="88" hidden="1" spans="1:18">
      <c r="A88" s="19">
        <v>665</v>
      </c>
      <c r="B88" s="1" t="s">
        <v>158</v>
      </c>
      <c r="C88" s="20">
        <v>30000</v>
      </c>
      <c r="D88" s="20">
        <v>31426.4</v>
      </c>
      <c r="E88" s="21">
        <f t="shared" si="2"/>
        <v>0.954611409515566</v>
      </c>
      <c r="F88" s="22">
        <v>357.084</v>
      </c>
      <c r="G88" s="1">
        <v>600</v>
      </c>
      <c r="H88" s="1">
        <v>104</v>
      </c>
      <c r="I88" s="1">
        <v>240</v>
      </c>
      <c r="J88" s="1">
        <v>305</v>
      </c>
      <c r="K88" s="1">
        <v>600</v>
      </c>
      <c r="L88" s="22">
        <v>368.839</v>
      </c>
      <c r="M88" s="1">
        <v>64.58</v>
      </c>
      <c r="N88" s="25">
        <v>-8.64434e-7</v>
      </c>
      <c r="O88" s="25">
        <v>2.23905e-5</v>
      </c>
      <c r="P88" s="25">
        <v>0.00157986</v>
      </c>
      <c r="Q88" s="25">
        <v>0.000568032</v>
      </c>
      <c r="R88" s="27">
        <f ca="1" t="array" ref="R88">(PRODUCT(((C$4:Q$4="")+(C88:Q88&lt;C$4:Q$4))*((C$3:Q$3="")+(C88:Q88&gt;C$3:Q$3)))&gt;0)*1</f>
        <v>0</v>
      </c>
    </row>
    <row r="89" hidden="1" spans="1:18">
      <c r="A89" s="19">
        <v>666</v>
      </c>
      <c r="B89" s="1" t="s">
        <v>159</v>
      </c>
      <c r="C89" s="20">
        <v>30000</v>
      </c>
      <c r="D89" s="20">
        <v>31524.1</v>
      </c>
      <c r="E89" s="21">
        <f t="shared" si="2"/>
        <v>0.951652862413201</v>
      </c>
      <c r="F89" s="22">
        <v>354.945</v>
      </c>
      <c r="G89" s="1">
        <v>600</v>
      </c>
      <c r="H89" s="1">
        <v>104</v>
      </c>
      <c r="I89" s="1">
        <v>480</v>
      </c>
      <c r="J89" s="1">
        <v>305</v>
      </c>
      <c r="K89" s="1">
        <v>600</v>
      </c>
      <c r="L89" s="22">
        <v>353.586</v>
      </c>
      <c r="M89" s="1">
        <v>72.3</v>
      </c>
      <c r="N89" s="25">
        <v>-8.08656e-7</v>
      </c>
      <c r="O89" s="25">
        <v>3.08108e-5</v>
      </c>
      <c r="P89" s="25">
        <v>0.00123821</v>
      </c>
      <c r="Q89" s="25">
        <v>9.26052e-5</v>
      </c>
      <c r="R89" s="27">
        <f ca="1" t="array" ref="R89">(PRODUCT(((C$4:Q$4="")+(C89:Q89&lt;C$4:Q$4))*((C$3:Q$3="")+(C89:Q89&gt;C$3:Q$3)))&gt;0)*1</f>
        <v>0</v>
      </c>
    </row>
    <row r="90" hidden="1" spans="1:18">
      <c r="A90" s="19">
        <v>667</v>
      </c>
      <c r="B90" s="1" t="s">
        <v>160</v>
      </c>
      <c r="C90" s="20">
        <v>375000</v>
      </c>
      <c r="D90" s="20">
        <v>392495</v>
      </c>
      <c r="E90" s="21">
        <f t="shared" si="2"/>
        <v>0.955426183773042</v>
      </c>
      <c r="F90" s="22">
        <v>365.322</v>
      </c>
      <c r="G90" s="1">
        <v>600</v>
      </c>
      <c r="H90" s="1">
        <v>1227</v>
      </c>
      <c r="I90" s="1">
        <v>480</v>
      </c>
      <c r="J90" s="1">
        <v>320</v>
      </c>
      <c r="K90" s="1">
        <v>600</v>
      </c>
      <c r="L90" s="22">
        <v>2231.66</v>
      </c>
      <c r="M90" s="1">
        <v>123.5</v>
      </c>
      <c r="N90" s="25">
        <v>-5.33935e-8</v>
      </c>
      <c r="O90" s="25">
        <v>4.92323e-5</v>
      </c>
      <c r="P90" s="25">
        <v>0.000847433</v>
      </c>
      <c r="Q90" s="25">
        <v>-0.000299196</v>
      </c>
      <c r="R90" s="27">
        <f ca="1" t="array" ref="R90">(PRODUCT(((C$4:Q$4="")+(C90:Q90&lt;C$4:Q$4))*((C$3:Q$3="")+(C90:Q90&gt;C$3:Q$3)))&gt;0)*1</f>
        <v>0</v>
      </c>
    </row>
    <row r="91" hidden="1" spans="1:18">
      <c r="A91" s="19">
        <v>668</v>
      </c>
      <c r="B91" s="1" t="s">
        <v>161</v>
      </c>
      <c r="C91" s="20">
        <v>500000</v>
      </c>
      <c r="D91" s="20">
        <v>522332</v>
      </c>
      <c r="E91" s="21">
        <f t="shared" si="2"/>
        <v>0.957245583268879</v>
      </c>
      <c r="F91" s="22">
        <v>364.639</v>
      </c>
      <c r="G91" s="1">
        <v>600</v>
      </c>
      <c r="H91" s="1">
        <v>1628</v>
      </c>
      <c r="I91" s="1">
        <v>480</v>
      </c>
      <c r="J91" s="1">
        <v>320</v>
      </c>
      <c r="K91" s="1">
        <v>600</v>
      </c>
      <c r="L91" s="22">
        <v>2999.11</v>
      </c>
      <c r="M91" s="1">
        <v>131.08</v>
      </c>
      <c r="N91" s="25">
        <v>-4.51951e-8</v>
      </c>
      <c r="O91" s="25">
        <v>4.40158e-5</v>
      </c>
      <c r="P91" s="25">
        <v>0.00124658</v>
      </c>
      <c r="Q91" s="25">
        <v>0.00132745</v>
      </c>
      <c r="R91" s="27">
        <f ca="1" t="array" ref="R91">(PRODUCT(((C$4:Q$4="")+(C91:Q91&lt;C$4:Q$4))*((C$3:Q$3="")+(C91:Q91&gt;C$3:Q$3)))&gt;0)*1</f>
        <v>0</v>
      </c>
    </row>
    <row r="92" hidden="1" spans="1:18">
      <c r="A92" s="19">
        <v>669</v>
      </c>
      <c r="B92" s="1" t="s">
        <v>162</v>
      </c>
      <c r="C92" s="20">
        <v>500000</v>
      </c>
      <c r="D92" s="20">
        <v>519389</v>
      </c>
      <c r="E92" s="21">
        <f t="shared" si="2"/>
        <v>0.962669598316483</v>
      </c>
      <c r="F92" s="22">
        <v>365.457</v>
      </c>
      <c r="G92" s="1">
        <v>600</v>
      </c>
      <c r="H92" s="1">
        <v>1628</v>
      </c>
      <c r="I92" s="1">
        <v>200</v>
      </c>
      <c r="J92" s="1">
        <v>320</v>
      </c>
      <c r="K92" s="1">
        <v>600</v>
      </c>
      <c r="L92" s="22">
        <v>1003.08</v>
      </c>
      <c r="M92" s="1">
        <v>129.5</v>
      </c>
      <c r="N92" s="25">
        <v>-4.3595e-8</v>
      </c>
      <c r="O92" s="25">
        <v>3.05933e-5</v>
      </c>
      <c r="P92" s="25">
        <v>0.00178584</v>
      </c>
      <c r="Q92" s="25">
        <v>-0.000234793</v>
      </c>
      <c r="R92" s="27">
        <f ca="1" t="array" ref="R92">(PRODUCT(((C$4:Q$4="")+(C92:Q92&lt;C$4:Q$4))*((C$3:Q$3="")+(C92:Q92&gt;C$3:Q$3)))&gt;0)*1</f>
        <v>0</v>
      </c>
    </row>
    <row r="93" hidden="1" spans="1:18">
      <c r="A93" s="19">
        <v>670</v>
      </c>
      <c r="B93" s="1" t="s">
        <v>163</v>
      </c>
      <c r="C93" s="20">
        <v>50000</v>
      </c>
      <c r="D93" s="20">
        <v>52393.5</v>
      </c>
      <c r="E93" s="21">
        <f t="shared" si="2"/>
        <v>0.954316852281294</v>
      </c>
      <c r="F93" s="22">
        <v>320.767</v>
      </c>
      <c r="G93" s="1">
        <v>600</v>
      </c>
      <c r="H93" s="1">
        <v>172</v>
      </c>
      <c r="I93" s="1">
        <v>208</v>
      </c>
      <c r="J93" s="1">
        <v>305</v>
      </c>
      <c r="K93" s="1">
        <v>600</v>
      </c>
      <c r="L93" s="22">
        <v>378.155</v>
      </c>
      <c r="M93" s="1">
        <v>81</v>
      </c>
      <c r="N93" s="25">
        <v>-5.73723e-7</v>
      </c>
      <c r="O93" s="25">
        <v>2.76228e-5</v>
      </c>
      <c r="P93" s="25">
        <v>0.00119807</v>
      </c>
      <c r="Q93" s="25">
        <v>0.000180443</v>
      </c>
      <c r="R93" s="27">
        <f ca="1" t="array" ref="R93">(PRODUCT(((C$4:Q$4="")+(C93:Q93&lt;C$4:Q$4))*((C$3:Q$3="")+(C93:Q93&gt;C$3:Q$3)))&gt;0)*1</f>
        <v>0</v>
      </c>
    </row>
    <row r="94" hidden="1" spans="1:18">
      <c r="A94" s="19">
        <v>580</v>
      </c>
      <c r="B94" s="1" t="s">
        <v>164</v>
      </c>
      <c r="C94" s="20">
        <v>50000</v>
      </c>
      <c r="D94" s="20">
        <v>52393.7</v>
      </c>
      <c r="E94" s="21">
        <f t="shared" si="2"/>
        <v>0.954313209412582</v>
      </c>
      <c r="F94" s="22">
        <v>341.623</v>
      </c>
      <c r="G94" s="1">
        <v>600</v>
      </c>
      <c r="H94" s="1">
        <v>177</v>
      </c>
      <c r="I94" s="1">
        <v>600</v>
      </c>
      <c r="J94" s="1">
        <v>295</v>
      </c>
      <c r="K94" s="1">
        <v>595</v>
      </c>
      <c r="L94" s="22">
        <v>239.735</v>
      </c>
      <c r="M94" s="1">
        <v>43</v>
      </c>
      <c r="N94" s="25">
        <v>-4.85717e-7</v>
      </c>
      <c r="O94" s="25">
        <v>4.42089e-5</v>
      </c>
      <c r="P94" s="25">
        <v>0.00222244</v>
      </c>
      <c r="Q94" s="25">
        <v>-0.000310363</v>
      </c>
      <c r="R94" s="27">
        <f ca="1" t="array" ref="R94">(PRODUCT(((C$4:Q$4="")+(C94:Q94&lt;C$4:Q$4))*((C$3:Q$3="")+(C94:Q94&gt;C$3:Q$3)))&gt;0)*1</f>
        <v>0</v>
      </c>
    </row>
    <row r="95" hidden="1" spans="1:18">
      <c r="A95" s="19">
        <v>838</v>
      </c>
      <c r="B95" s="1" t="s">
        <v>165</v>
      </c>
      <c r="C95" s="20">
        <v>42000</v>
      </c>
      <c r="D95" s="20">
        <v>44012.6</v>
      </c>
      <c r="E95" s="21">
        <f t="shared" si="2"/>
        <v>0.954272185692279</v>
      </c>
      <c r="F95" s="22">
        <v>309.357</v>
      </c>
      <c r="G95" s="1">
        <v>600</v>
      </c>
      <c r="H95" s="1">
        <v>180</v>
      </c>
      <c r="I95" s="1">
        <v>277</v>
      </c>
      <c r="J95" s="1">
        <v>250</v>
      </c>
      <c r="K95" s="1">
        <v>480</v>
      </c>
      <c r="L95" s="22">
        <v>287.416</v>
      </c>
      <c r="M95" s="1">
        <v>1.41</v>
      </c>
      <c r="N95" s="25">
        <v>-7.69763e-7</v>
      </c>
      <c r="O95" s="25">
        <v>6.00784e-5</v>
      </c>
      <c r="P95" s="25">
        <v>0.0022632</v>
      </c>
      <c r="Q95" s="25">
        <v>-5.30729e-6</v>
      </c>
      <c r="R95" s="27">
        <f ca="1" t="array" ref="R95">(PRODUCT(((C$4:Q$4="")+(C95:Q95&lt;C$4:Q$4))*((C$3:Q$3="")+(C95:Q95&gt;C$3:Q$3)))&gt;0)*1</f>
        <v>0</v>
      </c>
    </row>
    <row r="96" hidden="1" spans="1:18">
      <c r="A96" s="19">
        <v>673</v>
      </c>
      <c r="B96" s="1" t="s">
        <v>166</v>
      </c>
      <c r="C96" s="20">
        <v>75000</v>
      </c>
      <c r="D96" s="20">
        <v>78174.9</v>
      </c>
      <c r="E96" s="21">
        <f t="shared" si="2"/>
        <v>0.959387220194717</v>
      </c>
      <c r="F96" s="22">
        <v>365.476</v>
      </c>
      <c r="G96" s="1">
        <v>600</v>
      </c>
      <c r="H96" s="1">
        <v>248</v>
      </c>
      <c r="I96" s="1">
        <v>208</v>
      </c>
      <c r="J96" s="1">
        <v>315</v>
      </c>
      <c r="K96" s="1">
        <v>600</v>
      </c>
      <c r="L96" s="22">
        <v>594.337</v>
      </c>
      <c r="M96" s="1">
        <v>65.36</v>
      </c>
      <c r="N96" s="25">
        <v>-3.06948e-7</v>
      </c>
      <c r="O96" s="25">
        <v>2.68838e-5</v>
      </c>
      <c r="P96" s="25">
        <v>0.000852979</v>
      </c>
      <c r="Q96" s="25">
        <v>-0.000482712</v>
      </c>
      <c r="R96" s="27">
        <f ca="1" t="array" ref="R96">(PRODUCT(((C$4:Q$4="")+(C96:Q96&lt;C$4:Q$4))*((C$3:Q$3="")+(C96:Q96&gt;C$3:Q$3)))&gt;0)*1</f>
        <v>0</v>
      </c>
    </row>
    <row r="97" hidden="1" spans="1:18">
      <c r="A97" s="19">
        <v>674</v>
      </c>
      <c r="B97" s="1" t="s">
        <v>167</v>
      </c>
      <c r="C97" s="20">
        <v>75000</v>
      </c>
      <c r="D97" s="20">
        <v>77960.3</v>
      </c>
      <c r="E97" s="21">
        <f t="shared" si="2"/>
        <v>0.962028109178646</v>
      </c>
      <c r="F97" s="22">
        <v>365.487</v>
      </c>
      <c r="G97" s="1">
        <v>600</v>
      </c>
      <c r="H97" s="1">
        <v>248</v>
      </c>
      <c r="I97" s="1">
        <v>240</v>
      </c>
      <c r="J97" s="1">
        <v>315</v>
      </c>
      <c r="K97" s="1">
        <v>600</v>
      </c>
      <c r="L97" s="22">
        <v>497.62</v>
      </c>
      <c r="M97" s="1">
        <v>71.84</v>
      </c>
      <c r="N97" s="25">
        <v>-2.2057e-7</v>
      </c>
      <c r="O97" s="25">
        <v>2.07834e-5</v>
      </c>
      <c r="P97" s="25">
        <v>0.000909822</v>
      </c>
      <c r="Q97" s="25">
        <v>-0.00166453</v>
      </c>
      <c r="R97" s="27">
        <f ca="1" t="array" ref="R97">(PRODUCT(((C$4:Q$4="")+(C97:Q97&lt;C$4:Q$4))*((C$3:Q$3="")+(C97:Q97&gt;C$3:Q$3)))&gt;0)*1</f>
        <v>0</v>
      </c>
    </row>
    <row r="98" hidden="1" spans="1:18">
      <c r="A98" s="19">
        <v>675</v>
      </c>
      <c r="B98" s="1" t="s">
        <v>168</v>
      </c>
      <c r="C98" s="20">
        <v>75000</v>
      </c>
      <c r="D98" s="20">
        <v>77989.5</v>
      </c>
      <c r="E98" s="21">
        <f t="shared" si="2"/>
        <v>0.961667916834959</v>
      </c>
      <c r="F98" s="22">
        <v>365.51</v>
      </c>
      <c r="G98" s="1">
        <v>600</v>
      </c>
      <c r="H98" s="1">
        <v>248</v>
      </c>
      <c r="I98" s="1">
        <v>480</v>
      </c>
      <c r="J98" s="1">
        <v>315</v>
      </c>
      <c r="K98" s="1">
        <v>600</v>
      </c>
      <c r="L98" s="22">
        <v>456.08</v>
      </c>
      <c r="M98" s="1">
        <v>69.5</v>
      </c>
      <c r="N98" s="25">
        <v>-2.2514e-7</v>
      </c>
      <c r="O98" s="25">
        <v>2.31919e-5</v>
      </c>
      <c r="P98" s="25">
        <v>0.000475884</v>
      </c>
      <c r="Q98" s="25">
        <v>-0.00128338</v>
      </c>
      <c r="R98" s="27">
        <f ca="1" t="array" ref="R98">(PRODUCT(((C$4:Q$4="")+(C98:Q98&lt;C$4:Q$4))*((C$3:Q$3="")+(C98:Q98&gt;C$3:Q$3)))&gt;0)*1</f>
        <v>0</v>
      </c>
    </row>
    <row r="99" hidden="1" spans="1:18">
      <c r="A99" s="19">
        <v>676</v>
      </c>
      <c r="B99" s="1" t="s">
        <v>169</v>
      </c>
      <c r="C99" s="20">
        <v>500000</v>
      </c>
      <c r="D99" s="20">
        <v>510038</v>
      </c>
      <c r="E99" s="21">
        <f t="shared" si="2"/>
        <v>0.980319113477819</v>
      </c>
      <c r="F99" s="22">
        <v>576.539</v>
      </c>
      <c r="G99" s="1">
        <v>600</v>
      </c>
      <c r="H99" s="1">
        <v>181</v>
      </c>
      <c r="I99" s="1">
        <v>320</v>
      </c>
      <c r="J99" s="1">
        <v>50</v>
      </c>
      <c r="K99" s="1">
        <v>600</v>
      </c>
      <c r="L99" s="22">
        <v>518.527</v>
      </c>
      <c r="M99" s="1">
        <v>98</v>
      </c>
      <c r="N99" s="25">
        <v>-1.54673e-8</v>
      </c>
      <c r="O99" s="25">
        <v>0</v>
      </c>
      <c r="P99" s="25">
        <v>0</v>
      </c>
      <c r="Q99" s="25">
        <v>0</v>
      </c>
      <c r="R99" s="27">
        <f ca="1" t="array" ref="R99">(PRODUCT(((C$4:Q$4="")+(C99:Q99&lt;C$4:Q$4))*((C$3:Q$3="")+(C99:Q99&gt;C$3:Q$3)))&gt;0)*1</f>
        <v>0</v>
      </c>
    </row>
    <row r="100" hidden="1" spans="1:18">
      <c r="A100" s="19">
        <v>677</v>
      </c>
      <c r="B100" s="1" t="s">
        <v>170</v>
      </c>
      <c r="C100" s="20">
        <v>500000</v>
      </c>
      <c r="D100" s="20">
        <v>515082</v>
      </c>
      <c r="E100" s="21">
        <f t="shared" si="2"/>
        <v>0.970719225288401</v>
      </c>
      <c r="F100" s="22">
        <v>576.507</v>
      </c>
      <c r="G100" s="1">
        <v>600</v>
      </c>
      <c r="H100" s="1">
        <v>181</v>
      </c>
      <c r="I100" s="1">
        <v>480</v>
      </c>
      <c r="J100" s="1">
        <v>50</v>
      </c>
      <c r="K100" s="1">
        <v>600</v>
      </c>
      <c r="L100" s="22">
        <v>2127.09</v>
      </c>
      <c r="M100" s="1">
        <v>101</v>
      </c>
      <c r="N100" s="25">
        <v>-2.96446e-8</v>
      </c>
      <c r="O100" s="25">
        <v>0</v>
      </c>
      <c r="P100" s="25">
        <v>0</v>
      </c>
      <c r="Q100" s="25">
        <v>0</v>
      </c>
      <c r="R100" s="27">
        <f ca="1" t="array" ref="R100">(PRODUCT(((C$4:Q$4="")+(C100:Q100&lt;C$4:Q$4))*((C$3:Q$3="")+(C100:Q100&gt;C$3:Q$3)))&gt;0)*1</f>
        <v>0</v>
      </c>
    </row>
    <row r="101" hidden="1" spans="1:18">
      <c r="A101" s="19">
        <v>678</v>
      </c>
      <c r="B101" s="1" t="s">
        <v>171</v>
      </c>
      <c r="C101" s="20">
        <v>100000</v>
      </c>
      <c r="D101" s="20">
        <v>104929</v>
      </c>
      <c r="E101" s="21">
        <f t="shared" si="2"/>
        <v>0.953025379065845</v>
      </c>
      <c r="F101" s="22">
        <v>430</v>
      </c>
      <c r="G101" s="1">
        <v>600</v>
      </c>
      <c r="H101" s="1">
        <v>189</v>
      </c>
      <c r="I101" s="1">
        <v>208</v>
      </c>
      <c r="J101" s="1">
        <v>50</v>
      </c>
      <c r="K101" s="1">
        <v>600</v>
      </c>
      <c r="L101" s="22">
        <v>1028.06</v>
      </c>
      <c r="M101" s="1">
        <v>60.38</v>
      </c>
      <c r="N101" s="25">
        <v>-2.54598e-7</v>
      </c>
      <c r="O101" s="25">
        <v>-4.19615e-5</v>
      </c>
      <c r="P101" s="25">
        <v>0.0020813</v>
      </c>
      <c r="Q101" s="25">
        <v>-0.00018689</v>
      </c>
      <c r="R101" s="27">
        <f ca="1" t="array" ref="R101">(PRODUCT(((C$4:Q$4="")+(C101:Q101&lt;C$4:Q$4))*((C$3:Q$3="")+(C101:Q101&gt;C$3:Q$3)))&gt;0)*1</f>
        <v>1</v>
      </c>
    </row>
    <row r="102" hidden="1" spans="1:18">
      <c r="A102" s="19">
        <v>679</v>
      </c>
      <c r="B102" s="1" t="s">
        <v>172</v>
      </c>
      <c r="C102" s="20">
        <v>100000</v>
      </c>
      <c r="D102" s="20">
        <v>105064</v>
      </c>
      <c r="E102" s="21">
        <f t="shared" si="2"/>
        <v>0.951800807127084</v>
      </c>
      <c r="F102" s="22">
        <v>430</v>
      </c>
      <c r="G102" s="1">
        <v>600</v>
      </c>
      <c r="H102" s="1">
        <v>189</v>
      </c>
      <c r="I102" s="1">
        <v>240</v>
      </c>
      <c r="J102" s="1">
        <v>50</v>
      </c>
      <c r="K102" s="1">
        <v>600</v>
      </c>
      <c r="L102" s="22">
        <v>1213.11</v>
      </c>
      <c r="M102" s="1">
        <v>61.79</v>
      </c>
      <c r="N102" s="25">
        <v>-2.53367e-7</v>
      </c>
      <c r="O102" s="25">
        <v>-3.75795e-5</v>
      </c>
      <c r="P102" s="25">
        <v>0.00190404</v>
      </c>
      <c r="Q102" s="25">
        <v>0.000370549</v>
      </c>
      <c r="R102" s="27">
        <f ca="1" t="array" ref="R102">(PRODUCT(((C$4:Q$4="")+(C102:Q102&lt;C$4:Q$4))*((C$3:Q$3="")+(C102:Q102&gt;C$3:Q$3)))&gt;0)*1</f>
        <v>1</v>
      </c>
    </row>
    <row r="103" hidden="1" spans="1:18">
      <c r="A103" s="19">
        <v>680</v>
      </c>
      <c r="B103" s="1" t="s">
        <v>173</v>
      </c>
      <c r="C103" s="20">
        <v>100000</v>
      </c>
      <c r="D103" s="20">
        <v>105034</v>
      </c>
      <c r="E103" s="21">
        <f t="shared" si="2"/>
        <v>0.952072662185578</v>
      </c>
      <c r="F103" s="22">
        <v>430</v>
      </c>
      <c r="G103" s="1">
        <v>600</v>
      </c>
      <c r="H103" s="1">
        <v>189</v>
      </c>
      <c r="I103" s="1">
        <v>480</v>
      </c>
      <c r="J103" s="1">
        <v>50</v>
      </c>
      <c r="K103" s="1">
        <v>600</v>
      </c>
      <c r="L103" s="22">
        <v>1234.74</v>
      </c>
      <c r="M103" s="1">
        <v>63.88</v>
      </c>
      <c r="N103" s="25">
        <v>-2.28866e-7</v>
      </c>
      <c r="O103" s="25">
        <v>-4.20995e-5</v>
      </c>
      <c r="P103" s="25">
        <v>0.00165768</v>
      </c>
      <c r="Q103" s="25">
        <v>-0.000451487</v>
      </c>
      <c r="R103" s="27">
        <f ca="1" t="array" ref="R103">(PRODUCT(((C$4:Q$4="")+(C103:Q103&lt;C$4:Q$4))*((C$3:Q$3="")+(C103:Q103&gt;C$3:Q$3)))&gt;0)*1</f>
        <v>1</v>
      </c>
    </row>
    <row r="104" hidden="1" spans="1:18">
      <c r="A104" s="19">
        <v>720</v>
      </c>
      <c r="B104" s="1" t="s">
        <v>174</v>
      </c>
      <c r="C104" s="20">
        <v>100000</v>
      </c>
      <c r="D104" s="20">
        <v>104292</v>
      </c>
      <c r="E104" s="21">
        <f t="shared" si="2"/>
        <v>0.958846316112454</v>
      </c>
      <c r="F104" s="22">
        <v>428.897</v>
      </c>
      <c r="G104" s="1">
        <v>600</v>
      </c>
      <c r="H104" s="1">
        <v>350</v>
      </c>
      <c r="I104" s="1">
        <v>480</v>
      </c>
      <c r="J104" s="1">
        <v>300</v>
      </c>
      <c r="K104" s="1">
        <v>600</v>
      </c>
      <c r="L104" s="22">
        <v>603.438</v>
      </c>
      <c r="M104" s="1">
        <v>34</v>
      </c>
      <c r="N104" s="25">
        <v>-2.24553e-7</v>
      </c>
      <c r="O104" s="25">
        <v>3.27401e-5</v>
      </c>
      <c r="P104" s="25">
        <v>0.00179297</v>
      </c>
      <c r="Q104" s="25">
        <v>0.000449734</v>
      </c>
      <c r="R104" s="27">
        <f ca="1" t="array" ref="R104">(PRODUCT(((C$4:Q$4="")+(C104:Q104&lt;C$4:Q$4))*((C$3:Q$3="")+(C104:Q104&gt;C$3:Q$3)))&gt;0)*1</f>
        <v>1</v>
      </c>
    </row>
    <row r="105" hidden="1" spans="1:18">
      <c r="A105" s="19">
        <v>735</v>
      </c>
      <c r="B105" s="1" t="s">
        <v>175</v>
      </c>
      <c r="C105" s="20">
        <v>250370</v>
      </c>
      <c r="D105" s="20">
        <v>262705</v>
      </c>
      <c r="E105" s="21">
        <f t="shared" si="2"/>
        <v>0.953046192497288</v>
      </c>
      <c r="F105" s="22">
        <v>371.424</v>
      </c>
      <c r="G105" s="1">
        <v>600</v>
      </c>
      <c r="H105" s="1">
        <v>800</v>
      </c>
      <c r="I105" s="1">
        <v>480</v>
      </c>
      <c r="J105" s="1">
        <v>300</v>
      </c>
      <c r="K105" s="1">
        <v>600</v>
      </c>
      <c r="L105" s="22">
        <v>2672.02</v>
      </c>
      <c r="M105" s="1">
        <v>151</v>
      </c>
      <c r="N105" s="25">
        <v>-1.0866e-7</v>
      </c>
      <c r="O105" s="25">
        <v>2.32594e-5</v>
      </c>
      <c r="P105" s="25">
        <v>0.00138356</v>
      </c>
      <c r="Q105" s="25">
        <v>-0.0029852</v>
      </c>
      <c r="R105" s="27">
        <f ca="1" t="array" ref="R105">(PRODUCT(((C$4:Q$4="")+(C105:Q105&lt;C$4:Q$4))*((C$3:Q$3="")+(C105:Q105&gt;C$3:Q$3)))&gt;0)*1</f>
        <v>0</v>
      </c>
    </row>
    <row r="106" hidden="1" spans="1:18">
      <c r="A106" s="19">
        <v>736</v>
      </c>
      <c r="B106" s="1" t="s">
        <v>176</v>
      </c>
      <c r="C106" s="20">
        <v>250370</v>
      </c>
      <c r="D106" s="20">
        <v>262705</v>
      </c>
      <c r="E106" s="21">
        <f t="shared" si="2"/>
        <v>0.953046192497288</v>
      </c>
      <c r="F106" s="22">
        <v>371.424</v>
      </c>
      <c r="G106" s="1">
        <v>600</v>
      </c>
      <c r="H106" s="1">
        <v>800</v>
      </c>
      <c r="I106" s="1">
        <v>480</v>
      </c>
      <c r="J106" s="1">
        <v>300</v>
      </c>
      <c r="K106" s="1">
        <v>600</v>
      </c>
      <c r="L106" s="22">
        <v>2672.02</v>
      </c>
      <c r="M106" s="1">
        <v>151</v>
      </c>
      <c r="N106" s="25">
        <v>-1.0866e-7</v>
      </c>
      <c r="O106" s="25">
        <v>2.32594e-5</v>
      </c>
      <c r="P106" s="25">
        <v>0.00138356</v>
      </c>
      <c r="Q106" s="25">
        <v>-0.0029852</v>
      </c>
      <c r="R106" s="27">
        <f ca="1" t="array" ref="R106">(PRODUCT(((C$4:Q$4="")+(C106:Q106&lt;C$4:Q$4))*((C$3:Q$3="")+(C106:Q106&gt;C$3:Q$3)))&gt;0)*1</f>
        <v>0</v>
      </c>
    </row>
    <row r="107" hidden="1" spans="1:18">
      <c r="A107" s="19">
        <v>820</v>
      </c>
      <c r="B107" s="1" t="s">
        <v>177</v>
      </c>
      <c r="C107" s="20">
        <v>500000</v>
      </c>
      <c r="D107" s="20">
        <v>511510</v>
      </c>
      <c r="E107" s="21">
        <f t="shared" si="2"/>
        <v>0.977497996129108</v>
      </c>
      <c r="F107" s="22">
        <v>370.784</v>
      </c>
      <c r="G107" s="1">
        <v>600</v>
      </c>
      <c r="H107" s="1">
        <v>1600</v>
      </c>
      <c r="I107" s="1">
        <v>200</v>
      </c>
      <c r="J107" s="1">
        <v>330</v>
      </c>
      <c r="K107" s="1">
        <v>600</v>
      </c>
      <c r="L107" s="22">
        <v>1879.21</v>
      </c>
      <c r="M107" s="1">
        <v>101</v>
      </c>
      <c r="N107" s="25">
        <v>-4.02894e-8</v>
      </c>
      <c r="O107" s="25">
        <v>3.10557e-5</v>
      </c>
      <c r="P107" s="25">
        <v>0.00565754</v>
      </c>
      <c r="Q107" s="25">
        <v>0.000739241</v>
      </c>
      <c r="R107" s="27">
        <f ca="1" t="array" ref="R107">(PRODUCT(((C$4:Q$4="")+(C107:Q107&lt;C$4:Q$4))*((C$3:Q$3="")+(C107:Q107&gt;C$3:Q$3)))&gt;0)*1</f>
        <v>0</v>
      </c>
    </row>
    <row r="108" hidden="1" spans="1:18">
      <c r="A108" s="19">
        <v>821</v>
      </c>
      <c r="B108" s="1" t="s">
        <v>178</v>
      </c>
      <c r="C108" s="20">
        <v>500000</v>
      </c>
      <c r="D108" s="20">
        <v>517965</v>
      </c>
      <c r="E108" s="21">
        <f t="shared" si="2"/>
        <v>0.965316189317811</v>
      </c>
      <c r="F108" s="22">
        <v>370.983</v>
      </c>
      <c r="G108" s="1">
        <v>600</v>
      </c>
      <c r="H108" s="1">
        <v>1600</v>
      </c>
      <c r="I108" s="1">
        <v>480</v>
      </c>
      <c r="J108" s="1">
        <v>330</v>
      </c>
      <c r="K108" s="1">
        <v>600</v>
      </c>
      <c r="L108" s="22">
        <v>2444.56</v>
      </c>
      <c r="M108" s="1">
        <v>110</v>
      </c>
      <c r="N108" s="25">
        <v>-6.17665e-8</v>
      </c>
      <c r="O108" s="25">
        <v>3.11125e-5</v>
      </c>
      <c r="P108" s="25">
        <v>0.00435794</v>
      </c>
      <c r="Q108" s="25">
        <v>0.000467977</v>
      </c>
      <c r="R108" s="27">
        <f ca="1" t="array" ref="R108">(PRODUCT(((C$4:Q$4="")+(C108:Q108&lt;C$4:Q$4))*((C$3:Q$3="")+(C108:Q108&gt;C$3:Q$3)))&gt;0)*1</f>
        <v>0</v>
      </c>
    </row>
    <row r="109" hidden="1" spans="1:18">
      <c r="A109" s="19">
        <v>822</v>
      </c>
      <c r="B109" s="1" t="s">
        <v>179</v>
      </c>
      <c r="C109" s="20">
        <v>500000</v>
      </c>
      <c r="D109" s="20">
        <v>522464</v>
      </c>
      <c r="E109" s="21">
        <f t="shared" si="2"/>
        <v>0.957003736142586</v>
      </c>
      <c r="F109" s="22">
        <v>370.983</v>
      </c>
      <c r="G109" s="1">
        <v>600</v>
      </c>
      <c r="H109" s="1">
        <v>1600</v>
      </c>
      <c r="I109" s="1">
        <v>480</v>
      </c>
      <c r="J109" s="1">
        <v>330</v>
      </c>
      <c r="K109" s="1">
        <v>600</v>
      </c>
      <c r="L109" s="22">
        <v>3433.62</v>
      </c>
      <c r="M109" s="1">
        <v>110</v>
      </c>
      <c r="N109" s="25">
        <v>-7.30043e-8</v>
      </c>
      <c r="O109" s="25">
        <v>3.10788e-5</v>
      </c>
      <c r="P109" s="25">
        <v>0.00310982</v>
      </c>
      <c r="Q109" s="25">
        <v>0.000393494</v>
      </c>
      <c r="R109" s="27">
        <f ca="1" t="array" ref="R109">(PRODUCT(((C$4:Q$4="")+(C109:Q109&lt;C$4:Q$4))*((C$3:Q$3="")+(C109:Q109&gt;C$3:Q$3)))&gt;0)*1</f>
        <v>0</v>
      </c>
    </row>
    <row r="110" hidden="1" spans="1:18">
      <c r="A110" s="19">
        <v>825</v>
      </c>
      <c r="B110" s="1" t="s">
        <v>180</v>
      </c>
      <c r="C110" s="20">
        <v>250000</v>
      </c>
      <c r="D110" s="20">
        <v>259288</v>
      </c>
      <c r="E110" s="21">
        <f t="shared" si="2"/>
        <v>0.964178828175619</v>
      </c>
      <c r="F110" s="22">
        <v>370.881</v>
      </c>
      <c r="G110" s="1">
        <v>600</v>
      </c>
      <c r="H110" s="1">
        <v>800</v>
      </c>
      <c r="I110" s="1">
        <v>480</v>
      </c>
      <c r="J110" s="1">
        <v>300</v>
      </c>
      <c r="K110" s="1">
        <v>600</v>
      </c>
      <c r="L110" s="22">
        <v>2058.81</v>
      </c>
      <c r="M110" s="1">
        <v>69</v>
      </c>
      <c r="N110" s="25">
        <v>-1.27215e-7</v>
      </c>
      <c r="O110" s="25">
        <v>2.38255e-6</v>
      </c>
      <c r="P110" s="25">
        <v>0.00118962</v>
      </c>
      <c r="Q110" s="25">
        <v>-0.00102989</v>
      </c>
      <c r="R110" s="27">
        <f ca="1" t="array" ref="R110">(PRODUCT(((C$4:Q$4="")+(C110:Q110&lt;C$4:Q$4))*((C$3:Q$3="")+(C110:Q110&gt;C$3:Q$3)))&gt;0)*1</f>
        <v>0</v>
      </c>
    </row>
    <row r="111" hidden="1" spans="1:18">
      <c r="A111" s="19">
        <v>826</v>
      </c>
      <c r="B111" s="1" t="s">
        <v>181</v>
      </c>
      <c r="C111" s="20">
        <v>250000</v>
      </c>
      <c r="D111" s="20">
        <v>259319</v>
      </c>
      <c r="E111" s="21">
        <f t="shared" si="2"/>
        <v>0.96406356649532</v>
      </c>
      <c r="F111" s="22">
        <v>370.881</v>
      </c>
      <c r="G111" s="1">
        <v>600</v>
      </c>
      <c r="H111" s="1">
        <v>800</v>
      </c>
      <c r="I111" s="1">
        <v>480</v>
      </c>
      <c r="J111" s="1">
        <v>330</v>
      </c>
      <c r="K111" s="1">
        <v>600</v>
      </c>
      <c r="L111" s="22">
        <v>2227.59</v>
      </c>
      <c r="M111" s="1">
        <v>69</v>
      </c>
      <c r="N111" s="25">
        <v>-1.34349e-7</v>
      </c>
      <c r="O111" s="25">
        <v>1.78315e-6</v>
      </c>
      <c r="P111" s="25">
        <v>0.000717846</v>
      </c>
      <c r="Q111" s="25">
        <v>-0.00124268</v>
      </c>
      <c r="R111" s="27">
        <f ca="1" t="array" ref="R111">(PRODUCT(((C$4:Q$4="")+(C111:Q111&lt;C$4:Q$4))*((C$3:Q$3="")+(C111:Q111&gt;C$3:Q$3)))&gt;0)*1</f>
        <v>0</v>
      </c>
    </row>
    <row r="112" hidden="1" spans="1:18">
      <c r="A112" s="19">
        <v>828</v>
      </c>
      <c r="B112" s="1" t="s">
        <v>182</v>
      </c>
      <c r="C112" s="20">
        <v>506700</v>
      </c>
      <c r="D112" s="20">
        <v>525128</v>
      </c>
      <c r="E112" s="21">
        <f t="shared" si="2"/>
        <v>0.964907603479533</v>
      </c>
      <c r="F112" s="22">
        <v>371.242</v>
      </c>
      <c r="G112" s="1">
        <v>600</v>
      </c>
      <c r="H112" s="1">
        <v>1600</v>
      </c>
      <c r="I112" s="1">
        <v>480</v>
      </c>
      <c r="J112" s="1">
        <v>300</v>
      </c>
      <c r="K112" s="1">
        <v>600</v>
      </c>
      <c r="L112" s="22">
        <v>2866.87</v>
      </c>
      <c r="M112" s="1">
        <v>79.3</v>
      </c>
      <c r="N112" s="25">
        <v>-5.11298e-8</v>
      </c>
      <c r="O112" s="25">
        <v>1.58656e-5</v>
      </c>
      <c r="P112" s="25">
        <v>0.000933119</v>
      </c>
      <c r="Q112" s="25">
        <v>-0.00068396</v>
      </c>
      <c r="R112" s="27">
        <f ca="1" t="array" ref="R112">(PRODUCT(((C$4:Q$4="")+(C112:Q112&lt;C$4:Q$4))*((C$3:Q$3="")+(C112:Q112&gt;C$3:Q$3)))&gt;0)*1</f>
        <v>0</v>
      </c>
    </row>
    <row r="113" hidden="1" spans="1:18">
      <c r="A113" s="19">
        <v>938</v>
      </c>
      <c r="B113" s="1" t="s">
        <v>183</v>
      </c>
      <c r="C113" s="20">
        <v>250000</v>
      </c>
      <c r="D113" s="20">
        <v>259913</v>
      </c>
      <c r="E113" s="21">
        <f t="shared" si="2"/>
        <v>0.961860314797644</v>
      </c>
      <c r="F113" s="22">
        <v>362.98</v>
      </c>
      <c r="G113" s="1">
        <v>600</v>
      </c>
      <c r="H113" s="1">
        <v>800</v>
      </c>
      <c r="I113" s="1">
        <v>480</v>
      </c>
      <c r="J113" s="1">
        <v>320</v>
      </c>
      <c r="K113" s="1">
        <v>600</v>
      </c>
      <c r="L113" s="22">
        <v>773.526</v>
      </c>
      <c r="M113" s="1">
        <v>71</v>
      </c>
      <c r="N113" s="25">
        <v>-8.93211e-8</v>
      </c>
      <c r="O113" s="25">
        <v>1.84422e-5</v>
      </c>
      <c r="P113" s="25">
        <v>0.00333357</v>
      </c>
      <c r="Q113" s="25">
        <v>-0.000377938</v>
      </c>
      <c r="R113" s="27">
        <f ca="1" t="array" ref="R113">(PRODUCT(((C$4:Q$4="")+(C113:Q113&lt;C$4:Q$4))*((C$3:Q$3="")+(C113:Q113&gt;C$3:Q$3)))&gt;0)*1</f>
        <v>0</v>
      </c>
    </row>
    <row r="114" hidden="1" spans="1:18">
      <c r="A114" s="19">
        <v>939</v>
      </c>
      <c r="B114" s="1" t="s">
        <v>184</v>
      </c>
      <c r="C114" s="20">
        <v>250000</v>
      </c>
      <c r="D114" s="20">
        <v>260606</v>
      </c>
      <c r="E114" s="21">
        <f t="shared" si="2"/>
        <v>0.959302548675011</v>
      </c>
      <c r="F114" s="22">
        <v>362.367</v>
      </c>
      <c r="G114" s="1">
        <v>600</v>
      </c>
      <c r="H114" s="1">
        <v>900</v>
      </c>
      <c r="I114" s="1">
        <v>480</v>
      </c>
      <c r="J114" s="1">
        <v>300</v>
      </c>
      <c r="K114" s="1">
        <v>600</v>
      </c>
      <c r="L114" s="22">
        <v>877.244</v>
      </c>
      <c r="M114" s="1">
        <v>50</v>
      </c>
      <c r="N114" s="25">
        <v>-1.00057e-7</v>
      </c>
      <c r="O114" s="25">
        <v>7.81047e-6</v>
      </c>
      <c r="P114" s="25">
        <v>0.0026298</v>
      </c>
      <c r="Q114" s="25">
        <v>-0.000705901</v>
      </c>
      <c r="R114" s="27">
        <f ca="1" t="array" ref="R114">(PRODUCT(((C$4:Q$4="")+(C114:Q114&lt;C$4:Q$4))*((C$3:Q$3="")+(C114:Q114&gt;C$3:Q$3)))&gt;0)*1</f>
        <v>0</v>
      </c>
    </row>
    <row r="115" hidden="1" spans="1:18">
      <c r="A115" s="19">
        <v>940</v>
      </c>
      <c r="B115" s="1" t="s">
        <v>185</v>
      </c>
      <c r="C115" s="20">
        <v>500000</v>
      </c>
      <c r="D115" s="20">
        <v>514223</v>
      </c>
      <c r="E115" s="21">
        <f t="shared" si="2"/>
        <v>0.97234079378013</v>
      </c>
      <c r="F115" s="22">
        <v>363.069</v>
      </c>
      <c r="G115" s="1">
        <v>600</v>
      </c>
      <c r="H115" s="1">
        <v>1600</v>
      </c>
      <c r="I115" s="1">
        <v>200</v>
      </c>
      <c r="J115" s="1">
        <v>320</v>
      </c>
      <c r="K115" s="1">
        <v>600</v>
      </c>
      <c r="L115" s="22">
        <v>1501.03</v>
      </c>
      <c r="M115" s="1">
        <v>90</v>
      </c>
      <c r="N115" s="25">
        <v>-5.16658e-8</v>
      </c>
      <c r="O115" s="25">
        <v>2.91505e-6</v>
      </c>
      <c r="P115" s="25">
        <v>-0.00632279</v>
      </c>
      <c r="Q115" s="25">
        <v>-0.00513779</v>
      </c>
      <c r="R115" s="27">
        <f ca="1" t="array" ref="R115">(PRODUCT(((C$4:Q$4="")+(C115:Q115&lt;C$4:Q$4))*((C$3:Q$3="")+(C115:Q115&gt;C$3:Q$3)))&gt;0)*1</f>
        <v>0</v>
      </c>
    </row>
    <row r="116" hidden="1" spans="1:18">
      <c r="A116" s="19">
        <v>941</v>
      </c>
      <c r="B116" s="1" t="s">
        <v>186</v>
      </c>
      <c r="C116" s="20">
        <v>101000</v>
      </c>
      <c r="D116" s="20">
        <v>105346</v>
      </c>
      <c r="E116" s="21">
        <f t="shared" si="2"/>
        <v>0.958745467317221</v>
      </c>
      <c r="F116" s="22">
        <v>381.898</v>
      </c>
      <c r="G116" s="1">
        <v>600</v>
      </c>
      <c r="H116" s="1">
        <v>320</v>
      </c>
      <c r="I116" s="1">
        <v>480</v>
      </c>
      <c r="J116" s="1">
        <v>300</v>
      </c>
      <c r="K116" s="1">
        <v>600</v>
      </c>
      <c r="L116" s="22">
        <v>712.714</v>
      </c>
      <c r="M116" s="1">
        <v>41.78</v>
      </c>
      <c r="N116" s="25">
        <v>-3.13714e-7</v>
      </c>
      <c r="O116" s="25">
        <v>2.44222e-5</v>
      </c>
      <c r="P116" s="25">
        <v>0.00141683</v>
      </c>
      <c r="Q116" s="25">
        <v>0.000206673</v>
      </c>
      <c r="R116" s="27">
        <f ca="1" t="array" ref="R116">(PRODUCT(((C$4:Q$4="")+(C116:Q116&lt;C$4:Q$4))*((C$3:Q$3="")+(C116:Q116&gt;C$3:Q$3)))&gt;0)*1</f>
        <v>1</v>
      </c>
    </row>
    <row r="117" hidden="1" spans="1:18">
      <c r="A117" s="19">
        <v>1019</v>
      </c>
      <c r="B117" s="1" t="s">
        <v>187</v>
      </c>
      <c r="C117" s="20">
        <v>3600</v>
      </c>
      <c r="D117" s="20">
        <v>3856.22</v>
      </c>
      <c r="E117" s="21">
        <f t="shared" si="2"/>
        <v>0.933556695416755</v>
      </c>
      <c r="F117" s="22">
        <v>178.627</v>
      </c>
      <c r="G117" s="1">
        <v>500</v>
      </c>
      <c r="H117" s="1">
        <v>43</v>
      </c>
      <c r="I117" s="1">
        <v>240</v>
      </c>
      <c r="J117" s="1">
        <v>340</v>
      </c>
      <c r="K117" s="1">
        <v>600</v>
      </c>
      <c r="L117" s="22">
        <v>32.452</v>
      </c>
      <c r="M117" s="1">
        <v>3.11</v>
      </c>
      <c r="N117" s="25">
        <v>-8.64208e-6</v>
      </c>
      <c r="O117" s="25">
        <v>2.30681e-5</v>
      </c>
      <c r="P117" s="25">
        <v>0.00018585</v>
      </c>
      <c r="Q117" s="25">
        <v>-0.000671446</v>
      </c>
      <c r="R117" s="27">
        <f ca="1" t="array" ref="R117">(PRODUCT(((C$4:Q$4="")+(C117:Q117&lt;C$4:Q$4))*((C$3:Q$3="")+(C117:Q117&gt;C$3:Q$3)))&gt;0)*1</f>
        <v>0</v>
      </c>
    </row>
    <row r="118" hidden="1" spans="1:18">
      <c r="A118" s="19">
        <v>1061</v>
      </c>
      <c r="B118" s="1" t="s">
        <v>188</v>
      </c>
      <c r="C118" s="20">
        <v>101040</v>
      </c>
      <c r="D118" s="20">
        <v>108120</v>
      </c>
      <c r="E118" s="21">
        <f t="shared" si="2"/>
        <v>0.934517203107658</v>
      </c>
      <c r="F118" s="22">
        <v>368.611</v>
      </c>
      <c r="G118" s="1">
        <v>600</v>
      </c>
      <c r="H118" s="1">
        <v>357</v>
      </c>
      <c r="I118" s="1">
        <v>208</v>
      </c>
      <c r="J118" s="1">
        <v>300</v>
      </c>
      <c r="K118" s="1">
        <v>600</v>
      </c>
      <c r="L118" s="22">
        <v>1711</v>
      </c>
      <c r="M118" s="1">
        <v>86.6</v>
      </c>
      <c r="N118" s="25">
        <v>-3.00028e-7</v>
      </c>
      <c r="O118" s="25">
        <v>0.000110191</v>
      </c>
      <c r="P118" s="25">
        <v>0.000441416</v>
      </c>
      <c r="Q118" s="25">
        <v>0.000638255</v>
      </c>
      <c r="R118" s="27">
        <f ca="1" t="array" ref="R118">(PRODUCT(((C$4:Q$4="")+(C118:Q118&lt;C$4:Q$4))*((C$3:Q$3="")+(C118:Q118&gt;C$3:Q$3)))&gt;0)*1</f>
        <v>1</v>
      </c>
    </row>
    <row r="119" hidden="1" spans="1:18">
      <c r="A119" s="19">
        <v>1063</v>
      </c>
      <c r="B119" s="1" t="s">
        <v>189</v>
      </c>
      <c r="C119" s="20">
        <v>100290</v>
      </c>
      <c r="D119" s="20">
        <v>107397</v>
      </c>
      <c r="E119" s="21">
        <f t="shared" si="2"/>
        <v>0.933824967177854</v>
      </c>
      <c r="F119" s="22">
        <v>368.436</v>
      </c>
      <c r="G119" s="1">
        <v>600</v>
      </c>
      <c r="H119" s="1">
        <v>357</v>
      </c>
      <c r="I119" s="1">
        <v>480</v>
      </c>
      <c r="J119" s="1">
        <v>300</v>
      </c>
      <c r="K119" s="1">
        <v>600</v>
      </c>
      <c r="L119" s="22">
        <v>1743.97</v>
      </c>
      <c r="M119" s="1">
        <v>94.6</v>
      </c>
      <c r="N119" s="25">
        <v>-3.47077e-7</v>
      </c>
      <c r="O119" s="25">
        <v>0.000101969</v>
      </c>
      <c r="P119" s="25">
        <v>0.000728911</v>
      </c>
      <c r="Q119" s="25">
        <v>0.000676444</v>
      </c>
      <c r="R119" s="27">
        <f ca="1" t="array" ref="R119">(PRODUCT(((C$4:Q$4="")+(C119:Q119&lt;C$4:Q$4))*((C$3:Q$3="")+(C119:Q119&gt;C$3:Q$3)))&gt;0)*1</f>
        <v>1</v>
      </c>
    </row>
    <row r="120" hidden="1" spans="1:18">
      <c r="A120" s="19">
        <v>1065</v>
      </c>
      <c r="B120" s="1" t="s">
        <v>190</v>
      </c>
      <c r="C120" s="20">
        <v>10190</v>
      </c>
      <c r="D120" s="20">
        <v>11042.8</v>
      </c>
      <c r="E120" s="21">
        <f t="shared" si="2"/>
        <v>0.922773209693194</v>
      </c>
      <c r="F120" s="22">
        <v>368.445</v>
      </c>
      <c r="G120" s="1">
        <v>600</v>
      </c>
      <c r="H120" s="1">
        <v>31.9</v>
      </c>
      <c r="I120" s="1">
        <v>208</v>
      </c>
      <c r="J120" s="1">
        <v>330</v>
      </c>
      <c r="K120" s="1">
        <v>600</v>
      </c>
      <c r="L120" s="22">
        <v>294.727</v>
      </c>
      <c r="M120" s="1">
        <v>203.3</v>
      </c>
      <c r="N120" s="25">
        <v>-2.49513e-6</v>
      </c>
      <c r="O120" s="25">
        <v>0.000155234</v>
      </c>
      <c r="P120" s="25">
        <v>0.00156531</v>
      </c>
      <c r="Q120" s="25">
        <v>0.00228867</v>
      </c>
      <c r="R120" s="27">
        <f ca="1" t="array" ref="R120">(PRODUCT(((C$4:Q$4="")+(C120:Q120&lt;C$4:Q$4))*((C$3:Q$3="")+(C120:Q120&gt;C$3:Q$3)))&gt;0)*1</f>
        <v>0</v>
      </c>
    </row>
    <row r="121" hidden="1" spans="1:18">
      <c r="A121" s="19">
        <v>1067</v>
      </c>
      <c r="B121" s="1" t="s">
        <v>191</v>
      </c>
      <c r="C121" s="20">
        <v>15310</v>
      </c>
      <c r="D121" s="20">
        <v>16459.5</v>
      </c>
      <c r="E121" s="21">
        <f t="shared" si="2"/>
        <v>0.930161912573286</v>
      </c>
      <c r="F121" s="22">
        <v>368.332</v>
      </c>
      <c r="G121" s="1">
        <v>600</v>
      </c>
      <c r="H121" s="1">
        <v>47.8</v>
      </c>
      <c r="I121" s="1">
        <v>208</v>
      </c>
      <c r="J121" s="1">
        <v>330</v>
      </c>
      <c r="K121" s="1">
        <v>600</v>
      </c>
      <c r="L121" s="22">
        <v>316.26</v>
      </c>
      <c r="M121" s="1">
        <v>165.2</v>
      </c>
      <c r="N121" s="25">
        <v>-1.81073e-6</v>
      </c>
      <c r="O121" s="25">
        <v>0.000211714</v>
      </c>
      <c r="P121" s="25">
        <v>0.00249711</v>
      </c>
      <c r="Q121" s="25">
        <v>0.00385345</v>
      </c>
      <c r="R121" s="27">
        <f ca="1" t="array" ref="R121">(PRODUCT(((C$4:Q$4="")+(C121:Q121&lt;C$4:Q$4))*((C$3:Q$3="")+(C121:Q121&gt;C$3:Q$3)))&gt;0)*1</f>
        <v>0</v>
      </c>
    </row>
    <row r="122" hidden="1" spans="1:18">
      <c r="A122" s="19">
        <v>1069</v>
      </c>
      <c r="B122" s="1" t="s">
        <v>192</v>
      </c>
      <c r="C122" s="20">
        <v>20490</v>
      </c>
      <c r="D122" s="20">
        <v>22035.1</v>
      </c>
      <c r="E122" s="21">
        <f t="shared" si="2"/>
        <v>0.929880055003154</v>
      </c>
      <c r="F122" s="22">
        <v>368.425</v>
      </c>
      <c r="G122" s="1">
        <v>600</v>
      </c>
      <c r="H122" s="1">
        <v>63.8</v>
      </c>
      <c r="I122" s="1">
        <v>208</v>
      </c>
      <c r="J122" s="1">
        <v>330</v>
      </c>
      <c r="K122" s="1">
        <v>600</v>
      </c>
      <c r="L122" s="22">
        <v>382.723</v>
      </c>
      <c r="M122" s="1">
        <v>210.6</v>
      </c>
      <c r="N122" s="25">
        <v>-1.68349e-6</v>
      </c>
      <c r="O122" s="25">
        <v>0.000221326</v>
      </c>
      <c r="P122" s="25">
        <v>0.00247708</v>
      </c>
      <c r="Q122" s="25">
        <v>0.00480655</v>
      </c>
      <c r="R122" s="27">
        <f ca="1" t="array" ref="R122">(PRODUCT(((C$4:Q$4="")+(C122:Q122&lt;C$4:Q$4))*((C$3:Q$3="")+(C122:Q122&gt;C$3:Q$3)))&gt;0)*1</f>
        <v>0</v>
      </c>
    </row>
    <row r="123" hidden="1" spans="1:18">
      <c r="A123" s="19">
        <v>1071</v>
      </c>
      <c r="B123" s="1" t="s">
        <v>193</v>
      </c>
      <c r="C123" s="20">
        <v>227300</v>
      </c>
      <c r="D123" s="20">
        <v>241682</v>
      </c>
      <c r="E123" s="21">
        <f t="shared" si="2"/>
        <v>0.940492051538799</v>
      </c>
      <c r="F123" s="22">
        <v>368.592</v>
      </c>
      <c r="G123" s="1">
        <v>600</v>
      </c>
      <c r="H123" s="1">
        <v>781</v>
      </c>
      <c r="I123" s="1">
        <v>480</v>
      </c>
      <c r="J123" s="1">
        <v>300</v>
      </c>
      <c r="K123" s="1">
        <v>600</v>
      </c>
      <c r="L123" s="22">
        <v>2817.46</v>
      </c>
      <c r="M123" s="1">
        <v>103.8</v>
      </c>
      <c r="N123" s="25">
        <v>-1.23515e-7</v>
      </c>
      <c r="O123" s="25">
        <v>0.00014706</v>
      </c>
      <c r="P123" s="25">
        <v>0.00110073</v>
      </c>
      <c r="Q123" s="25">
        <v>-0.0013321</v>
      </c>
      <c r="R123" s="27">
        <f ca="1" t="array" ref="R123">(PRODUCT(((C$4:Q$4="")+(C123:Q123&lt;C$4:Q$4))*((C$3:Q$3="")+(C123:Q123&gt;C$3:Q$3)))&gt;0)*1</f>
        <v>0</v>
      </c>
    </row>
    <row r="124" hidden="1" spans="1:18">
      <c r="A124" s="19">
        <v>1073</v>
      </c>
      <c r="B124" s="1" t="s">
        <v>194</v>
      </c>
      <c r="C124" s="20">
        <v>30290</v>
      </c>
      <c r="D124" s="20">
        <v>32455.3</v>
      </c>
      <c r="E124" s="21">
        <f t="shared" si="2"/>
        <v>0.933283623938155</v>
      </c>
      <c r="F124" s="22">
        <v>368.486</v>
      </c>
      <c r="G124" s="1">
        <v>600</v>
      </c>
      <c r="H124" s="1">
        <v>100</v>
      </c>
      <c r="I124" s="1">
        <v>208</v>
      </c>
      <c r="J124" s="1">
        <v>330</v>
      </c>
      <c r="K124" s="1">
        <v>600</v>
      </c>
      <c r="L124" s="22">
        <v>612.992</v>
      </c>
      <c r="M124" s="1">
        <v>415</v>
      </c>
      <c r="N124" s="25">
        <v>-8.35937e-7</v>
      </c>
      <c r="O124" s="25">
        <v>0.000121341</v>
      </c>
      <c r="P124" s="25">
        <v>0.00219835</v>
      </c>
      <c r="Q124" s="25">
        <v>0.00133774</v>
      </c>
      <c r="R124" s="27">
        <f ca="1" t="array" ref="R124">(PRODUCT(((C$4:Q$4="")+(C124:Q124&lt;C$4:Q$4))*((C$3:Q$3="")+(C124:Q124&gt;C$3:Q$3)))&gt;0)*1</f>
        <v>0</v>
      </c>
    </row>
    <row r="125" hidden="1" spans="1:18">
      <c r="A125" s="19">
        <v>713</v>
      </c>
      <c r="B125" s="1" t="s">
        <v>195</v>
      </c>
      <c r="C125" s="20">
        <v>42000</v>
      </c>
      <c r="D125" s="20">
        <v>44012.6</v>
      </c>
      <c r="E125" s="21">
        <f t="shared" si="2"/>
        <v>0.954272185692279</v>
      </c>
      <c r="F125" s="22">
        <v>309.357</v>
      </c>
      <c r="G125" s="1">
        <v>600</v>
      </c>
      <c r="H125" s="1">
        <v>180</v>
      </c>
      <c r="I125" s="1">
        <v>277</v>
      </c>
      <c r="J125" s="1">
        <v>0</v>
      </c>
      <c r="K125" s="1">
        <v>0</v>
      </c>
      <c r="L125" s="22">
        <v>287.416</v>
      </c>
      <c r="M125" s="1">
        <v>1.41</v>
      </c>
      <c r="N125" s="25">
        <v>-7.69763e-7</v>
      </c>
      <c r="O125" s="25">
        <v>6.00784e-5</v>
      </c>
      <c r="P125" s="25">
        <v>0.0022632</v>
      </c>
      <c r="Q125" s="25">
        <v>-5.30729e-6</v>
      </c>
      <c r="R125" s="27">
        <f ca="1" t="array" ref="R125">(PRODUCT(((C$4:Q$4="")+(C125:Q125&lt;C$4:Q$4))*((C$3:Q$3="")+(C125:Q125&gt;C$3:Q$3)))&gt;0)*1</f>
        <v>0</v>
      </c>
    </row>
    <row r="126" hidden="1" spans="1:18">
      <c r="A126" s="19">
        <v>13</v>
      </c>
      <c r="B126" s="1" t="s">
        <v>196</v>
      </c>
      <c r="C126" s="20">
        <v>500000</v>
      </c>
      <c r="D126" s="20">
        <v>518660</v>
      </c>
      <c r="E126" s="21">
        <f t="shared" si="2"/>
        <v>0.964022673813288</v>
      </c>
      <c r="F126" s="22">
        <v>353.473</v>
      </c>
      <c r="G126" s="1">
        <v>600</v>
      </c>
      <c r="H126" s="1">
        <v>1600</v>
      </c>
      <c r="I126" s="1">
        <v>480</v>
      </c>
      <c r="J126" s="1">
        <v>310</v>
      </c>
      <c r="K126" s="1">
        <v>595</v>
      </c>
      <c r="L126" s="22">
        <v>1036.17</v>
      </c>
      <c r="M126" s="1">
        <v>58</v>
      </c>
      <c r="N126" s="25">
        <v>-4.50575e-8</v>
      </c>
      <c r="O126" s="25">
        <v>4.28307e-5</v>
      </c>
      <c r="P126" s="25">
        <v>0.00152197</v>
      </c>
      <c r="Q126" s="25">
        <v>-0.000270204</v>
      </c>
      <c r="R126" s="27">
        <f ca="1" t="array" ref="R126">(PRODUCT(((C$4:Q$4="")+(C126:Q126&lt;C$4:Q$4))*((C$3:Q$3="")+(C126:Q126&gt;C$3:Q$3)))&gt;0)*1</f>
        <v>0</v>
      </c>
    </row>
    <row r="127" hidden="1" spans="1:18">
      <c r="A127" s="19">
        <v>552</v>
      </c>
      <c r="B127" s="1" t="s">
        <v>197</v>
      </c>
      <c r="C127" s="20">
        <v>100000</v>
      </c>
      <c r="D127" s="20">
        <v>104547</v>
      </c>
      <c r="E127" s="21">
        <f t="shared" si="2"/>
        <v>0.956507599452878</v>
      </c>
      <c r="F127" s="22">
        <v>341.722</v>
      </c>
      <c r="G127" s="1">
        <v>600</v>
      </c>
      <c r="H127" s="1">
        <v>356</v>
      </c>
      <c r="I127" s="1">
        <v>600</v>
      </c>
      <c r="J127" s="1">
        <v>295</v>
      </c>
      <c r="K127" s="1">
        <v>595</v>
      </c>
      <c r="L127" s="22">
        <v>535.964</v>
      </c>
      <c r="M127" s="1">
        <v>99.56</v>
      </c>
      <c r="N127" s="25">
        <v>-2.33376e-7</v>
      </c>
      <c r="O127" s="25">
        <v>3.84515e-5</v>
      </c>
      <c r="P127" s="25">
        <v>0.00233761</v>
      </c>
      <c r="Q127" s="25">
        <v>0.000291157</v>
      </c>
      <c r="R127" s="27">
        <f ca="1" t="array" ref="R127">(PRODUCT(((C$4:Q$4="")+(C127:Q127&lt;C$4:Q$4))*((C$3:Q$3="")+(C127:Q127&gt;C$3:Q$3)))&gt;0)*1</f>
        <v>1</v>
      </c>
    </row>
    <row r="128" hidden="1" spans="1:18">
      <c r="A128" s="19">
        <v>575</v>
      </c>
      <c r="B128" s="1" t="s">
        <v>198</v>
      </c>
      <c r="C128" s="20">
        <v>35000</v>
      </c>
      <c r="D128" s="20">
        <v>36863.4</v>
      </c>
      <c r="E128" s="21">
        <f t="shared" si="2"/>
        <v>0.94945121719646</v>
      </c>
      <c r="F128" s="22">
        <v>341.776</v>
      </c>
      <c r="G128" s="1">
        <v>600</v>
      </c>
      <c r="H128" s="1">
        <v>125</v>
      </c>
      <c r="I128" s="1">
        <v>208</v>
      </c>
      <c r="J128" s="1">
        <v>295</v>
      </c>
      <c r="K128" s="1">
        <v>595</v>
      </c>
      <c r="L128" s="22">
        <v>207.86</v>
      </c>
      <c r="M128" s="1">
        <v>38.63</v>
      </c>
      <c r="N128" s="25">
        <v>-8.01818e-7</v>
      </c>
      <c r="O128" s="25">
        <v>4.39266e-5</v>
      </c>
      <c r="P128" s="25">
        <v>0.0021206</v>
      </c>
      <c r="Q128" s="25">
        <v>-0.000261402</v>
      </c>
      <c r="R128" s="27">
        <f ca="1" t="array" ref="R128">(PRODUCT(((C$4:Q$4="")+(C128:Q128&lt;C$4:Q$4))*((C$3:Q$3="")+(C128:Q128&gt;C$3:Q$3)))&gt;0)*1</f>
        <v>0</v>
      </c>
    </row>
    <row r="129" hidden="1" spans="1:18">
      <c r="A129" s="19">
        <v>576</v>
      </c>
      <c r="B129" s="1" t="s">
        <v>199</v>
      </c>
      <c r="C129" s="20">
        <v>35000</v>
      </c>
      <c r="D129" s="20">
        <v>36471.8</v>
      </c>
      <c r="E129" s="21">
        <f t="shared" si="2"/>
        <v>0.959645534358052</v>
      </c>
      <c r="F129" s="22">
        <v>341.439</v>
      </c>
      <c r="G129" s="1">
        <v>600</v>
      </c>
      <c r="H129" s="1">
        <v>125</v>
      </c>
      <c r="I129" s="1">
        <v>480</v>
      </c>
      <c r="J129" s="1">
        <v>295</v>
      </c>
      <c r="K129" s="1">
        <v>595</v>
      </c>
      <c r="L129" s="22">
        <v>206.518</v>
      </c>
      <c r="M129" s="1">
        <v>37.79</v>
      </c>
      <c r="N129" s="25">
        <v>-7.0311e-7</v>
      </c>
      <c r="O129" s="25">
        <v>6.26495e-5</v>
      </c>
      <c r="P129" s="25">
        <v>0.00223301</v>
      </c>
      <c r="Q129" s="25">
        <v>5.97568e-5</v>
      </c>
      <c r="R129" s="27">
        <f ca="1" t="array" ref="R129">(PRODUCT(((C$4:Q$4="")+(C129:Q129&lt;C$4:Q$4))*((C$3:Q$3="")+(C129:Q129&gt;C$3:Q$3)))&gt;0)*1</f>
        <v>0</v>
      </c>
    </row>
    <row r="130" hidden="1" spans="1:18">
      <c r="A130" s="19">
        <v>577</v>
      </c>
      <c r="B130" s="1" t="s">
        <v>200</v>
      </c>
      <c r="C130" s="20">
        <v>35000</v>
      </c>
      <c r="D130" s="20">
        <v>36662.2</v>
      </c>
      <c r="E130" s="21">
        <f t="shared" si="2"/>
        <v>0.954661749704055</v>
      </c>
      <c r="F130" s="22">
        <v>341.613</v>
      </c>
      <c r="G130" s="1">
        <v>600</v>
      </c>
      <c r="H130" s="1">
        <v>125</v>
      </c>
      <c r="I130" s="1">
        <v>600</v>
      </c>
      <c r="J130" s="1">
        <v>295</v>
      </c>
      <c r="K130" s="1">
        <v>595</v>
      </c>
      <c r="L130" s="22">
        <v>191.08</v>
      </c>
      <c r="M130" s="1">
        <v>37.27</v>
      </c>
      <c r="N130" s="25">
        <v>-6.45031e-7</v>
      </c>
      <c r="O130" s="25">
        <v>4.32309e-5</v>
      </c>
      <c r="P130" s="25">
        <v>0.00238118</v>
      </c>
      <c r="Q130" s="25">
        <v>0.00013749</v>
      </c>
      <c r="R130" s="27">
        <f ca="1" t="array" ref="R130">(PRODUCT(((C$4:Q$4="")+(C130:Q130&lt;C$4:Q$4))*((C$3:Q$3="")+(C130:Q130&gt;C$3:Q$3)))&gt;0)*1</f>
        <v>0</v>
      </c>
    </row>
    <row r="131" hidden="1" spans="1:18">
      <c r="A131" s="19">
        <v>897</v>
      </c>
      <c r="B131" s="1" t="s">
        <v>201</v>
      </c>
      <c r="C131" s="20">
        <v>61100</v>
      </c>
      <c r="D131" s="20">
        <v>64032</v>
      </c>
      <c r="E131" s="21">
        <f t="shared" si="2"/>
        <v>0.954210394802599</v>
      </c>
      <c r="F131" s="22">
        <v>389.103</v>
      </c>
      <c r="G131" s="1">
        <v>0</v>
      </c>
      <c r="H131" s="1">
        <v>0</v>
      </c>
      <c r="I131" s="1">
        <v>208</v>
      </c>
      <c r="J131" s="1">
        <v>346</v>
      </c>
      <c r="K131" s="1">
        <v>480</v>
      </c>
      <c r="L131" s="22">
        <v>1089.38</v>
      </c>
      <c r="M131" s="1">
        <v>1</v>
      </c>
      <c r="N131" s="25">
        <v>-1.91144e-7</v>
      </c>
      <c r="O131" s="25">
        <v>4.02611e-5</v>
      </c>
      <c r="P131" s="25">
        <v>-0.000974736</v>
      </c>
      <c r="Q131" s="25">
        <v>0.00560578</v>
      </c>
      <c r="R131" s="27">
        <f ca="1" t="array" ref="R131">(PRODUCT(((C$4:Q$4="")+(C131:Q131&lt;C$4:Q$4))*((C$3:Q$3="")+(C131:Q131&gt;C$3:Q$3)))&gt;0)*1</f>
        <v>0</v>
      </c>
    </row>
    <row r="132" hidden="1" spans="1:18">
      <c r="A132" s="19">
        <v>671</v>
      </c>
      <c r="B132" s="1" t="s">
        <v>202</v>
      </c>
      <c r="C132" s="20">
        <v>50000</v>
      </c>
      <c r="D132" s="20">
        <v>52415.2</v>
      </c>
      <c r="E132" s="21">
        <f t="shared" si="2"/>
        <v>0.953921763152673</v>
      </c>
      <c r="F132" s="22">
        <v>320.9</v>
      </c>
      <c r="G132" s="1">
        <v>600</v>
      </c>
      <c r="H132" s="1">
        <v>172</v>
      </c>
      <c r="I132" s="1">
        <v>240</v>
      </c>
      <c r="J132" s="1">
        <v>305</v>
      </c>
      <c r="K132" s="1">
        <v>600</v>
      </c>
      <c r="L132" s="22">
        <v>369.301</v>
      </c>
      <c r="M132" s="1">
        <v>78</v>
      </c>
      <c r="N132" s="25">
        <v>-5.26089e-7</v>
      </c>
      <c r="O132" s="25">
        <v>2.56854e-5</v>
      </c>
      <c r="P132" s="25">
        <v>0.00247712</v>
      </c>
      <c r="Q132" s="25">
        <v>0.00136817</v>
      </c>
      <c r="R132" s="27">
        <f ca="1" t="array" ref="R132">(PRODUCT(((C$4:Q$4="")+(C132:Q132&lt;C$4:Q$4))*((C$3:Q$3="")+(C132:Q132&gt;C$3:Q$3)))&gt;0)*1</f>
        <v>0</v>
      </c>
    </row>
    <row r="133" hidden="1" spans="1:18">
      <c r="A133" s="19">
        <v>837</v>
      </c>
      <c r="B133" s="1" t="s">
        <v>203</v>
      </c>
      <c r="C133" s="20">
        <v>42000</v>
      </c>
      <c r="D133" s="20">
        <v>44035.7</v>
      </c>
      <c r="E133" s="21">
        <f t="shared" si="2"/>
        <v>0.953771598952668</v>
      </c>
      <c r="F133" s="22">
        <v>309.953</v>
      </c>
      <c r="G133" s="1">
        <v>600</v>
      </c>
      <c r="H133" s="1">
        <v>180</v>
      </c>
      <c r="I133" s="1">
        <v>208</v>
      </c>
      <c r="J133" s="1">
        <v>250</v>
      </c>
      <c r="K133" s="1">
        <v>480</v>
      </c>
      <c r="L133" s="22">
        <v>289.935</v>
      </c>
      <c r="M133" s="1">
        <v>0.6</v>
      </c>
      <c r="N133" s="25">
        <v>-7.76725e-7</v>
      </c>
      <c r="O133" s="25">
        <v>5.63608e-5</v>
      </c>
      <c r="P133" s="25">
        <v>0.00223094</v>
      </c>
      <c r="Q133" s="25">
        <v>0.00021313</v>
      </c>
      <c r="R133" s="27">
        <f ca="1" t="array" ref="R133">(PRODUCT(((C$4:Q$4="")+(C133:Q133&lt;C$4:Q$4))*((C$3:Q$3="")+(C133:Q133&gt;C$3:Q$3)))&gt;0)*1</f>
        <v>0</v>
      </c>
    </row>
    <row r="134" hidden="1" spans="1:18">
      <c r="A134" s="19">
        <v>586</v>
      </c>
      <c r="B134" s="1" t="s">
        <v>204</v>
      </c>
      <c r="C134" s="20">
        <v>75000</v>
      </c>
      <c r="D134" s="20">
        <v>78114.3</v>
      </c>
      <c r="E134" s="21">
        <f t="shared" si="2"/>
        <v>0.960131499610187</v>
      </c>
      <c r="F134" s="22">
        <v>341.927</v>
      </c>
      <c r="G134" s="1">
        <v>600</v>
      </c>
      <c r="H134" s="1">
        <v>267</v>
      </c>
      <c r="I134" s="1">
        <v>600</v>
      </c>
      <c r="J134" s="1">
        <v>295</v>
      </c>
      <c r="K134" s="1">
        <v>595</v>
      </c>
      <c r="L134" s="22">
        <v>575.253</v>
      </c>
      <c r="M134" s="1">
        <v>105.84</v>
      </c>
      <c r="N134" s="25">
        <v>-2.65157e-7</v>
      </c>
      <c r="O134" s="25">
        <v>3.41557e-5</v>
      </c>
      <c r="P134" s="25">
        <v>0.0020312</v>
      </c>
      <c r="Q134" s="25">
        <v>-0.000264806</v>
      </c>
      <c r="R134" s="27">
        <f ca="1" t="array" ref="R134">(PRODUCT(((C$4:Q$4="")+(C134:Q134&lt;C$4:Q$4))*((C$3:Q$3="")+(C134:Q134&gt;C$3:Q$3)))&gt;0)*1</f>
        <v>0</v>
      </c>
    </row>
    <row r="135" hidden="1" spans="1:18">
      <c r="A135" s="19">
        <v>430</v>
      </c>
      <c r="B135" s="1" t="s">
        <v>205</v>
      </c>
      <c r="C135" s="20">
        <v>3600</v>
      </c>
      <c r="D135" s="20">
        <v>3785.74</v>
      </c>
      <c r="E135" s="21">
        <f t="shared" si="2"/>
        <v>0.950936937032126</v>
      </c>
      <c r="F135" s="22">
        <v>375.956</v>
      </c>
      <c r="G135" s="1">
        <v>600</v>
      </c>
      <c r="H135" s="1">
        <v>20</v>
      </c>
      <c r="I135" s="1">
        <v>240</v>
      </c>
      <c r="J135" s="1">
        <v>90</v>
      </c>
      <c r="K135" s="1">
        <v>580</v>
      </c>
      <c r="L135" s="22">
        <v>39.3702</v>
      </c>
      <c r="M135" s="1">
        <v>0.34</v>
      </c>
      <c r="N135" s="25">
        <v>-6.24664e-6</v>
      </c>
      <c r="O135" s="25">
        <v>-2.51596e-5</v>
      </c>
      <c r="P135" s="25">
        <v>0.000672377</v>
      </c>
      <c r="Q135" s="25">
        <v>0.000120432</v>
      </c>
      <c r="R135" s="27">
        <f ca="1" t="array" ref="R135">(PRODUCT(((C$4:Q$4="")+(C135:Q135&lt;C$4:Q$4))*((C$3:Q$3="")+(C135:Q135&gt;C$3:Q$3)))&gt;0)*1</f>
        <v>0</v>
      </c>
    </row>
    <row r="136" hidden="1" spans="1:18">
      <c r="A136" s="19">
        <v>432</v>
      </c>
      <c r="B136" s="1" t="s">
        <v>206</v>
      </c>
      <c r="C136" s="20">
        <v>3600</v>
      </c>
      <c r="D136" s="20">
        <v>3800.75</v>
      </c>
      <c r="E136" s="21">
        <f t="shared" ref="E136:E199" si="3">C136/D136</f>
        <v>0.947181477339999</v>
      </c>
      <c r="F136" s="22">
        <v>381.147</v>
      </c>
      <c r="G136" s="1">
        <v>600</v>
      </c>
      <c r="H136" s="1">
        <v>20</v>
      </c>
      <c r="I136" s="1">
        <v>240</v>
      </c>
      <c r="J136" s="1">
        <v>90</v>
      </c>
      <c r="K136" s="1">
        <v>580</v>
      </c>
      <c r="L136" s="22">
        <v>44.1343</v>
      </c>
      <c r="M136" s="1">
        <v>0.34</v>
      </c>
      <c r="N136" s="25">
        <v>-7.05476e-6</v>
      </c>
      <c r="O136" s="25">
        <v>-2.65347e-5</v>
      </c>
      <c r="P136" s="25">
        <v>0.000803388</v>
      </c>
      <c r="Q136" s="25">
        <v>0.000415612</v>
      </c>
      <c r="R136" s="27">
        <f ca="1" t="array" ref="R136">(PRODUCT(((C$4:Q$4="")+(C136:Q136&lt;C$4:Q$4))*((C$3:Q$3="")+(C136:Q136&gt;C$3:Q$3)))&gt;0)*1</f>
        <v>0</v>
      </c>
    </row>
    <row r="137" hidden="1" spans="1:18">
      <c r="A137" s="19">
        <v>512</v>
      </c>
      <c r="B137" s="1" t="s">
        <v>207</v>
      </c>
      <c r="C137" s="20">
        <v>3000</v>
      </c>
      <c r="D137" s="20">
        <v>3147.01</v>
      </c>
      <c r="E137" s="21">
        <f t="shared" si="3"/>
        <v>0.953285817331372</v>
      </c>
      <c r="F137" s="22">
        <v>313.429</v>
      </c>
      <c r="G137" s="1">
        <v>600</v>
      </c>
      <c r="H137" s="1">
        <v>10</v>
      </c>
      <c r="I137" s="1">
        <v>208</v>
      </c>
      <c r="J137" s="1">
        <v>90</v>
      </c>
      <c r="K137" s="1">
        <v>580</v>
      </c>
      <c r="L137" s="22">
        <v>18.1041</v>
      </c>
      <c r="M137" s="1">
        <v>0.1</v>
      </c>
      <c r="N137" s="25">
        <v>-8.64825e-6</v>
      </c>
      <c r="O137" s="25">
        <v>-1.21446e-5</v>
      </c>
      <c r="P137" s="25">
        <v>0.00161603</v>
      </c>
      <c r="Q137" s="25">
        <v>-0.000217109</v>
      </c>
      <c r="R137" s="27">
        <f ca="1" t="array" ref="R137">(PRODUCT(((C$4:Q$4="")+(C137:Q137&lt;C$4:Q$4))*((C$3:Q$3="")+(C137:Q137&gt;C$3:Q$3)))&gt;0)*1</f>
        <v>0</v>
      </c>
    </row>
    <row r="138" hidden="1" spans="1:18">
      <c r="A138" s="19">
        <v>513</v>
      </c>
      <c r="B138" s="1" t="s">
        <v>208</v>
      </c>
      <c r="C138" s="20">
        <v>3000</v>
      </c>
      <c r="D138" s="20">
        <v>3125.76</v>
      </c>
      <c r="E138" s="21">
        <f t="shared" si="3"/>
        <v>0.959766584766585</v>
      </c>
      <c r="F138" s="22">
        <v>340.843</v>
      </c>
      <c r="G138" s="1">
        <v>600</v>
      </c>
      <c r="H138" s="1">
        <v>10</v>
      </c>
      <c r="I138" s="1">
        <v>240</v>
      </c>
      <c r="J138" s="1">
        <v>90</v>
      </c>
      <c r="K138" s="1">
        <v>580</v>
      </c>
      <c r="L138" s="22">
        <v>19.8661</v>
      </c>
      <c r="M138" s="1">
        <v>0.1</v>
      </c>
      <c r="N138" s="25">
        <v>-6.66061e-6</v>
      </c>
      <c r="O138" s="25">
        <v>-2.55226e-5</v>
      </c>
      <c r="P138" s="25">
        <v>0.00105384</v>
      </c>
      <c r="Q138" s="25">
        <v>-0.000471417</v>
      </c>
      <c r="R138" s="27">
        <f ca="1" t="array" ref="R138">(PRODUCT(((C$4:Q$4="")+(C138:Q138&lt;C$4:Q$4))*((C$3:Q$3="")+(C138:Q138&gt;C$3:Q$3)))&gt;0)*1</f>
        <v>0</v>
      </c>
    </row>
    <row r="139" hidden="1" spans="1:18">
      <c r="A139" s="19">
        <v>514</v>
      </c>
      <c r="B139" s="1" t="s">
        <v>209</v>
      </c>
      <c r="C139" s="20">
        <v>3000</v>
      </c>
      <c r="D139" s="20">
        <v>3110.34</v>
      </c>
      <c r="E139" s="21">
        <f t="shared" si="3"/>
        <v>0.964524778641563</v>
      </c>
      <c r="F139" s="22">
        <v>389.986</v>
      </c>
      <c r="G139" s="1">
        <v>600</v>
      </c>
      <c r="H139" s="1">
        <v>10</v>
      </c>
      <c r="I139" s="1">
        <v>277</v>
      </c>
      <c r="J139" s="1">
        <v>90</v>
      </c>
      <c r="K139" s="1">
        <v>580</v>
      </c>
      <c r="L139" s="22">
        <v>22.7201</v>
      </c>
      <c r="M139" s="1">
        <v>0.2</v>
      </c>
      <c r="N139" s="25">
        <v>-5.68316e-6</v>
      </c>
      <c r="O139" s="25">
        <v>-4.44157e-5</v>
      </c>
      <c r="P139" s="25">
        <v>3.63696e-5</v>
      </c>
      <c r="Q139" s="25">
        <v>-0.00155416</v>
      </c>
      <c r="R139" s="27">
        <f ca="1" t="array" ref="R139">(PRODUCT(((C$4:Q$4="")+(C139:Q139&lt;C$4:Q$4))*((C$3:Q$3="")+(C139:Q139&gt;C$3:Q$3)))&gt;0)*1</f>
        <v>0</v>
      </c>
    </row>
    <row r="140" hidden="1" spans="1:18">
      <c r="A140" s="19">
        <v>515</v>
      </c>
      <c r="B140" s="1" t="s">
        <v>210</v>
      </c>
      <c r="C140" s="20">
        <v>3600</v>
      </c>
      <c r="D140" s="20">
        <v>3759.29</v>
      </c>
      <c r="E140" s="21">
        <f t="shared" si="3"/>
        <v>0.957627637133608</v>
      </c>
      <c r="F140" s="22">
        <v>309.948</v>
      </c>
      <c r="G140" s="1">
        <v>600</v>
      </c>
      <c r="H140" s="1">
        <v>16</v>
      </c>
      <c r="I140" s="1">
        <v>208</v>
      </c>
      <c r="J140" s="1">
        <v>90</v>
      </c>
      <c r="K140" s="1">
        <v>580</v>
      </c>
      <c r="L140" s="22">
        <v>24.2022</v>
      </c>
      <c r="M140" s="1">
        <v>0.1</v>
      </c>
      <c r="N140" s="25">
        <v>-4.85316e-6</v>
      </c>
      <c r="O140" s="25">
        <v>1.71156e-6</v>
      </c>
      <c r="P140" s="25">
        <v>0.00173036</v>
      </c>
      <c r="Q140" s="25">
        <v>0.00113907</v>
      </c>
      <c r="R140" s="27">
        <f ca="1" t="array" ref="R140">(PRODUCT(((C$4:Q$4="")+(C140:Q140&lt;C$4:Q$4))*((C$3:Q$3="")+(C140:Q140&gt;C$3:Q$3)))&gt;0)*1</f>
        <v>0</v>
      </c>
    </row>
    <row r="141" hidden="1" spans="1:18">
      <c r="A141" s="19">
        <v>516</v>
      </c>
      <c r="B141" s="1" t="s">
        <v>211</v>
      </c>
      <c r="C141" s="20">
        <v>3600</v>
      </c>
      <c r="D141" s="20">
        <v>3743.25</v>
      </c>
      <c r="E141" s="21">
        <f t="shared" si="3"/>
        <v>0.961731116008816</v>
      </c>
      <c r="F141" s="22">
        <v>340.032</v>
      </c>
      <c r="G141" s="1">
        <v>600</v>
      </c>
      <c r="H141" s="1">
        <v>16</v>
      </c>
      <c r="I141" s="1">
        <v>240</v>
      </c>
      <c r="J141" s="1">
        <v>90</v>
      </c>
      <c r="K141" s="1">
        <v>580</v>
      </c>
      <c r="L141" s="22">
        <v>27.5502</v>
      </c>
      <c r="M141" s="1">
        <v>0.2</v>
      </c>
      <c r="N141" s="25">
        <v>-3.7365e-6</v>
      </c>
      <c r="O141" s="25">
        <v>-2.26799e-5</v>
      </c>
      <c r="P141" s="25">
        <v>0.000740416</v>
      </c>
      <c r="Q141" s="25">
        <v>0.00102369</v>
      </c>
      <c r="R141" s="27">
        <f ca="1" t="array" ref="R141">(PRODUCT(((C$4:Q$4="")+(C141:Q141&lt;C$4:Q$4))*((C$3:Q$3="")+(C141:Q141&gt;C$3:Q$3)))&gt;0)*1</f>
        <v>0</v>
      </c>
    </row>
    <row r="142" hidden="1" spans="1:18">
      <c r="A142" s="19">
        <v>517</v>
      </c>
      <c r="B142" s="1" t="s">
        <v>212</v>
      </c>
      <c r="C142" s="20">
        <v>3600</v>
      </c>
      <c r="D142" s="20">
        <v>3726.79</v>
      </c>
      <c r="E142" s="21">
        <f t="shared" si="3"/>
        <v>0.965978764566826</v>
      </c>
      <c r="F142" s="22">
        <v>395.357</v>
      </c>
      <c r="G142" s="1">
        <v>600</v>
      </c>
      <c r="H142" s="1">
        <v>16</v>
      </c>
      <c r="I142" s="1">
        <v>277</v>
      </c>
      <c r="J142" s="1">
        <v>90</v>
      </c>
      <c r="K142" s="1">
        <v>580</v>
      </c>
      <c r="L142" s="22">
        <v>30.2169</v>
      </c>
      <c r="M142" s="1">
        <v>0.2</v>
      </c>
      <c r="N142" s="25">
        <v>-3.2346e-6</v>
      </c>
      <c r="O142" s="25">
        <v>-4.60866e-5</v>
      </c>
      <c r="P142" s="25">
        <v>5.01694e-5</v>
      </c>
      <c r="Q142" s="25">
        <v>0.00159043</v>
      </c>
      <c r="R142" s="27">
        <f ca="1" t="array" ref="R142">(PRODUCT(((C$4:Q$4="")+(C142:Q142&lt;C$4:Q$4))*((C$3:Q$3="")+(C142:Q142&gt;C$3:Q$3)))&gt;0)*1</f>
        <v>0</v>
      </c>
    </row>
    <row r="143" hidden="1" spans="1:18">
      <c r="A143" s="19">
        <v>521</v>
      </c>
      <c r="B143" s="1" t="s">
        <v>213</v>
      </c>
      <c r="C143" s="20">
        <v>4200</v>
      </c>
      <c r="D143" s="20">
        <v>4397.39</v>
      </c>
      <c r="E143" s="21">
        <f t="shared" si="3"/>
        <v>0.95511200962389</v>
      </c>
      <c r="F143" s="22">
        <v>309.986</v>
      </c>
      <c r="G143" s="1">
        <v>600</v>
      </c>
      <c r="H143" s="1">
        <v>16</v>
      </c>
      <c r="I143" s="1">
        <v>208</v>
      </c>
      <c r="J143" s="1">
        <v>90</v>
      </c>
      <c r="K143" s="1">
        <v>580</v>
      </c>
      <c r="L143" s="22">
        <v>24.7014</v>
      </c>
      <c r="M143" s="1">
        <v>0.1</v>
      </c>
      <c r="N143" s="25">
        <v>-5.10348e-6</v>
      </c>
      <c r="O143" s="25">
        <v>1.18203e-6</v>
      </c>
      <c r="P143" s="25">
        <v>0.00137589</v>
      </c>
      <c r="Q143" s="25">
        <v>0.000597293</v>
      </c>
      <c r="R143" s="27">
        <f ca="1" t="array" ref="R143">(PRODUCT(((C$4:Q$4="")+(C143:Q143&lt;C$4:Q$4))*((C$3:Q$3="")+(C143:Q143&gt;C$3:Q$3)))&gt;0)*1</f>
        <v>0</v>
      </c>
    </row>
    <row r="144" hidden="1" spans="1:18">
      <c r="A144" s="19">
        <v>522</v>
      </c>
      <c r="B144" s="1" t="s">
        <v>214</v>
      </c>
      <c r="C144" s="20">
        <v>4200</v>
      </c>
      <c r="D144" s="20">
        <v>4376.32</v>
      </c>
      <c r="E144" s="21">
        <f t="shared" si="3"/>
        <v>0.959710441649605</v>
      </c>
      <c r="F144" s="22">
        <v>340.069</v>
      </c>
      <c r="G144" s="1">
        <v>600</v>
      </c>
      <c r="H144" s="1">
        <v>16</v>
      </c>
      <c r="I144" s="1">
        <v>240</v>
      </c>
      <c r="J144" s="1">
        <v>90</v>
      </c>
      <c r="K144" s="1">
        <v>580</v>
      </c>
      <c r="L144" s="22">
        <v>28.3644</v>
      </c>
      <c r="M144" s="1">
        <v>0.2</v>
      </c>
      <c r="N144" s="25">
        <v>-4.20515e-6</v>
      </c>
      <c r="O144" s="25">
        <v>-2.81119e-5</v>
      </c>
      <c r="P144" s="25">
        <v>0.000275393</v>
      </c>
      <c r="Q144" s="25">
        <v>-0.000378741</v>
      </c>
      <c r="R144" s="27">
        <f ca="1" t="array" ref="R144">(PRODUCT(((C$4:Q$4="")+(C144:Q144&lt;C$4:Q$4))*((C$3:Q$3="")+(C144:Q144&gt;C$3:Q$3)))&gt;0)*1</f>
        <v>0</v>
      </c>
    </row>
    <row r="145" hidden="1" spans="1:18">
      <c r="A145" s="19">
        <v>523</v>
      </c>
      <c r="B145" s="1" t="s">
        <v>215</v>
      </c>
      <c r="C145" s="20">
        <v>4200</v>
      </c>
      <c r="D145" s="20">
        <v>4350.97</v>
      </c>
      <c r="E145" s="21">
        <f t="shared" si="3"/>
        <v>0.965301990130936</v>
      </c>
      <c r="F145" s="22">
        <v>395.4</v>
      </c>
      <c r="G145" s="1">
        <v>600</v>
      </c>
      <c r="H145" s="1">
        <v>16</v>
      </c>
      <c r="I145" s="1">
        <v>277</v>
      </c>
      <c r="J145" s="1">
        <v>90</v>
      </c>
      <c r="K145" s="1">
        <v>580</v>
      </c>
      <c r="L145" s="22">
        <v>30.1802</v>
      </c>
      <c r="M145" s="1">
        <v>0.2</v>
      </c>
      <c r="N145" s="25">
        <v>-3.21027e-6</v>
      </c>
      <c r="O145" s="25">
        <v>-4.76445e-5</v>
      </c>
      <c r="P145" s="25">
        <v>-0.00030921</v>
      </c>
      <c r="Q145" s="25">
        <v>0.000278267</v>
      </c>
      <c r="R145" s="27">
        <f ca="1" t="array" ref="R145">(PRODUCT(((C$4:Q$4="")+(C145:Q145&lt;C$4:Q$4))*((C$3:Q$3="")+(C145:Q145&gt;C$3:Q$3)))&gt;0)*1</f>
        <v>0</v>
      </c>
    </row>
    <row r="146" hidden="1" spans="1:18">
      <c r="A146" s="19">
        <v>540</v>
      </c>
      <c r="B146" s="1" t="s">
        <v>216</v>
      </c>
      <c r="C146" s="20">
        <v>5000</v>
      </c>
      <c r="D146" s="20">
        <v>5193.13</v>
      </c>
      <c r="E146" s="21">
        <f t="shared" si="3"/>
        <v>0.962810482310283</v>
      </c>
      <c r="F146" s="22">
        <v>342.668</v>
      </c>
      <c r="G146" s="1">
        <v>600</v>
      </c>
      <c r="H146" s="1">
        <v>36</v>
      </c>
      <c r="I146" s="1">
        <v>240</v>
      </c>
      <c r="J146" s="1">
        <v>90</v>
      </c>
      <c r="K146" s="1">
        <v>580</v>
      </c>
      <c r="L146" s="22">
        <v>32.6549</v>
      </c>
      <c r="M146" s="1">
        <v>0.24</v>
      </c>
      <c r="N146" s="25">
        <v>-3.57238e-6</v>
      </c>
      <c r="O146" s="25">
        <v>-1.20087e-5</v>
      </c>
      <c r="P146" s="25">
        <v>0.000820949</v>
      </c>
      <c r="Q146" s="25">
        <v>-0.000664099</v>
      </c>
      <c r="R146" s="27">
        <f ca="1" t="array" ref="R146">(PRODUCT(((C$4:Q$4="")+(C146:Q146&lt;C$4:Q$4))*((C$3:Q$3="")+(C146:Q146&gt;C$3:Q$3)))&gt;0)*1</f>
        <v>0</v>
      </c>
    </row>
    <row r="147" hidden="1" spans="1:18">
      <c r="A147" s="19">
        <v>544</v>
      </c>
      <c r="B147" s="1" t="s">
        <v>217</v>
      </c>
      <c r="C147" s="20">
        <v>6000</v>
      </c>
      <c r="D147" s="20">
        <v>6201.52</v>
      </c>
      <c r="E147" s="21">
        <f t="shared" si="3"/>
        <v>0.96750474077323</v>
      </c>
      <c r="F147" s="22">
        <v>400.582</v>
      </c>
      <c r="G147" s="1">
        <v>600</v>
      </c>
      <c r="H147" s="1">
        <v>36</v>
      </c>
      <c r="I147" s="1">
        <v>277</v>
      </c>
      <c r="J147" s="1">
        <v>90</v>
      </c>
      <c r="K147" s="1">
        <v>580</v>
      </c>
      <c r="L147" s="22">
        <v>37.3594</v>
      </c>
      <c r="M147" s="1">
        <v>0.32</v>
      </c>
      <c r="N147" s="25">
        <v>-2.16945e-6</v>
      </c>
      <c r="O147" s="25">
        <v>-3.54406e-5</v>
      </c>
      <c r="P147" s="25">
        <v>4.69293e-5</v>
      </c>
      <c r="Q147" s="25">
        <v>-0.00258878</v>
      </c>
      <c r="R147" s="27">
        <f ca="1" t="array" ref="R147">(PRODUCT(((C$4:Q$4="")+(C147:Q147&lt;C$4:Q$4))*((C$3:Q$3="")+(C147:Q147&gt;C$3:Q$3)))&gt;0)*1</f>
        <v>0</v>
      </c>
    </row>
    <row r="148" hidden="1" spans="1:18">
      <c r="A148" s="19">
        <v>548</v>
      </c>
      <c r="B148" s="1" t="s">
        <v>218</v>
      </c>
      <c r="C148" s="20">
        <v>100000</v>
      </c>
      <c r="D148" s="20">
        <v>105916</v>
      </c>
      <c r="E148" s="21">
        <f t="shared" si="3"/>
        <v>0.944144416329922</v>
      </c>
      <c r="F148" s="22">
        <v>400.157</v>
      </c>
      <c r="G148" s="1">
        <v>480</v>
      </c>
      <c r="H148" s="1">
        <v>320</v>
      </c>
      <c r="I148" s="1">
        <v>480</v>
      </c>
      <c r="J148" s="1">
        <v>280</v>
      </c>
      <c r="K148" s="1">
        <v>580</v>
      </c>
      <c r="L148" s="22">
        <v>1248.56</v>
      </c>
      <c r="M148" s="1">
        <v>170</v>
      </c>
      <c r="N148" s="25">
        <v>-3.12093e-7</v>
      </c>
      <c r="O148" s="25">
        <v>-8.19549e-5</v>
      </c>
      <c r="P148" s="25">
        <v>-0.000388323</v>
      </c>
      <c r="Q148" s="25">
        <v>-0.000987393</v>
      </c>
      <c r="R148" s="27">
        <f ca="1" t="array" ref="R148">(PRODUCT(((C$4:Q$4="")+(C148:Q148&lt;C$4:Q$4))*((C$3:Q$3="")+(C148:Q148&gt;C$3:Q$3)))&gt;0)*1</f>
        <v>1</v>
      </c>
    </row>
    <row r="149" hidden="1" spans="1:18">
      <c r="A149" s="19">
        <v>549</v>
      </c>
      <c r="B149" s="1" t="s">
        <v>219</v>
      </c>
      <c r="C149" s="20">
        <v>100000</v>
      </c>
      <c r="D149" s="20">
        <v>105382</v>
      </c>
      <c r="E149" s="21">
        <f t="shared" si="3"/>
        <v>0.948928659543376</v>
      </c>
      <c r="F149" s="22">
        <v>489.44</v>
      </c>
      <c r="G149" s="1">
        <v>600</v>
      </c>
      <c r="H149" s="1">
        <v>320</v>
      </c>
      <c r="I149" s="1">
        <v>480</v>
      </c>
      <c r="J149" s="1">
        <v>280</v>
      </c>
      <c r="K149" s="1">
        <v>580</v>
      </c>
      <c r="L149" s="22">
        <v>1202.8</v>
      </c>
      <c r="M149" s="1">
        <v>170</v>
      </c>
      <c r="N149" s="25">
        <v>-3.05405e-7</v>
      </c>
      <c r="O149" s="25">
        <v>-6.29486e-5</v>
      </c>
      <c r="P149" s="25">
        <v>-0.000651176</v>
      </c>
      <c r="Q149" s="25">
        <v>-0.00108575</v>
      </c>
      <c r="R149" s="27">
        <f ca="1" t="array" ref="R149">(PRODUCT(((C$4:Q$4="")+(C149:Q149&lt;C$4:Q$4))*((C$3:Q$3="")+(C149:Q149&gt;C$3:Q$3)))&gt;0)*1</f>
        <v>1</v>
      </c>
    </row>
    <row r="150" hidden="1" spans="1:18">
      <c r="A150" s="19">
        <v>11</v>
      </c>
      <c r="B150" s="1" t="s">
        <v>220</v>
      </c>
      <c r="C150" s="20">
        <v>500000</v>
      </c>
      <c r="D150" s="20">
        <v>512033</v>
      </c>
      <c r="E150" s="21">
        <f t="shared" si="3"/>
        <v>0.976499561551697</v>
      </c>
      <c r="F150" s="22">
        <v>368.757</v>
      </c>
      <c r="G150" s="1">
        <v>600</v>
      </c>
      <c r="H150" s="1">
        <v>750</v>
      </c>
      <c r="I150" s="1">
        <v>480</v>
      </c>
      <c r="J150" s="1">
        <v>330</v>
      </c>
      <c r="K150" s="1">
        <v>550</v>
      </c>
      <c r="L150" s="22">
        <v>1443.01</v>
      </c>
      <c r="M150" s="1">
        <v>88</v>
      </c>
      <c r="N150" s="25">
        <v>-3.73024e-8</v>
      </c>
      <c r="O150" s="25">
        <v>5.0149e-5</v>
      </c>
      <c r="P150" s="25">
        <v>0.00223278</v>
      </c>
      <c r="Q150" s="25">
        <v>0.000792058</v>
      </c>
      <c r="R150" s="27">
        <f ca="1" t="array" ref="R150">(PRODUCT(((C$4:Q$4="")+(C150:Q150&lt;C$4:Q$4))*((C$3:Q$3="")+(C150:Q150&gt;C$3:Q$3)))&gt;0)*1</f>
        <v>0</v>
      </c>
    </row>
    <row r="151" hidden="1" spans="1:18">
      <c r="A151" s="19">
        <v>95</v>
      </c>
      <c r="B151" s="1" t="s">
        <v>221</v>
      </c>
      <c r="C151" s="20">
        <v>20000</v>
      </c>
      <c r="D151" s="20">
        <v>20764.1</v>
      </c>
      <c r="E151" s="21">
        <f t="shared" si="3"/>
        <v>0.963200909261658</v>
      </c>
      <c r="F151" s="22">
        <v>425.553</v>
      </c>
      <c r="G151" s="1">
        <v>600</v>
      </c>
      <c r="H151" s="1">
        <v>35</v>
      </c>
      <c r="I151" s="1">
        <v>480</v>
      </c>
      <c r="J151" s="1">
        <v>300</v>
      </c>
      <c r="K151" s="1">
        <v>550</v>
      </c>
      <c r="L151" s="22">
        <v>81.2671</v>
      </c>
      <c r="M151" s="1">
        <v>-2.2</v>
      </c>
      <c r="N151" s="25">
        <v>-7.92843e-7</v>
      </c>
      <c r="O151" s="25">
        <v>-6.04293e-5</v>
      </c>
      <c r="P151" s="25">
        <v>-0.000568526</v>
      </c>
      <c r="Q151" s="25">
        <v>-0.00305125</v>
      </c>
      <c r="R151" s="27">
        <f ca="1" t="array" ref="R151">(PRODUCT(((C$4:Q$4="")+(C151:Q151&lt;C$4:Q$4))*((C$3:Q$3="")+(C151:Q151&gt;C$3:Q$3)))&gt;0)*1</f>
        <v>0</v>
      </c>
    </row>
    <row r="152" hidden="1" spans="1:18">
      <c r="A152" s="19">
        <v>96</v>
      </c>
      <c r="B152" s="1" t="s">
        <v>222</v>
      </c>
      <c r="C152" s="20">
        <v>20000</v>
      </c>
      <c r="D152" s="20">
        <v>20764.1</v>
      </c>
      <c r="E152" s="21">
        <f t="shared" si="3"/>
        <v>0.963200909261658</v>
      </c>
      <c r="F152" s="22">
        <v>425.553</v>
      </c>
      <c r="G152" s="1">
        <v>600</v>
      </c>
      <c r="H152" s="1">
        <v>35</v>
      </c>
      <c r="I152" s="1">
        <v>480</v>
      </c>
      <c r="J152" s="1">
        <v>300</v>
      </c>
      <c r="K152" s="1">
        <v>550</v>
      </c>
      <c r="L152" s="22">
        <v>81.2671</v>
      </c>
      <c r="M152" s="1">
        <v>-2.2</v>
      </c>
      <c r="N152" s="25">
        <v>-7.92843e-7</v>
      </c>
      <c r="O152" s="25">
        <v>-6.04293e-5</v>
      </c>
      <c r="P152" s="25">
        <v>-0.000568526</v>
      </c>
      <c r="Q152" s="25">
        <v>-0.00305125</v>
      </c>
      <c r="R152" s="27">
        <f ca="1" t="array" ref="R152">(PRODUCT(((C$4:Q$4="")+(C152:Q152&lt;C$4:Q$4))*((C$3:Q$3="")+(C152:Q152&gt;C$3:Q$3)))&gt;0)*1</f>
        <v>0</v>
      </c>
    </row>
    <row r="153" hidden="1" spans="1:18">
      <c r="A153" s="19">
        <v>130</v>
      </c>
      <c r="B153" s="1" t="s">
        <v>223</v>
      </c>
      <c r="C153" s="20">
        <v>4954</v>
      </c>
      <c r="D153" s="20">
        <v>5236.15</v>
      </c>
      <c r="E153" s="21">
        <f t="shared" si="3"/>
        <v>0.946114989066394</v>
      </c>
      <c r="F153" s="22">
        <v>360.64</v>
      </c>
      <c r="G153" s="1">
        <v>600</v>
      </c>
      <c r="H153" s="1">
        <v>30</v>
      </c>
      <c r="I153" s="1">
        <v>240</v>
      </c>
      <c r="J153" s="1">
        <v>250</v>
      </c>
      <c r="K153" s="1">
        <v>550</v>
      </c>
      <c r="L153" s="22">
        <v>42.6782</v>
      </c>
      <c r="M153" s="1">
        <v>-1.26</v>
      </c>
      <c r="N153" s="25">
        <v>-6.14396e-6</v>
      </c>
      <c r="O153" s="25">
        <v>-2.14581e-5</v>
      </c>
      <c r="P153" s="25">
        <v>0.000351582</v>
      </c>
      <c r="Q153" s="25">
        <v>-0.00102728</v>
      </c>
      <c r="R153" s="27">
        <f ca="1" t="array" ref="R153">(PRODUCT(((C$4:Q$4="")+(C153:Q153&lt;C$4:Q$4))*((C$3:Q$3="")+(C153:Q153&gt;C$3:Q$3)))&gt;0)*1</f>
        <v>0</v>
      </c>
    </row>
    <row r="154" hidden="1" spans="1:18">
      <c r="A154" s="19">
        <v>153</v>
      </c>
      <c r="B154" s="1" t="s">
        <v>224</v>
      </c>
      <c r="C154" s="20">
        <v>4954</v>
      </c>
      <c r="D154" s="20">
        <v>5236.15</v>
      </c>
      <c r="E154" s="21">
        <f t="shared" si="3"/>
        <v>0.946114989066394</v>
      </c>
      <c r="F154" s="22">
        <v>360.64</v>
      </c>
      <c r="G154" s="1">
        <v>600</v>
      </c>
      <c r="H154" s="1">
        <v>30</v>
      </c>
      <c r="I154" s="1">
        <v>240</v>
      </c>
      <c r="J154" s="1">
        <v>250</v>
      </c>
      <c r="K154" s="1">
        <v>550</v>
      </c>
      <c r="L154" s="22">
        <v>42.6782</v>
      </c>
      <c r="M154" s="1">
        <v>-1.26</v>
      </c>
      <c r="N154" s="25">
        <v>-6.14396e-6</v>
      </c>
      <c r="O154" s="25">
        <v>-2.14581e-5</v>
      </c>
      <c r="P154" s="25">
        <v>0.000351582</v>
      </c>
      <c r="Q154" s="25">
        <v>-0.00102728</v>
      </c>
      <c r="R154" s="27">
        <f ca="1" t="array" ref="R154">(PRODUCT(((C$4:Q$4="")+(C154:Q154&lt;C$4:Q$4))*((C$3:Q$3="")+(C154:Q154&gt;C$3:Q$3)))&gt;0)*1</f>
        <v>0</v>
      </c>
    </row>
    <row r="155" hidden="1" spans="1:18">
      <c r="A155" s="19">
        <v>278</v>
      </c>
      <c r="B155" s="1" t="s">
        <v>225</v>
      </c>
      <c r="C155" s="20">
        <v>2500</v>
      </c>
      <c r="D155" s="20">
        <v>2649.52</v>
      </c>
      <c r="E155" s="21">
        <f t="shared" si="3"/>
        <v>0.94356713668891</v>
      </c>
      <c r="F155" s="22">
        <v>266.255</v>
      </c>
      <c r="G155" s="1">
        <v>600</v>
      </c>
      <c r="H155" s="1">
        <v>0</v>
      </c>
      <c r="I155" s="1">
        <v>240</v>
      </c>
      <c r="J155" s="1">
        <v>195</v>
      </c>
      <c r="K155" s="1">
        <v>550</v>
      </c>
      <c r="L155" s="22">
        <v>28.3312</v>
      </c>
      <c r="M155" s="1">
        <v>1</v>
      </c>
      <c r="N155" s="25">
        <v>-9.3819e-6</v>
      </c>
      <c r="O155" s="25">
        <v>2.5003e-5</v>
      </c>
      <c r="P155" s="25">
        <v>0.000855284</v>
      </c>
      <c r="Q155" s="25">
        <v>-0.000356521</v>
      </c>
      <c r="R155" s="27">
        <f ca="1" t="array" ref="R155">(PRODUCT(((C$4:Q$4="")+(C155:Q155&lt;C$4:Q$4))*((C$3:Q$3="")+(C155:Q155&gt;C$3:Q$3)))&gt;0)*1</f>
        <v>0</v>
      </c>
    </row>
    <row r="156" hidden="1" spans="1:18">
      <c r="A156" s="19">
        <v>279</v>
      </c>
      <c r="B156" s="1" t="s">
        <v>226</v>
      </c>
      <c r="C156" s="20">
        <v>2700</v>
      </c>
      <c r="D156" s="20">
        <v>2884.4</v>
      </c>
      <c r="E156" s="21">
        <f t="shared" si="3"/>
        <v>0.936069893218694</v>
      </c>
      <c r="F156" s="22">
        <v>265.992</v>
      </c>
      <c r="G156" s="1">
        <v>600</v>
      </c>
      <c r="H156" s="1">
        <v>0</v>
      </c>
      <c r="I156" s="1">
        <v>208</v>
      </c>
      <c r="J156" s="1">
        <v>195</v>
      </c>
      <c r="K156" s="1">
        <v>550</v>
      </c>
      <c r="L156" s="22">
        <v>30.8315</v>
      </c>
      <c r="M156" s="1">
        <v>1</v>
      </c>
      <c r="N156" s="25">
        <v>-1.2182e-5</v>
      </c>
      <c r="O156" s="25">
        <v>5.67189e-5</v>
      </c>
      <c r="P156" s="25">
        <v>0.00216447</v>
      </c>
      <c r="Q156" s="25">
        <v>0.00173592</v>
      </c>
      <c r="R156" s="27">
        <f ca="1" t="array" ref="R156">(PRODUCT(((C$4:Q$4="")+(C156:Q156&lt;C$4:Q$4))*((C$3:Q$3="")+(C156:Q156&gt;C$3:Q$3)))&gt;0)*1</f>
        <v>0</v>
      </c>
    </row>
    <row r="157" hidden="1" spans="1:18">
      <c r="A157" s="19">
        <v>280</v>
      </c>
      <c r="B157" s="1" t="s">
        <v>227</v>
      </c>
      <c r="C157" s="20">
        <v>2800</v>
      </c>
      <c r="D157" s="20">
        <v>2979.77</v>
      </c>
      <c r="E157" s="21">
        <f t="shared" si="3"/>
        <v>0.939669840289687</v>
      </c>
      <c r="F157" s="22">
        <v>265.92</v>
      </c>
      <c r="G157" s="1">
        <v>600</v>
      </c>
      <c r="H157" s="1">
        <v>0</v>
      </c>
      <c r="I157" s="1">
        <v>240</v>
      </c>
      <c r="J157" s="1">
        <v>195</v>
      </c>
      <c r="K157" s="1">
        <v>550</v>
      </c>
      <c r="L157" s="22">
        <v>31.2225</v>
      </c>
      <c r="M157" s="1">
        <v>1.3</v>
      </c>
      <c r="N157" s="25">
        <v>-1.15969e-5</v>
      </c>
      <c r="O157" s="25">
        <v>6.55848e-5</v>
      </c>
      <c r="P157" s="25">
        <v>0.00233174</v>
      </c>
      <c r="Q157" s="25">
        <v>0.00240596</v>
      </c>
      <c r="R157" s="27">
        <f ca="1" t="array" ref="R157">(PRODUCT(((C$4:Q$4="")+(C157:Q157&lt;C$4:Q$4))*((C$3:Q$3="")+(C157:Q157&gt;C$3:Q$3)))&gt;0)*1</f>
        <v>0</v>
      </c>
    </row>
    <row r="158" hidden="1" spans="1:18">
      <c r="A158" s="19">
        <v>281</v>
      </c>
      <c r="B158" s="1" t="s">
        <v>228</v>
      </c>
      <c r="C158" s="20">
        <v>3000</v>
      </c>
      <c r="D158" s="20">
        <v>3171.06</v>
      </c>
      <c r="E158" s="21">
        <f t="shared" si="3"/>
        <v>0.946055892982157</v>
      </c>
      <c r="F158" s="22">
        <v>267.043</v>
      </c>
      <c r="G158" s="1">
        <v>600</v>
      </c>
      <c r="H158" s="1">
        <v>0</v>
      </c>
      <c r="I158" s="1">
        <v>240</v>
      </c>
      <c r="J158" s="1">
        <v>195</v>
      </c>
      <c r="K158" s="1">
        <v>550</v>
      </c>
      <c r="L158" s="22">
        <v>26.2993</v>
      </c>
      <c r="M158" s="1">
        <v>1</v>
      </c>
      <c r="N158" s="25">
        <v>-7.52946e-6</v>
      </c>
      <c r="O158" s="25">
        <v>1.11475e-5</v>
      </c>
      <c r="P158" s="25">
        <v>0.00062121</v>
      </c>
      <c r="Q158" s="25">
        <v>-0.000223905</v>
      </c>
      <c r="R158" s="27">
        <f ca="1" t="array" ref="R158">(PRODUCT(((C$4:Q$4="")+(C158:Q158&lt;C$4:Q$4))*((C$3:Q$3="")+(C158:Q158&gt;C$3:Q$3)))&gt;0)*1</f>
        <v>0</v>
      </c>
    </row>
    <row r="159" hidden="1" spans="1:18">
      <c r="A159" s="19">
        <v>282</v>
      </c>
      <c r="B159" s="1" t="s">
        <v>229</v>
      </c>
      <c r="C159" s="20">
        <v>3300</v>
      </c>
      <c r="D159" s="20">
        <v>3526.69</v>
      </c>
      <c r="E159" s="21">
        <f t="shared" si="3"/>
        <v>0.935721597305122</v>
      </c>
      <c r="F159" s="22">
        <v>266.155</v>
      </c>
      <c r="G159" s="1">
        <v>600</v>
      </c>
      <c r="H159" s="1">
        <v>0</v>
      </c>
      <c r="I159" s="1">
        <v>208</v>
      </c>
      <c r="J159" s="1">
        <v>195</v>
      </c>
      <c r="K159" s="1">
        <v>550</v>
      </c>
      <c r="L159" s="22">
        <v>30.9404</v>
      </c>
      <c r="M159" s="1">
        <v>1</v>
      </c>
      <c r="N159" s="25">
        <v>-1.02264e-5</v>
      </c>
      <c r="O159" s="25">
        <v>2.02426e-5</v>
      </c>
      <c r="P159" s="25">
        <v>0.00110872</v>
      </c>
      <c r="Q159" s="25">
        <v>3.9709e-5</v>
      </c>
      <c r="R159" s="27">
        <f ca="1" t="array" ref="R159">(PRODUCT(((C$4:Q$4="")+(C159:Q159&lt;C$4:Q$4))*((C$3:Q$3="")+(C159:Q159&gt;C$3:Q$3)))&gt;0)*1</f>
        <v>0</v>
      </c>
    </row>
    <row r="160" hidden="1" spans="1:18">
      <c r="A160" s="19">
        <v>283</v>
      </c>
      <c r="B160" s="1" t="s">
        <v>230</v>
      </c>
      <c r="C160" s="20">
        <v>3300</v>
      </c>
      <c r="D160" s="20">
        <v>3494.97</v>
      </c>
      <c r="E160" s="21">
        <f t="shared" si="3"/>
        <v>0.944214113425866</v>
      </c>
      <c r="F160" s="22">
        <v>266.088</v>
      </c>
      <c r="G160" s="1">
        <v>600</v>
      </c>
      <c r="H160" s="1">
        <v>0</v>
      </c>
      <c r="I160" s="1">
        <v>240</v>
      </c>
      <c r="J160" s="1">
        <v>195</v>
      </c>
      <c r="K160" s="1">
        <v>550</v>
      </c>
      <c r="L160" s="22">
        <v>30.5619</v>
      </c>
      <c r="M160" s="1">
        <v>1</v>
      </c>
      <c r="N160" s="25">
        <v>-8.77627e-6</v>
      </c>
      <c r="O160" s="25">
        <v>2.72295e-5</v>
      </c>
      <c r="P160" s="25">
        <v>0.00138376</v>
      </c>
      <c r="Q160" s="25">
        <v>0.000121022</v>
      </c>
      <c r="R160" s="27">
        <f ca="1" t="array" ref="R160">(PRODUCT(((C$4:Q$4="")+(C160:Q160&lt;C$4:Q$4))*((C$3:Q$3="")+(C160:Q160&gt;C$3:Q$3)))&gt;0)*1</f>
        <v>0</v>
      </c>
    </row>
    <row r="161" hidden="1" spans="1:18">
      <c r="A161" s="19">
        <v>286</v>
      </c>
      <c r="B161" s="1" t="s">
        <v>231</v>
      </c>
      <c r="C161" s="20">
        <v>3800</v>
      </c>
      <c r="D161" s="20">
        <v>4021.53</v>
      </c>
      <c r="E161" s="21">
        <f t="shared" si="3"/>
        <v>0.944914000392885</v>
      </c>
      <c r="F161" s="22">
        <v>265.771</v>
      </c>
      <c r="G161" s="1">
        <v>600</v>
      </c>
      <c r="H161" s="1">
        <v>0</v>
      </c>
      <c r="I161" s="1">
        <v>240</v>
      </c>
      <c r="J161" s="1">
        <v>195</v>
      </c>
      <c r="K161" s="1">
        <v>550</v>
      </c>
      <c r="L161" s="22">
        <v>24.1199</v>
      </c>
      <c r="M161" s="1">
        <v>1</v>
      </c>
      <c r="N161" s="25">
        <v>-8.42575e-6</v>
      </c>
      <c r="O161" s="25">
        <v>9.28627e-6</v>
      </c>
      <c r="P161" s="25">
        <v>0.000775138</v>
      </c>
      <c r="Q161" s="25">
        <v>-0.000526612</v>
      </c>
      <c r="R161" s="27">
        <f ca="1" t="array" ref="R161">(PRODUCT(((C$4:Q$4="")+(C161:Q161&lt;C$4:Q$4))*((C$3:Q$3="")+(C161:Q161&gt;C$3:Q$3)))&gt;0)*1</f>
        <v>0</v>
      </c>
    </row>
    <row r="162" hidden="1" spans="1:18">
      <c r="A162" s="19">
        <v>289</v>
      </c>
      <c r="B162" s="1" t="s">
        <v>232</v>
      </c>
      <c r="C162" s="20">
        <v>4500</v>
      </c>
      <c r="D162" s="20">
        <v>4736.8</v>
      </c>
      <c r="E162" s="21">
        <f t="shared" si="3"/>
        <v>0.950008444519507</v>
      </c>
      <c r="F162" s="22">
        <v>0</v>
      </c>
      <c r="G162" s="1">
        <v>600</v>
      </c>
      <c r="H162" s="1">
        <v>0</v>
      </c>
      <c r="I162" s="1">
        <v>208</v>
      </c>
      <c r="J162" s="1">
        <v>240</v>
      </c>
      <c r="K162" s="1">
        <v>550</v>
      </c>
      <c r="L162" s="22">
        <v>0</v>
      </c>
      <c r="M162" s="1">
        <v>1</v>
      </c>
      <c r="N162" s="25">
        <v>0</v>
      </c>
      <c r="O162" s="25">
        <v>0</v>
      </c>
      <c r="P162" s="25">
        <v>0</v>
      </c>
      <c r="Q162" s="25">
        <v>0</v>
      </c>
      <c r="R162" s="27">
        <f ca="1" t="array" ref="R162">(PRODUCT(((C$4:Q$4="")+(C162:Q162&lt;C$4:Q$4))*((C$3:Q$3="")+(C162:Q162&gt;C$3:Q$3)))&gt;0)*1</f>
        <v>0</v>
      </c>
    </row>
    <row r="163" hidden="1" spans="1:18">
      <c r="A163" s="19">
        <v>290</v>
      </c>
      <c r="B163" s="1" t="s">
        <v>233</v>
      </c>
      <c r="C163" s="20">
        <v>5000</v>
      </c>
      <c r="D163" s="20">
        <v>5235.6</v>
      </c>
      <c r="E163" s="21">
        <f t="shared" si="3"/>
        <v>0.955000382000153</v>
      </c>
      <c r="F163" s="22">
        <v>0</v>
      </c>
      <c r="G163" s="1">
        <v>600</v>
      </c>
      <c r="H163" s="1">
        <v>0</v>
      </c>
      <c r="I163" s="1">
        <v>240</v>
      </c>
      <c r="J163" s="1">
        <v>240</v>
      </c>
      <c r="K163" s="1">
        <v>550</v>
      </c>
      <c r="L163" s="22">
        <v>0</v>
      </c>
      <c r="M163" s="1">
        <v>1</v>
      </c>
      <c r="N163" s="25">
        <v>0</v>
      </c>
      <c r="O163" s="25">
        <v>0</v>
      </c>
      <c r="P163" s="25">
        <v>0</v>
      </c>
      <c r="Q163" s="25">
        <v>0</v>
      </c>
      <c r="R163" s="27">
        <f ca="1" t="array" ref="R163">(PRODUCT(((C$4:Q$4="")+(C163:Q163&lt;C$4:Q$4))*((C$3:Q$3="")+(C163:Q163&gt;C$3:Q$3)))&gt;0)*1</f>
        <v>0</v>
      </c>
    </row>
    <row r="164" hidden="1" spans="1:18">
      <c r="A164" s="19">
        <v>291</v>
      </c>
      <c r="B164" s="1" t="s">
        <v>234</v>
      </c>
      <c r="C164" s="20">
        <v>5000</v>
      </c>
      <c r="D164" s="20">
        <v>5285.11</v>
      </c>
      <c r="E164" s="21">
        <f t="shared" si="3"/>
        <v>0.946054102942039</v>
      </c>
      <c r="F164" s="22">
        <v>299.721</v>
      </c>
      <c r="G164" s="1">
        <v>600</v>
      </c>
      <c r="H164" s="1">
        <v>0</v>
      </c>
      <c r="I164" s="1">
        <v>240</v>
      </c>
      <c r="J164" s="1">
        <v>235</v>
      </c>
      <c r="K164" s="1">
        <v>550</v>
      </c>
      <c r="L164" s="22">
        <v>27.2284</v>
      </c>
      <c r="M164" s="1">
        <v>1</v>
      </c>
      <c r="N164" s="25">
        <v>-6.6838e-6</v>
      </c>
      <c r="O164" s="25">
        <v>9.78672e-6</v>
      </c>
      <c r="P164" s="25">
        <v>0.000900077</v>
      </c>
      <c r="Q164" s="25">
        <v>-0.000239921</v>
      </c>
      <c r="R164" s="27">
        <f ca="1" t="array" ref="R164">(PRODUCT(((C$4:Q$4="")+(C164:Q164&lt;C$4:Q$4))*((C$3:Q$3="")+(C164:Q164&gt;C$3:Q$3)))&gt;0)*1</f>
        <v>0</v>
      </c>
    </row>
    <row r="165" hidden="1" spans="1:18">
      <c r="A165" s="19">
        <v>301</v>
      </c>
      <c r="B165" s="1" t="s">
        <v>235</v>
      </c>
      <c r="C165" s="20">
        <v>3600</v>
      </c>
      <c r="D165" s="20">
        <v>3713.38</v>
      </c>
      <c r="E165" s="21">
        <f t="shared" si="3"/>
        <v>0.969467170071471</v>
      </c>
      <c r="F165" s="22">
        <v>376.649</v>
      </c>
      <c r="G165" s="1">
        <v>600</v>
      </c>
      <c r="H165" s="1">
        <v>10</v>
      </c>
      <c r="I165" s="1">
        <v>208</v>
      </c>
      <c r="J165" s="1">
        <v>120</v>
      </c>
      <c r="K165" s="1">
        <v>550</v>
      </c>
      <c r="L165" s="22">
        <v>22.4781</v>
      </c>
      <c r="M165" s="1">
        <v>0.23</v>
      </c>
      <c r="N165" s="25">
        <v>-4.36333e-6</v>
      </c>
      <c r="O165" s="25">
        <v>-4.09494e-5</v>
      </c>
      <c r="P165" s="25">
        <v>-0.000951871</v>
      </c>
      <c r="Q165" s="25">
        <v>0.00137045</v>
      </c>
      <c r="R165" s="27">
        <f ca="1" t="array" ref="R165">(PRODUCT(((C$4:Q$4="")+(C165:Q165&lt;C$4:Q$4))*((C$3:Q$3="")+(C165:Q165&gt;C$3:Q$3)))&gt;0)*1</f>
        <v>0</v>
      </c>
    </row>
    <row r="166" hidden="1" spans="1:18">
      <c r="A166" s="19">
        <v>302</v>
      </c>
      <c r="B166" s="1" t="s">
        <v>236</v>
      </c>
      <c r="C166" s="20">
        <v>3600</v>
      </c>
      <c r="D166" s="20">
        <v>3700.22</v>
      </c>
      <c r="E166" s="21">
        <f t="shared" si="3"/>
        <v>0.972915123965602</v>
      </c>
      <c r="F166" s="22">
        <v>375.371</v>
      </c>
      <c r="G166" s="1">
        <v>600</v>
      </c>
      <c r="H166" s="1">
        <v>10</v>
      </c>
      <c r="I166" s="1">
        <v>240</v>
      </c>
      <c r="J166" s="1">
        <v>120</v>
      </c>
      <c r="K166" s="1">
        <v>550</v>
      </c>
      <c r="L166" s="22">
        <v>18.3486</v>
      </c>
      <c r="M166" s="1">
        <v>0.31</v>
      </c>
      <c r="N166" s="25">
        <v>-2.91167e-6</v>
      </c>
      <c r="O166" s="25">
        <v>-4.27558e-5</v>
      </c>
      <c r="P166" s="25">
        <v>-0.00218819</v>
      </c>
      <c r="Q166" s="25">
        <v>0.00166605</v>
      </c>
      <c r="R166" s="27">
        <f ca="1" t="array" ref="R166">(PRODUCT(((C$4:Q$4="")+(C166:Q166&lt;C$4:Q$4))*((C$3:Q$3="")+(C166:Q166&gt;C$3:Q$3)))&gt;0)*1</f>
        <v>0</v>
      </c>
    </row>
    <row r="167" hidden="1" spans="1:18">
      <c r="A167" s="19">
        <v>303</v>
      </c>
      <c r="B167" s="1" t="s">
        <v>237</v>
      </c>
      <c r="C167" s="20">
        <v>3600</v>
      </c>
      <c r="D167" s="20">
        <v>3694.39</v>
      </c>
      <c r="E167" s="21">
        <f t="shared" si="3"/>
        <v>0.974450450547993</v>
      </c>
      <c r="F167" s="22">
        <v>375.511</v>
      </c>
      <c r="G167" s="1">
        <v>600</v>
      </c>
      <c r="H167" s="1">
        <v>10</v>
      </c>
      <c r="I167" s="1">
        <v>277</v>
      </c>
      <c r="J167" s="1">
        <v>120</v>
      </c>
      <c r="K167" s="1">
        <v>550</v>
      </c>
      <c r="L167" s="22">
        <v>21.9796</v>
      </c>
      <c r="M167" s="1">
        <v>0.4</v>
      </c>
      <c r="N167" s="25">
        <v>-2.0503e-6</v>
      </c>
      <c r="O167" s="25">
        <v>-6.27988e-5</v>
      </c>
      <c r="P167" s="25">
        <v>-0.00239394</v>
      </c>
      <c r="Q167" s="25">
        <v>0.00554216</v>
      </c>
      <c r="R167" s="27">
        <f ca="1" t="array" ref="R167">(PRODUCT(((C$4:Q$4="")+(C167:Q167&lt;C$4:Q$4))*((C$3:Q$3="")+(C167:Q167&gt;C$3:Q$3)))&gt;0)*1</f>
        <v>0</v>
      </c>
    </row>
    <row r="168" hidden="1" spans="1:18">
      <c r="A168" s="19">
        <v>304</v>
      </c>
      <c r="B168" s="1" t="s">
        <v>238</v>
      </c>
      <c r="C168" s="20">
        <v>4200</v>
      </c>
      <c r="D168" s="20">
        <v>4333.25</v>
      </c>
      <c r="E168" s="21">
        <f t="shared" si="3"/>
        <v>0.969249408642474</v>
      </c>
      <c r="F168" s="22">
        <v>375.503</v>
      </c>
      <c r="G168" s="1">
        <v>600</v>
      </c>
      <c r="H168" s="1">
        <v>15</v>
      </c>
      <c r="I168" s="1">
        <v>208</v>
      </c>
      <c r="J168" s="1">
        <v>120</v>
      </c>
      <c r="K168" s="1">
        <v>550</v>
      </c>
      <c r="L168" s="22">
        <v>24.7117</v>
      </c>
      <c r="M168" s="1">
        <v>0.25</v>
      </c>
      <c r="N168" s="25">
        <v>-3.42571e-6</v>
      </c>
      <c r="O168" s="25">
        <v>-1.98181e-5</v>
      </c>
      <c r="P168" s="25">
        <v>-0.00194799</v>
      </c>
      <c r="Q168" s="25">
        <v>0.00177306</v>
      </c>
      <c r="R168" s="27">
        <f ca="1" t="array" ref="R168">(PRODUCT(((C$4:Q$4="")+(C168:Q168&lt;C$4:Q$4))*((C$3:Q$3="")+(C168:Q168&gt;C$3:Q$3)))&gt;0)*1</f>
        <v>0</v>
      </c>
    </row>
    <row r="169" hidden="1" spans="1:18">
      <c r="A169" s="19">
        <v>305</v>
      </c>
      <c r="B169" s="1" t="s">
        <v>239</v>
      </c>
      <c r="C169" s="20">
        <v>4200</v>
      </c>
      <c r="D169" s="20">
        <v>4321.83</v>
      </c>
      <c r="E169" s="21">
        <f t="shared" si="3"/>
        <v>0.971810552474299</v>
      </c>
      <c r="F169" s="22">
        <v>375.371</v>
      </c>
      <c r="G169" s="1">
        <v>600</v>
      </c>
      <c r="H169" s="1">
        <v>15</v>
      </c>
      <c r="I169" s="1">
        <v>240</v>
      </c>
      <c r="J169" s="1">
        <v>120</v>
      </c>
      <c r="K169" s="1">
        <v>550</v>
      </c>
      <c r="L169" s="22">
        <v>18.3486</v>
      </c>
      <c r="M169" s="1">
        <v>0.33</v>
      </c>
      <c r="N169" s="25">
        <v>-2.91167e-6</v>
      </c>
      <c r="O169" s="25">
        <v>-3.81951e-5</v>
      </c>
      <c r="P169" s="25">
        <v>-0.00218819</v>
      </c>
      <c r="Q169" s="25">
        <v>0.00166605</v>
      </c>
      <c r="R169" s="27">
        <f ca="1" t="array" ref="R169">(PRODUCT(((C$4:Q$4="")+(C169:Q169&lt;C$4:Q$4))*((C$3:Q$3="")+(C169:Q169&gt;C$3:Q$3)))&gt;0)*1</f>
        <v>0</v>
      </c>
    </row>
    <row r="170" hidden="1" spans="1:18">
      <c r="A170" s="19">
        <v>306</v>
      </c>
      <c r="B170" s="1" t="s">
        <v>240</v>
      </c>
      <c r="C170" s="20">
        <v>4200</v>
      </c>
      <c r="D170" s="20">
        <v>4320.35</v>
      </c>
      <c r="E170" s="21">
        <f t="shared" si="3"/>
        <v>0.972143460599257</v>
      </c>
      <c r="F170" s="22">
        <v>375.499</v>
      </c>
      <c r="G170" s="1">
        <v>600</v>
      </c>
      <c r="H170" s="1">
        <v>15</v>
      </c>
      <c r="I170" s="1">
        <v>277</v>
      </c>
      <c r="J170" s="1">
        <v>120</v>
      </c>
      <c r="K170" s="1">
        <v>550</v>
      </c>
      <c r="L170" s="22">
        <v>30.1946</v>
      </c>
      <c r="M170" s="1">
        <v>0.4</v>
      </c>
      <c r="N170" s="25">
        <v>-3.34975e-6</v>
      </c>
      <c r="O170" s="25">
        <v>-5.17336e-5</v>
      </c>
      <c r="P170" s="25">
        <v>-0.00194079</v>
      </c>
      <c r="Q170" s="25">
        <v>-0.00195104</v>
      </c>
      <c r="R170" s="27">
        <f ca="1" t="array" ref="R170">(PRODUCT(((C$4:Q$4="")+(C170:Q170&lt;C$4:Q$4))*((C$3:Q$3="")+(C170:Q170&gt;C$3:Q$3)))&gt;0)*1</f>
        <v>0</v>
      </c>
    </row>
    <row r="171" hidden="1" spans="1:18">
      <c r="A171" s="19">
        <v>307</v>
      </c>
      <c r="B171" s="1" t="s">
        <v>241</v>
      </c>
      <c r="C171" s="20">
        <v>4600</v>
      </c>
      <c r="D171" s="20">
        <v>4772.53</v>
      </c>
      <c r="E171" s="21">
        <f t="shared" si="3"/>
        <v>0.963849362916524</v>
      </c>
      <c r="F171" s="22">
        <v>375.454</v>
      </c>
      <c r="G171" s="1">
        <v>600</v>
      </c>
      <c r="H171" s="1">
        <v>15</v>
      </c>
      <c r="I171" s="1">
        <v>208</v>
      </c>
      <c r="J171" s="1">
        <v>120</v>
      </c>
      <c r="K171" s="1">
        <v>550</v>
      </c>
      <c r="L171" s="22">
        <v>20.8372</v>
      </c>
      <c r="M171" s="1">
        <v>0.26</v>
      </c>
      <c r="N171" s="25">
        <v>-5.16616e-6</v>
      </c>
      <c r="O171" s="25">
        <v>-2.55284e-5</v>
      </c>
      <c r="P171" s="25">
        <v>0.000789692</v>
      </c>
      <c r="Q171" s="25">
        <v>-0.000411513</v>
      </c>
      <c r="R171" s="27">
        <f ca="1" t="array" ref="R171">(PRODUCT(((C$4:Q$4="")+(C171:Q171&lt;C$4:Q$4))*((C$3:Q$3="")+(C171:Q171&gt;C$3:Q$3)))&gt;0)*1</f>
        <v>0</v>
      </c>
    </row>
    <row r="172" hidden="1" spans="1:18">
      <c r="A172" s="19">
        <v>308</v>
      </c>
      <c r="B172" s="1" t="s">
        <v>242</v>
      </c>
      <c r="C172" s="20">
        <v>4600</v>
      </c>
      <c r="D172" s="20">
        <v>4746.15</v>
      </c>
      <c r="E172" s="21">
        <f t="shared" si="3"/>
        <v>0.96920662010261</v>
      </c>
      <c r="F172" s="22">
        <v>375.414</v>
      </c>
      <c r="G172" s="1">
        <v>600</v>
      </c>
      <c r="H172" s="1">
        <v>15</v>
      </c>
      <c r="I172" s="1">
        <v>240</v>
      </c>
      <c r="J172" s="1">
        <v>120</v>
      </c>
      <c r="K172" s="1">
        <v>550</v>
      </c>
      <c r="L172" s="22">
        <v>22.7878</v>
      </c>
      <c r="M172" s="1">
        <v>0.36</v>
      </c>
      <c r="N172" s="25">
        <v>-3.96186e-6</v>
      </c>
      <c r="O172" s="25">
        <v>-3.64193e-5</v>
      </c>
      <c r="P172" s="25">
        <v>-0.00160919</v>
      </c>
      <c r="Q172" s="25">
        <v>0.000835207</v>
      </c>
      <c r="R172" s="27">
        <f ca="1" t="array" ref="R172">(PRODUCT(((C$4:Q$4="")+(C172:Q172&lt;C$4:Q$4))*((C$3:Q$3="")+(C172:Q172&gt;C$3:Q$3)))&gt;0)*1</f>
        <v>0</v>
      </c>
    </row>
    <row r="173" hidden="1" spans="1:18">
      <c r="A173" s="19">
        <v>309</v>
      </c>
      <c r="B173" s="1" t="s">
        <v>243</v>
      </c>
      <c r="C173" s="20">
        <v>4600</v>
      </c>
      <c r="D173" s="20">
        <v>4724.76</v>
      </c>
      <c r="E173" s="21">
        <f t="shared" si="3"/>
        <v>0.97359442596026</v>
      </c>
      <c r="F173" s="22">
        <v>375.501</v>
      </c>
      <c r="G173" s="1">
        <v>600</v>
      </c>
      <c r="H173" s="1">
        <v>15</v>
      </c>
      <c r="I173" s="1">
        <v>277</v>
      </c>
      <c r="J173" s="1">
        <v>120</v>
      </c>
      <c r="K173" s="1">
        <v>550</v>
      </c>
      <c r="L173" s="22">
        <v>22.0417</v>
      </c>
      <c r="M173" s="1">
        <v>0.43</v>
      </c>
      <c r="N173" s="25">
        <v>-2.30447e-6</v>
      </c>
      <c r="O173" s="25">
        <v>-4.56486e-5</v>
      </c>
      <c r="P173" s="25">
        <v>-0.00312728</v>
      </c>
      <c r="Q173" s="25">
        <v>0.00174727</v>
      </c>
      <c r="R173" s="27">
        <f ca="1" t="array" ref="R173">(PRODUCT(((C$4:Q$4="")+(C173:Q173&lt;C$4:Q$4))*((C$3:Q$3="")+(C173:Q173&gt;C$3:Q$3)))&gt;0)*1</f>
        <v>0</v>
      </c>
    </row>
    <row r="174" hidden="1" spans="1:18">
      <c r="A174" s="19">
        <v>339</v>
      </c>
      <c r="B174" s="1" t="s">
        <v>244</v>
      </c>
      <c r="C174" s="20">
        <v>3600</v>
      </c>
      <c r="D174" s="20">
        <v>3713.38</v>
      </c>
      <c r="E174" s="21">
        <f t="shared" si="3"/>
        <v>0.969467170071471</v>
      </c>
      <c r="F174" s="22">
        <v>376.649</v>
      </c>
      <c r="G174" s="1">
        <v>600</v>
      </c>
      <c r="H174" s="1">
        <v>10</v>
      </c>
      <c r="I174" s="1">
        <v>208</v>
      </c>
      <c r="J174" s="1">
        <v>120</v>
      </c>
      <c r="K174" s="1">
        <v>550</v>
      </c>
      <c r="L174" s="22">
        <v>22.4781</v>
      </c>
      <c r="M174" s="1">
        <v>0.23</v>
      </c>
      <c r="N174" s="25">
        <v>-4.36333e-6</v>
      </c>
      <c r="O174" s="25">
        <v>-4.09494e-5</v>
      </c>
      <c r="P174" s="25">
        <v>-0.000951871</v>
      </c>
      <c r="Q174" s="25">
        <v>0.00137045</v>
      </c>
      <c r="R174" s="27">
        <f ca="1" t="array" ref="R174">(PRODUCT(((C$4:Q$4="")+(C174:Q174&lt;C$4:Q$4))*((C$3:Q$3="")+(C174:Q174&gt;C$3:Q$3)))&gt;0)*1</f>
        <v>0</v>
      </c>
    </row>
    <row r="175" hidden="1" spans="1:18">
      <c r="A175" s="19">
        <v>340</v>
      </c>
      <c r="B175" s="1" t="s">
        <v>245</v>
      </c>
      <c r="C175" s="20">
        <v>3600</v>
      </c>
      <c r="D175" s="20">
        <v>3700.22</v>
      </c>
      <c r="E175" s="21">
        <f t="shared" si="3"/>
        <v>0.972915123965602</v>
      </c>
      <c r="F175" s="22">
        <v>375.371</v>
      </c>
      <c r="G175" s="1">
        <v>600</v>
      </c>
      <c r="H175" s="1">
        <v>10</v>
      </c>
      <c r="I175" s="1">
        <v>240</v>
      </c>
      <c r="J175" s="1">
        <v>120</v>
      </c>
      <c r="K175" s="1">
        <v>550</v>
      </c>
      <c r="L175" s="22">
        <v>18.3486</v>
      </c>
      <c r="M175" s="1">
        <v>0.31</v>
      </c>
      <c r="N175" s="25">
        <v>-2.91167e-6</v>
      </c>
      <c r="O175" s="25">
        <v>-4.27558e-5</v>
      </c>
      <c r="P175" s="25">
        <v>-0.00218819</v>
      </c>
      <c r="Q175" s="25">
        <v>0.00166605</v>
      </c>
      <c r="R175" s="27">
        <f ca="1" t="array" ref="R175">(PRODUCT(((C$4:Q$4="")+(C175:Q175&lt;C$4:Q$4))*((C$3:Q$3="")+(C175:Q175&gt;C$3:Q$3)))&gt;0)*1</f>
        <v>0</v>
      </c>
    </row>
    <row r="176" hidden="1" spans="1:18">
      <c r="A176" s="19">
        <v>341</v>
      </c>
      <c r="B176" s="1" t="s">
        <v>246</v>
      </c>
      <c r="C176" s="20">
        <v>3600</v>
      </c>
      <c r="D176" s="20">
        <v>3694.39</v>
      </c>
      <c r="E176" s="21">
        <f t="shared" si="3"/>
        <v>0.974450450547993</v>
      </c>
      <c r="F176" s="22">
        <v>375.511</v>
      </c>
      <c r="G176" s="1">
        <v>600</v>
      </c>
      <c r="H176" s="1">
        <v>10</v>
      </c>
      <c r="I176" s="1">
        <v>277</v>
      </c>
      <c r="J176" s="1">
        <v>120</v>
      </c>
      <c r="K176" s="1">
        <v>550</v>
      </c>
      <c r="L176" s="22">
        <v>21.9796</v>
      </c>
      <c r="M176" s="1">
        <v>0.4</v>
      </c>
      <c r="N176" s="25">
        <v>-2.0503e-6</v>
      </c>
      <c r="O176" s="25">
        <v>-6.27988e-5</v>
      </c>
      <c r="P176" s="25">
        <v>-0.00239394</v>
      </c>
      <c r="Q176" s="25">
        <v>0.00554216</v>
      </c>
      <c r="R176" s="27">
        <f ca="1" t="array" ref="R176">(PRODUCT(((C$4:Q$4="")+(C176:Q176&lt;C$4:Q$4))*((C$3:Q$3="")+(C176:Q176&gt;C$3:Q$3)))&gt;0)*1</f>
        <v>0</v>
      </c>
    </row>
    <row r="177" hidden="1" spans="1:18">
      <c r="A177" s="19">
        <v>342</v>
      </c>
      <c r="B177" s="1" t="s">
        <v>247</v>
      </c>
      <c r="C177" s="20">
        <v>4200</v>
      </c>
      <c r="D177" s="20">
        <v>4333.25</v>
      </c>
      <c r="E177" s="21">
        <f t="shared" si="3"/>
        <v>0.969249408642474</v>
      </c>
      <c r="F177" s="22">
        <v>375.503</v>
      </c>
      <c r="G177" s="1">
        <v>600</v>
      </c>
      <c r="H177" s="1">
        <v>15</v>
      </c>
      <c r="I177" s="1">
        <v>208</v>
      </c>
      <c r="J177" s="1">
        <v>120</v>
      </c>
      <c r="K177" s="1">
        <v>550</v>
      </c>
      <c r="L177" s="22">
        <v>24.7117</v>
      </c>
      <c r="M177" s="1">
        <v>0.25</v>
      </c>
      <c r="N177" s="25">
        <v>-3.42571e-6</v>
      </c>
      <c r="O177" s="25">
        <v>-1.98181e-5</v>
      </c>
      <c r="P177" s="25">
        <v>-0.00194799</v>
      </c>
      <c r="Q177" s="25">
        <v>0.00177306</v>
      </c>
      <c r="R177" s="27">
        <f ca="1" t="array" ref="R177">(PRODUCT(((C$4:Q$4="")+(C177:Q177&lt;C$4:Q$4))*((C$3:Q$3="")+(C177:Q177&gt;C$3:Q$3)))&gt;0)*1</f>
        <v>0</v>
      </c>
    </row>
    <row r="178" hidden="1" spans="1:18">
      <c r="A178" s="19">
        <v>343</v>
      </c>
      <c r="B178" s="1" t="s">
        <v>248</v>
      </c>
      <c r="C178" s="20">
        <v>4200</v>
      </c>
      <c r="D178" s="20">
        <v>4321.83</v>
      </c>
      <c r="E178" s="21">
        <f t="shared" si="3"/>
        <v>0.971810552474299</v>
      </c>
      <c r="F178" s="22">
        <v>375.371</v>
      </c>
      <c r="G178" s="1">
        <v>600</v>
      </c>
      <c r="H178" s="1">
        <v>15</v>
      </c>
      <c r="I178" s="1">
        <v>240</v>
      </c>
      <c r="J178" s="1">
        <v>120</v>
      </c>
      <c r="K178" s="1">
        <v>550</v>
      </c>
      <c r="L178" s="22">
        <v>18.3486</v>
      </c>
      <c r="M178" s="1">
        <v>0.33</v>
      </c>
      <c r="N178" s="25">
        <v>-2.91167e-6</v>
      </c>
      <c r="O178" s="25">
        <v>-3.81951e-5</v>
      </c>
      <c r="P178" s="25">
        <v>-0.00218819</v>
      </c>
      <c r="Q178" s="25">
        <v>0.00166605</v>
      </c>
      <c r="R178" s="27">
        <f ca="1" t="array" ref="R178">(PRODUCT(((C$4:Q$4="")+(C178:Q178&lt;C$4:Q$4))*((C$3:Q$3="")+(C178:Q178&gt;C$3:Q$3)))&gt;0)*1</f>
        <v>0</v>
      </c>
    </row>
    <row r="179" hidden="1" spans="1:18">
      <c r="A179" s="19">
        <v>344</v>
      </c>
      <c r="B179" s="1" t="s">
        <v>249</v>
      </c>
      <c r="C179" s="20">
        <v>4200</v>
      </c>
      <c r="D179" s="20">
        <v>4320.35</v>
      </c>
      <c r="E179" s="21">
        <f t="shared" si="3"/>
        <v>0.972143460599257</v>
      </c>
      <c r="F179" s="22">
        <v>375.499</v>
      </c>
      <c r="G179" s="1">
        <v>600</v>
      </c>
      <c r="H179" s="1">
        <v>15</v>
      </c>
      <c r="I179" s="1">
        <v>277</v>
      </c>
      <c r="J179" s="1">
        <v>120</v>
      </c>
      <c r="K179" s="1">
        <v>550</v>
      </c>
      <c r="L179" s="22">
        <v>30.1946</v>
      </c>
      <c r="M179" s="1">
        <v>0.4</v>
      </c>
      <c r="N179" s="25">
        <v>-3.34975e-6</v>
      </c>
      <c r="O179" s="25">
        <v>-5.17336e-5</v>
      </c>
      <c r="P179" s="25">
        <v>-0.00194079</v>
      </c>
      <c r="Q179" s="25">
        <v>-0.00195104</v>
      </c>
      <c r="R179" s="27">
        <f ca="1" t="array" ref="R179">(PRODUCT(((C$4:Q$4="")+(C179:Q179&lt;C$4:Q$4))*((C$3:Q$3="")+(C179:Q179&gt;C$3:Q$3)))&gt;0)*1</f>
        <v>0</v>
      </c>
    </row>
    <row r="180" hidden="1" spans="1:18">
      <c r="A180" s="19">
        <v>345</v>
      </c>
      <c r="B180" s="1" t="s">
        <v>250</v>
      </c>
      <c r="C180" s="20">
        <v>4600</v>
      </c>
      <c r="D180" s="20">
        <v>4772.53</v>
      </c>
      <c r="E180" s="21">
        <f t="shared" si="3"/>
        <v>0.963849362916524</v>
      </c>
      <c r="F180" s="22">
        <v>375.454</v>
      </c>
      <c r="G180" s="1">
        <v>600</v>
      </c>
      <c r="H180" s="1">
        <v>15</v>
      </c>
      <c r="I180" s="1">
        <v>208</v>
      </c>
      <c r="J180" s="1">
        <v>120</v>
      </c>
      <c r="K180" s="1">
        <v>550</v>
      </c>
      <c r="L180" s="22">
        <v>20.8372</v>
      </c>
      <c r="M180" s="1">
        <v>0.26</v>
      </c>
      <c r="N180" s="25">
        <v>-5.16616e-6</v>
      </c>
      <c r="O180" s="25">
        <v>-2.55284e-5</v>
      </c>
      <c r="P180" s="25">
        <v>0.000789692</v>
      </c>
      <c r="Q180" s="25">
        <v>-0.000411513</v>
      </c>
      <c r="R180" s="27">
        <f ca="1" t="array" ref="R180">(PRODUCT(((C$4:Q$4="")+(C180:Q180&lt;C$4:Q$4))*((C$3:Q$3="")+(C180:Q180&gt;C$3:Q$3)))&gt;0)*1</f>
        <v>0</v>
      </c>
    </row>
    <row r="181" hidden="1" spans="1:18">
      <c r="A181" s="19">
        <v>346</v>
      </c>
      <c r="B181" s="1" t="s">
        <v>251</v>
      </c>
      <c r="C181" s="20">
        <v>4600</v>
      </c>
      <c r="D181" s="20">
        <v>4746.15</v>
      </c>
      <c r="E181" s="21">
        <f t="shared" si="3"/>
        <v>0.96920662010261</v>
      </c>
      <c r="F181" s="22">
        <v>375.414</v>
      </c>
      <c r="G181" s="1">
        <v>600</v>
      </c>
      <c r="H181" s="1">
        <v>15</v>
      </c>
      <c r="I181" s="1">
        <v>240</v>
      </c>
      <c r="J181" s="1">
        <v>120</v>
      </c>
      <c r="K181" s="1">
        <v>550</v>
      </c>
      <c r="L181" s="22">
        <v>22.7878</v>
      </c>
      <c r="M181" s="1">
        <v>0.36</v>
      </c>
      <c r="N181" s="25">
        <v>-3.96186e-6</v>
      </c>
      <c r="O181" s="25">
        <v>-3.64193e-5</v>
      </c>
      <c r="P181" s="25">
        <v>-0.00160919</v>
      </c>
      <c r="Q181" s="25">
        <v>0.000835207</v>
      </c>
      <c r="R181" s="27">
        <f ca="1" t="array" ref="R181">(PRODUCT(((C$4:Q$4="")+(C181:Q181&lt;C$4:Q$4))*((C$3:Q$3="")+(C181:Q181&gt;C$3:Q$3)))&gt;0)*1</f>
        <v>0</v>
      </c>
    </row>
    <row r="182" hidden="1" spans="1:18">
      <c r="A182" s="19">
        <v>347</v>
      </c>
      <c r="B182" s="1" t="s">
        <v>252</v>
      </c>
      <c r="C182" s="20">
        <v>4600</v>
      </c>
      <c r="D182" s="20">
        <v>4724.76</v>
      </c>
      <c r="E182" s="21">
        <f t="shared" si="3"/>
        <v>0.97359442596026</v>
      </c>
      <c r="F182" s="22">
        <v>375.501</v>
      </c>
      <c r="G182" s="1">
        <v>600</v>
      </c>
      <c r="H182" s="1">
        <v>15</v>
      </c>
      <c r="I182" s="1">
        <v>277</v>
      </c>
      <c r="J182" s="1">
        <v>120</v>
      </c>
      <c r="K182" s="1">
        <v>550</v>
      </c>
      <c r="L182" s="22">
        <v>22.0417</v>
      </c>
      <c r="M182" s="1">
        <v>0.43</v>
      </c>
      <c r="N182" s="25">
        <v>-2.30447e-6</v>
      </c>
      <c r="O182" s="25">
        <v>-4.56486e-5</v>
      </c>
      <c r="P182" s="25">
        <v>-0.00312728</v>
      </c>
      <c r="Q182" s="25">
        <v>0.00174727</v>
      </c>
      <c r="R182" s="27">
        <f ca="1" t="array" ref="R182">(PRODUCT(((C$4:Q$4="")+(C182:Q182&lt;C$4:Q$4))*((C$3:Q$3="")+(C182:Q182&gt;C$3:Q$3)))&gt;0)*1</f>
        <v>0</v>
      </c>
    </row>
    <row r="183" hidden="1" spans="1:18">
      <c r="A183" s="19">
        <v>387</v>
      </c>
      <c r="B183" s="1" t="s">
        <v>253</v>
      </c>
      <c r="C183" s="20">
        <v>100000</v>
      </c>
      <c r="D183" s="20">
        <v>106826</v>
      </c>
      <c r="E183" s="21">
        <f t="shared" si="3"/>
        <v>0.93610169808848</v>
      </c>
      <c r="F183" s="22">
        <v>347.974</v>
      </c>
      <c r="G183" s="1">
        <v>600</v>
      </c>
      <c r="H183" s="1">
        <v>360</v>
      </c>
      <c r="I183" s="1">
        <v>208</v>
      </c>
      <c r="J183" s="1">
        <v>300</v>
      </c>
      <c r="K183" s="1">
        <v>550</v>
      </c>
      <c r="L183" s="22">
        <v>1080.14</v>
      </c>
      <c r="M183" s="1">
        <v>1</v>
      </c>
      <c r="N183" s="25">
        <v>-4.87599e-7</v>
      </c>
      <c r="O183" s="25">
        <v>3.36108e-5</v>
      </c>
      <c r="P183" s="25">
        <v>0.000646925</v>
      </c>
      <c r="Q183" s="25">
        <v>-0.000287758</v>
      </c>
      <c r="R183" s="27">
        <f ca="1" t="array" ref="R183">(PRODUCT(((C$4:Q$4="")+(C183:Q183&lt;C$4:Q$4))*((C$3:Q$3="")+(C183:Q183&gt;C$3:Q$3)))&gt;0)*1</f>
        <v>1</v>
      </c>
    </row>
    <row r="184" hidden="1" spans="1:18">
      <c r="A184" s="19">
        <v>388</v>
      </c>
      <c r="B184" s="1" t="s">
        <v>254</v>
      </c>
      <c r="C184" s="20">
        <v>100000</v>
      </c>
      <c r="D184" s="20">
        <v>106677</v>
      </c>
      <c r="E184" s="21">
        <f t="shared" si="3"/>
        <v>0.937409188484866</v>
      </c>
      <c r="F184" s="22">
        <v>347.379</v>
      </c>
      <c r="G184" s="1">
        <v>600</v>
      </c>
      <c r="H184" s="1">
        <v>360</v>
      </c>
      <c r="I184" s="1">
        <v>480</v>
      </c>
      <c r="J184" s="1">
        <v>300</v>
      </c>
      <c r="K184" s="1">
        <v>550</v>
      </c>
      <c r="L184" s="22">
        <v>1011.18</v>
      </c>
      <c r="M184" s="1">
        <v>3</v>
      </c>
      <c r="N184" s="25">
        <v>-4.39189e-7</v>
      </c>
      <c r="O184" s="25">
        <v>2.64599e-5</v>
      </c>
      <c r="P184" s="25">
        <v>0.00096063</v>
      </c>
      <c r="Q184" s="25">
        <v>-0.000317287</v>
      </c>
      <c r="R184" s="27">
        <f ca="1" t="array" ref="R184">(PRODUCT(((C$4:Q$4="")+(C184:Q184&lt;C$4:Q$4))*((C$3:Q$3="")+(C184:Q184&gt;C$3:Q$3)))&gt;0)*1</f>
        <v>1</v>
      </c>
    </row>
    <row r="185" hidden="1" spans="1:18">
      <c r="A185" s="19">
        <v>389</v>
      </c>
      <c r="B185" s="1" t="s">
        <v>255</v>
      </c>
      <c r="C185" s="20">
        <v>100000</v>
      </c>
      <c r="D185" s="20">
        <v>105858</v>
      </c>
      <c r="E185" s="21">
        <f t="shared" si="3"/>
        <v>0.944661716639271</v>
      </c>
      <c r="F185" s="22">
        <v>349.74</v>
      </c>
      <c r="G185" s="1">
        <v>600</v>
      </c>
      <c r="H185" s="1">
        <v>360</v>
      </c>
      <c r="I185" s="1">
        <v>208</v>
      </c>
      <c r="J185" s="1">
        <v>300</v>
      </c>
      <c r="K185" s="1">
        <v>550</v>
      </c>
      <c r="L185" s="22">
        <v>945.341</v>
      </c>
      <c r="M185" s="1">
        <v>1</v>
      </c>
      <c r="N185" s="25">
        <v>-4.07175e-7</v>
      </c>
      <c r="O185" s="25">
        <v>1.16772e-5</v>
      </c>
      <c r="P185" s="25">
        <v>0.000645275</v>
      </c>
      <c r="Q185" s="25">
        <v>-0.00103854</v>
      </c>
      <c r="R185" s="27">
        <f ca="1" t="array" ref="R185">(PRODUCT(((C$4:Q$4="")+(C185:Q185&lt;C$4:Q$4))*((C$3:Q$3="")+(C185:Q185&gt;C$3:Q$3)))&gt;0)*1</f>
        <v>1</v>
      </c>
    </row>
    <row r="186" hidden="1" spans="1:18">
      <c r="A186" s="19">
        <v>390</v>
      </c>
      <c r="B186" s="1" t="s">
        <v>256</v>
      </c>
      <c r="C186" s="20">
        <v>100000</v>
      </c>
      <c r="D186" s="20">
        <v>105727</v>
      </c>
      <c r="E186" s="21">
        <f t="shared" si="3"/>
        <v>0.94583219045277</v>
      </c>
      <c r="F186" s="22">
        <v>350.209</v>
      </c>
      <c r="G186" s="1">
        <v>600</v>
      </c>
      <c r="H186" s="1">
        <v>360</v>
      </c>
      <c r="I186" s="1">
        <v>240</v>
      </c>
      <c r="J186" s="1">
        <v>300</v>
      </c>
      <c r="K186" s="1">
        <v>550</v>
      </c>
      <c r="L186" s="22">
        <v>916.226</v>
      </c>
      <c r="M186" s="1">
        <v>2</v>
      </c>
      <c r="N186" s="25">
        <v>-4.14825e-7</v>
      </c>
      <c r="O186" s="25">
        <v>2.93271e-5</v>
      </c>
      <c r="P186" s="25">
        <v>0.00119287</v>
      </c>
      <c r="Q186" s="25">
        <v>0.000143889</v>
      </c>
      <c r="R186" s="27">
        <f ca="1" t="array" ref="R186">(PRODUCT(((C$4:Q$4="")+(C186:Q186&lt;C$4:Q$4))*((C$3:Q$3="")+(C186:Q186&gt;C$3:Q$3)))&gt;0)*1</f>
        <v>1</v>
      </c>
    </row>
    <row r="187" hidden="1" spans="1:18">
      <c r="A187" s="19">
        <v>403</v>
      </c>
      <c r="B187" s="1" t="s">
        <v>257</v>
      </c>
      <c r="C187" s="20">
        <v>9990</v>
      </c>
      <c r="D187" s="20">
        <v>10300.9</v>
      </c>
      <c r="E187" s="21">
        <f t="shared" si="3"/>
        <v>0.969818171227757</v>
      </c>
      <c r="F187" s="22">
        <v>443.876</v>
      </c>
      <c r="G187" s="1">
        <v>600</v>
      </c>
      <c r="H187" s="1">
        <v>50</v>
      </c>
      <c r="I187" s="1">
        <v>480</v>
      </c>
      <c r="J187" s="1">
        <v>280</v>
      </c>
      <c r="K187" s="1">
        <v>550</v>
      </c>
      <c r="L187" s="22">
        <v>46.0074</v>
      </c>
      <c r="M187" s="1">
        <v>-1.59</v>
      </c>
      <c r="N187" s="25">
        <v>-1.1732e-6</v>
      </c>
      <c r="O187" s="25">
        <v>-6.56116e-5</v>
      </c>
      <c r="P187" s="25">
        <v>-9.41952e-5</v>
      </c>
      <c r="Q187" s="25">
        <v>-0.00371398</v>
      </c>
      <c r="R187" s="27">
        <f ca="1" t="array" ref="R187">(PRODUCT(((C$4:Q$4="")+(C187:Q187&lt;C$4:Q$4))*((C$3:Q$3="")+(C187:Q187&gt;C$3:Q$3)))&gt;0)*1</f>
        <v>0</v>
      </c>
    </row>
    <row r="188" hidden="1" spans="1:18">
      <c r="A188" s="19">
        <v>419</v>
      </c>
      <c r="B188" s="1" t="s">
        <v>258</v>
      </c>
      <c r="C188" s="20">
        <v>6400</v>
      </c>
      <c r="D188" s="20">
        <v>6639.84</v>
      </c>
      <c r="E188" s="21">
        <f t="shared" si="3"/>
        <v>0.963878647678257</v>
      </c>
      <c r="F188" s="22">
        <v>369</v>
      </c>
      <c r="G188" s="1">
        <v>600</v>
      </c>
      <c r="H188" s="1">
        <v>36</v>
      </c>
      <c r="I188" s="1">
        <v>208</v>
      </c>
      <c r="J188" s="1">
        <v>290</v>
      </c>
      <c r="K188" s="1">
        <v>550</v>
      </c>
      <c r="L188" s="22">
        <v>35.8096</v>
      </c>
      <c r="M188" s="1">
        <v>0.26</v>
      </c>
      <c r="N188" s="25">
        <v>-2.80509e-6</v>
      </c>
      <c r="O188" s="25">
        <v>3.22126e-5</v>
      </c>
      <c r="P188" s="25">
        <v>0.00555268</v>
      </c>
      <c r="Q188" s="25">
        <v>0.000730787</v>
      </c>
      <c r="R188" s="27">
        <f ca="1" t="array" ref="R188">(PRODUCT(((C$4:Q$4="")+(C188:Q188&lt;C$4:Q$4))*((C$3:Q$3="")+(C188:Q188&gt;C$3:Q$3)))&gt;0)*1</f>
        <v>0</v>
      </c>
    </row>
    <row r="189" hidden="1" spans="1:18">
      <c r="A189" s="19">
        <v>420</v>
      </c>
      <c r="B189" s="1" t="s">
        <v>259</v>
      </c>
      <c r="C189" s="20">
        <v>6400</v>
      </c>
      <c r="D189" s="20">
        <v>6605.74</v>
      </c>
      <c r="E189" s="21">
        <f t="shared" si="3"/>
        <v>0.968854359996004</v>
      </c>
      <c r="F189" s="22">
        <v>402</v>
      </c>
      <c r="G189" s="1">
        <v>600</v>
      </c>
      <c r="H189" s="1">
        <v>36</v>
      </c>
      <c r="I189" s="1">
        <v>240</v>
      </c>
      <c r="J189" s="1">
        <v>320</v>
      </c>
      <c r="K189" s="1">
        <v>550</v>
      </c>
      <c r="L189" s="22">
        <v>31.4014</v>
      </c>
      <c r="M189" s="1">
        <v>0.45</v>
      </c>
      <c r="N189" s="25">
        <v>-1.66578e-6</v>
      </c>
      <c r="O189" s="25">
        <v>3.37017e-5</v>
      </c>
      <c r="P189" s="25">
        <v>0.00785995</v>
      </c>
      <c r="Q189" s="25">
        <v>0.00274047</v>
      </c>
      <c r="R189" s="27">
        <f ca="1" t="array" ref="R189">(PRODUCT(((C$4:Q$4="")+(C189:Q189&lt;C$4:Q$4))*((C$3:Q$3="")+(C189:Q189&gt;C$3:Q$3)))&gt;0)*1</f>
        <v>0</v>
      </c>
    </row>
    <row r="190" hidden="1" spans="1:18">
      <c r="A190" s="19">
        <v>421</v>
      </c>
      <c r="B190" s="1" t="s">
        <v>260</v>
      </c>
      <c r="C190" s="20">
        <v>7600</v>
      </c>
      <c r="D190" s="20">
        <v>7903.86</v>
      </c>
      <c r="E190" s="21">
        <f t="shared" si="3"/>
        <v>0.961555493138796</v>
      </c>
      <c r="F190" s="22">
        <v>369</v>
      </c>
      <c r="G190" s="1">
        <v>600</v>
      </c>
      <c r="H190" s="1">
        <v>36</v>
      </c>
      <c r="I190" s="1">
        <v>208</v>
      </c>
      <c r="J190" s="1">
        <v>290</v>
      </c>
      <c r="K190" s="1">
        <v>550</v>
      </c>
      <c r="L190" s="22">
        <v>33.7894</v>
      </c>
      <c r="M190" s="1">
        <v>0.26</v>
      </c>
      <c r="N190" s="25">
        <v>-2.55484e-6</v>
      </c>
      <c r="O190" s="25">
        <v>3.40029e-5</v>
      </c>
      <c r="P190" s="25">
        <v>0.00610447</v>
      </c>
      <c r="Q190" s="25">
        <v>0.00125045</v>
      </c>
      <c r="R190" s="27">
        <f ca="1" t="array" ref="R190">(PRODUCT(((C$4:Q$4="")+(C190:Q190&lt;C$4:Q$4))*((C$3:Q$3="")+(C190:Q190&gt;C$3:Q$3)))&gt;0)*1</f>
        <v>0</v>
      </c>
    </row>
    <row r="191" hidden="1" spans="1:18">
      <c r="A191" s="19">
        <v>422</v>
      </c>
      <c r="B191" s="1" t="s">
        <v>261</v>
      </c>
      <c r="C191" s="20">
        <v>7600</v>
      </c>
      <c r="D191" s="20">
        <v>7876.52</v>
      </c>
      <c r="E191" s="21">
        <f t="shared" si="3"/>
        <v>0.964893125390401</v>
      </c>
      <c r="F191" s="22">
        <v>402</v>
      </c>
      <c r="G191" s="1">
        <v>600</v>
      </c>
      <c r="H191" s="1">
        <v>36</v>
      </c>
      <c r="I191" s="1">
        <v>240</v>
      </c>
      <c r="J191" s="1">
        <v>320</v>
      </c>
      <c r="K191" s="1">
        <v>550</v>
      </c>
      <c r="L191" s="22">
        <v>37.8146</v>
      </c>
      <c r="M191" s="1">
        <v>0.36</v>
      </c>
      <c r="N191" s="25">
        <v>-2.51133e-6</v>
      </c>
      <c r="O191" s="25">
        <v>2.97182e-5</v>
      </c>
      <c r="P191" s="25">
        <v>0.00447036</v>
      </c>
      <c r="Q191" s="25">
        <v>-0.000574884</v>
      </c>
      <c r="R191" s="27">
        <f ca="1" t="array" ref="R191">(PRODUCT(((C$4:Q$4="")+(C191:Q191&lt;C$4:Q$4))*((C$3:Q$3="")+(C191:Q191&gt;C$3:Q$3)))&gt;0)*1</f>
        <v>0</v>
      </c>
    </row>
    <row r="192" hidden="1" spans="1:18">
      <c r="A192" s="19">
        <v>441</v>
      </c>
      <c r="B192" s="1" t="s">
        <v>262</v>
      </c>
      <c r="C192" s="20">
        <v>2810</v>
      </c>
      <c r="D192" s="20">
        <v>2935.23</v>
      </c>
      <c r="E192" s="21">
        <f t="shared" si="3"/>
        <v>0.957335540996787</v>
      </c>
      <c r="F192" s="22">
        <v>275.078</v>
      </c>
      <c r="G192" s="1">
        <v>600</v>
      </c>
      <c r="H192" s="1">
        <v>16</v>
      </c>
      <c r="I192" s="1">
        <v>208</v>
      </c>
      <c r="J192" s="1">
        <v>200</v>
      </c>
      <c r="K192" s="1">
        <v>550</v>
      </c>
      <c r="L192" s="22">
        <v>29.4601</v>
      </c>
      <c r="M192" s="1">
        <v>0.35</v>
      </c>
      <c r="N192" s="25">
        <v>-7.63048e-6</v>
      </c>
      <c r="O192" s="25">
        <v>4.58233e-5</v>
      </c>
      <c r="P192" s="25">
        <v>0.0015026</v>
      </c>
      <c r="Q192" s="25">
        <v>-0.000978177</v>
      </c>
      <c r="R192" s="27">
        <f ca="1" t="array" ref="R192">(PRODUCT(((C$4:Q$4="")+(C192:Q192&lt;C$4:Q$4))*((C$3:Q$3="")+(C192:Q192&gt;C$3:Q$3)))&gt;0)*1</f>
        <v>0</v>
      </c>
    </row>
    <row r="193" hidden="1" spans="1:18">
      <c r="A193" s="19">
        <v>442</v>
      </c>
      <c r="B193" s="1" t="s">
        <v>263</v>
      </c>
      <c r="C193" s="20">
        <v>2700</v>
      </c>
      <c r="D193" s="20">
        <v>2819.06</v>
      </c>
      <c r="E193" s="21">
        <f t="shared" si="3"/>
        <v>0.95776606386526</v>
      </c>
      <c r="F193" s="22">
        <v>251.127</v>
      </c>
      <c r="G193" s="1">
        <v>600</v>
      </c>
      <c r="H193" s="1">
        <v>16</v>
      </c>
      <c r="I193" s="1">
        <v>208</v>
      </c>
      <c r="J193" s="1">
        <v>200</v>
      </c>
      <c r="K193" s="1">
        <v>550</v>
      </c>
      <c r="L193" s="22">
        <v>27.4534</v>
      </c>
      <c r="M193" s="1">
        <v>10.6</v>
      </c>
      <c r="N193" s="25">
        <v>-9.71192e-6</v>
      </c>
      <c r="O193" s="25">
        <v>3.22582e-5</v>
      </c>
      <c r="P193" s="25">
        <v>0.00168784</v>
      </c>
      <c r="Q193" s="25">
        <v>-0.000328779</v>
      </c>
      <c r="R193" s="27">
        <f ca="1" t="array" ref="R193">(PRODUCT(((C$4:Q$4="")+(C193:Q193&lt;C$4:Q$4))*((C$3:Q$3="")+(C193:Q193&gt;C$3:Q$3)))&gt;0)*1</f>
        <v>0</v>
      </c>
    </row>
    <row r="194" hidden="1" spans="1:18">
      <c r="A194" s="19">
        <v>443</v>
      </c>
      <c r="B194" s="1" t="s">
        <v>264</v>
      </c>
      <c r="C194" s="20">
        <v>3010</v>
      </c>
      <c r="D194" s="20">
        <v>3133.64</v>
      </c>
      <c r="E194" s="21">
        <f t="shared" si="3"/>
        <v>0.960544287154874</v>
      </c>
      <c r="F194" s="22">
        <v>275.013</v>
      </c>
      <c r="G194" s="1">
        <v>600</v>
      </c>
      <c r="H194" s="1">
        <v>16</v>
      </c>
      <c r="I194" s="1">
        <v>240</v>
      </c>
      <c r="J194" s="1">
        <v>200</v>
      </c>
      <c r="K194" s="1">
        <v>550</v>
      </c>
      <c r="L194" s="22">
        <v>30.5255</v>
      </c>
      <c r="M194" s="1">
        <v>0.47</v>
      </c>
      <c r="N194" s="25">
        <v>-7.8466e-6</v>
      </c>
      <c r="O194" s="25">
        <v>4.52459e-5</v>
      </c>
      <c r="P194" s="25">
        <v>0.0016356</v>
      </c>
      <c r="Q194" s="25">
        <v>-0.000562835</v>
      </c>
      <c r="R194" s="27">
        <f ca="1" t="array" ref="R194">(PRODUCT(((C$4:Q$4="")+(C194:Q194&lt;C$4:Q$4))*((C$3:Q$3="")+(C194:Q194&gt;C$3:Q$3)))&gt;0)*1</f>
        <v>0</v>
      </c>
    </row>
    <row r="195" hidden="1" spans="1:18">
      <c r="A195" s="19">
        <v>444</v>
      </c>
      <c r="B195" s="1" t="s">
        <v>265</v>
      </c>
      <c r="C195" s="20">
        <v>2900</v>
      </c>
      <c r="D195" s="20">
        <v>3022.57</v>
      </c>
      <c r="E195" s="21">
        <f t="shared" si="3"/>
        <v>0.959448416413846</v>
      </c>
      <c r="F195" s="22">
        <v>250.121</v>
      </c>
      <c r="G195" s="1">
        <v>600</v>
      </c>
      <c r="H195" s="1">
        <v>16</v>
      </c>
      <c r="I195" s="1">
        <v>240</v>
      </c>
      <c r="J195" s="1">
        <v>200</v>
      </c>
      <c r="K195" s="1">
        <v>550</v>
      </c>
      <c r="L195" s="22">
        <v>26.1206</v>
      </c>
      <c r="M195" s="1">
        <v>10.3</v>
      </c>
      <c r="N195" s="25">
        <v>-9.24253e-6</v>
      </c>
      <c r="O195" s="25">
        <v>3.36074e-5</v>
      </c>
      <c r="P195" s="25">
        <v>0.00159113</v>
      </c>
      <c r="Q195" s="25">
        <v>-0.000233542</v>
      </c>
      <c r="R195" s="27">
        <f ca="1" t="array" ref="R195">(PRODUCT(((C$4:Q$4="")+(C195:Q195&lt;C$4:Q$4))*((C$3:Q$3="")+(C195:Q195&gt;C$3:Q$3)))&gt;0)*1</f>
        <v>0</v>
      </c>
    </row>
    <row r="196" hidden="1" spans="1:18">
      <c r="A196" s="19">
        <v>445</v>
      </c>
      <c r="B196" s="1" t="s">
        <v>266</v>
      </c>
      <c r="C196" s="20">
        <v>2810</v>
      </c>
      <c r="D196" s="20">
        <v>2935.23</v>
      </c>
      <c r="E196" s="21">
        <f t="shared" si="3"/>
        <v>0.957335540996787</v>
      </c>
      <c r="F196" s="22">
        <v>275.078</v>
      </c>
      <c r="G196" s="1">
        <v>600</v>
      </c>
      <c r="H196" s="1">
        <v>16</v>
      </c>
      <c r="I196" s="1">
        <v>208</v>
      </c>
      <c r="J196" s="1">
        <v>200</v>
      </c>
      <c r="K196" s="1">
        <v>550</v>
      </c>
      <c r="L196" s="22">
        <v>29.4601</v>
      </c>
      <c r="M196" s="1">
        <v>0.35</v>
      </c>
      <c r="N196" s="25">
        <v>-7.63048e-6</v>
      </c>
      <c r="O196" s="25">
        <v>4.58233e-5</v>
      </c>
      <c r="P196" s="25">
        <v>0.0015026</v>
      </c>
      <c r="Q196" s="25">
        <v>-0.000978177</v>
      </c>
      <c r="R196" s="27">
        <f ca="1" t="array" ref="R196">(PRODUCT(((C$4:Q$4="")+(C196:Q196&lt;C$4:Q$4))*((C$3:Q$3="")+(C196:Q196&gt;C$3:Q$3)))&gt;0)*1</f>
        <v>0</v>
      </c>
    </row>
    <row r="197" hidden="1" spans="1:18">
      <c r="A197" s="19">
        <v>446</v>
      </c>
      <c r="B197" s="1" t="s">
        <v>267</v>
      </c>
      <c r="C197" s="20">
        <v>3010</v>
      </c>
      <c r="D197" s="20">
        <v>3133.64</v>
      </c>
      <c r="E197" s="21">
        <f t="shared" si="3"/>
        <v>0.960544287154874</v>
      </c>
      <c r="F197" s="22">
        <v>275.013</v>
      </c>
      <c r="G197" s="1">
        <v>600</v>
      </c>
      <c r="H197" s="1">
        <v>16</v>
      </c>
      <c r="I197" s="1">
        <v>240</v>
      </c>
      <c r="J197" s="1">
        <v>200</v>
      </c>
      <c r="K197" s="1">
        <v>550</v>
      </c>
      <c r="L197" s="22">
        <v>30.5255</v>
      </c>
      <c r="M197" s="1">
        <v>0.47</v>
      </c>
      <c r="N197" s="25">
        <v>-7.8466e-6</v>
      </c>
      <c r="O197" s="25">
        <v>4.52459e-5</v>
      </c>
      <c r="P197" s="25">
        <v>0.0016356</v>
      </c>
      <c r="Q197" s="25">
        <v>-0.000562835</v>
      </c>
      <c r="R197" s="27">
        <f ca="1" t="array" ref="R197">(PRODUCT(((C$4:Q$4="")+(C197:Q197&lt;C$4:Q$4))*((C$3:Q$3="")+(C197:Q197&gt;C$3:Q$3)))&gt;0)*1</f>
        <v>0</v>
      </c>
    </row>
    <row r="198" hidden="1" spans="1:18">
      <c r="A198" s="19">
        <v>447</v>
      </c>
      <c r="B198" s="1" t="s">
        <v>268</v>
      </c>
      <c r="C198" s="20">
        <v>3510</v>
      </c>
      <c r="D198" s="20">
        <v>3684.82</v>
      </c>
      <c r="E198" s="21">
        <f t="shared" si="3"/>
        <v>0.95255670561927</v>
      </c>
      <c r="F198" s="22">
        <v>275.047</v>
      </c>
      <c r="G198" s="1">
        <v>600</v>
      </c>
      <c r="H198" s="1">
        <v>20</v>
      </c>
      <c r="I198" s="1">
        <v>208</v>
      </c>
      <c r="J198" s="1">
        <v>200</v>
      </c>
      <c r="K198" s="1">
        <v>550</v>
      </c>
      <c r="L198" s="22">
        <v>31.6527</v>
      </c>
      <c r="M198" s="1">
        <v>0.35</v>
      </c>
      <c r="N198" s="25">
        <v>-8.82139e-6</v>
      </c>
      <c r="O198" s="25">
        <v>4.74605e-5</v>
      </c>
      <c r="P198" s="25">
        <v>0.00184417</v>
      </c>
      <c r="Q198" s="25">
        <v>4.44031e-5</v>
      </c>
      <c r="R198" s="27">
        <f ca="1" t="array" ref="R198">(PRODUCT(((C$4:Q$4="")+(C198:Q198&lt;C$4:Q$4))*((C$3:Q$3="")+(C198:Q198&gt;C$3:Q$3)))&gt;0)*1</f>
        <v>0</v>
      </c>
    </row>
    <row r="199" hidden="1" spans="1:18">
      <c r="A199" s="19">
        <v>448</v>
      </c>
      <c r="B199" s="1" t="s">
        <v>269</v>
      </c>
      <c r="C199" s="20">
        <v>3400</v>
      </c>
      <c r="D199" s="20">
        <v>3569.96</v>
      </c>
      <c r="E199" s="21">
        <f t="shared" si="3"/>
        <v>0.952391623435557</v>
      </c>
      <c r="F199" s="22">
        <v>250.219</v>
      </c>
      <c r="G199" s="1">
        <v>600</v>
      </c>
      <c r="H199" s="1">
        <v>20</v>
      </c>
      <c r="I199" s="1">
        <v>208</v>
      </c>
      <c r="J199" s="1">
        <v>200</v>
      </c>
      <c r="K199" s="1">
        <v>550</v>
      </c>
      <c r="L199" s="22">
        <v>29.0127</v>
      </c>
      <c r="M199" s="1">
        <v>12</v>
      </c>
      <c r="N199" s="25">
        <v>-1.07573e-5</v>
      </c>
      <c r="O199" s="25">
        <v>2.51075e-5</v>
      </c>
      <c r="P199" s="25">
        <v>0.00148827</v>
      </c>
      <c r="Q199" s="25">
        <v>-0.000277814</v>
      </c>
      <c r="R199" s="27">
        <f ca="1" t="array" ref="R199">(PRODUCT(((C$4:Q$4="")+(C199:Q199&lt;C$4:Q$4))*((C$3:Q$3="")+(C199:Q199&gt;C$3:Q$3)))&gt;0)*1</f>
        <v>0</v>
      </c>
    </row>
    <row r="200" hidden="1" spans="1:18">
      <c r="A200" s="19">
        <v>449</v>
      </c>
      <c r="B200" s="1" t="s">
        <v>270</v>
      </c>
      <c r="C200" s="20">
        <v>4020</v>
      </c>
      <c r="D200" s="20">
        <v>4215.85</v>
      </c>
      <c r="E200" s="21">
        <f t="shared" ref="E200:E263" si="4">C200/D200</f>
        <v>0.953544362346858</v>
      </c>
      <c r="F200" s="22">
        <v>275.081</v>
      </c>
      <c r="G200" s="1">
        <v>600</v>
      </c>
      <c r="H200" s="1">
        <v>20</v>
      </c>
      <c r="I200" s="1">
        <v>240</v>
      </c>
      <c r="J200" s="1">
        <v>200</v>
      </c>
      <c r="K200" s="1">
        <v>550</v>
      </c>
      <c r="L200" s="22">
        <v>31.6013</v>
      </c>
      <c r="M200" s="1">
        <v>0.47</v>
      </c>
      <c r="N200" s="25">
        <v>-8.1835e-6</v>
      </c>
      <c r="O200" s="25">
        <v>4.09889e-5</v>
      </c>
      <c r="P200" s="25">
        <v>0.0017507</v>
      </c>
      <c r="Q200" s="25">
        <v>-0.000218435</v>
      </c>
      <c r="R200" s="27">
        <f ca="1" t="array" ref="R200">(PRODUCT(((C$4:Q$4="")+(C200:Q200&lt;C$4:Q$4))*((C$3:Q$3="")+(C200:Q200&gt;C$3:Q$3)))&gt;0)*1</f>
        <v>0</v>
      </c>
    </row>
    <row r="201" hidden="1" spans="1:18">
      <c r="A201" s="19">
        <v>450</v>
      </c>
      <c r="B201" s="1" t="s">
        <v>271</v>
      </c>
      <c r="C201" s="20">
        <v>3900</v>
      </c>
      <c r="D201" s="20">
        <v>4091.31</v>
      </c>
      <c r="E201" s="21">
        <f t="shared" si="4"/>
        <v>0.953239915821583</v>
      </c>
      <c r="F201" s="22">
        <v>285.035</v>
      </c>
      <c r="G201" s="1">
        <v>600</v>
      </c>
      <c r="H201" s="1">
        <v>20</v>
      </c>
      <c r="I201" s="1">
        <v>240</v>
      </c>
      <c r="J201" s="1">
        <v>200</v>
      </c>
      <c r="K201" s="1">
        <v>550</v>
      </c>
      <c r="L201" s="22">
        <v>27.3608</v>
      </c>
      <c r="M201" s="1">
        <v>11</v>
      </c>
      <c r="N201" s="25">
        <v>-7.97797e-6</v>
      </c>
      <c r="O201" s="25">
        <v>2.85764e-5</v>
      </c>
      <c r="P201" s="25">
        <v>0.00253568</v>
      </c>
      <c r="Q201" s="25">
        <v>-0.000242167</v>
      </c>
      <c r="R201" s="27">
        <f ca="1" t="array" ref="R201">(PRODUCT(((C$4:Q$4="")+(C201:Q201&lt;C$4:Q$4))*((C$3:Q$3="")+(C201:Q201&gt;C$3:Q$3)))&gt;0)*1</f>
        <v>0</v>
      </c>
    </row>
    <row r="202" hidden="1" spans="1:18">
      <c r="A202" s="19">
        <v>451</v>
      </c>
      <c r="B202" s="1" t="s">
        <v>272</v>
      </c>
      <c r="C202" s="20">
        <v>3510</v>
      </c>
      <c r="D202" s="20">
        <v>3684.82</v>
      </c>
      <c r="E202" s="21">
        <f t="shared" si="4"/>
        <v>0.95255670561927</v>
      </c>
      <c r="F202" s="22">
        <v>275.047</v>
      </c>
      <c r="G202" s="1">
        <v>600</v>
      </c>
      <c r="H202" s="1">
        <v>20</v>
      </c>
      <c r="I202" s="1">
        <v>208</v>
      </c>
      <c r="J202" s="1">
        <v>200</v>
      </c>
      <c r="K202" s="1">
        <v>550</v>
      </c>
      <c r="L202" s="22">
        <v>31.6527</v>
      </c>
      <c r="M202" s="1">
        <v>0.35</v>
      </c>
      <c r="N202" s="25">
        <v>-8.82139e-6</v>
      </c>
      <c r="O202" s="25">
        <v>4.74605e-5</v>
      </c>
      <c r="P202" s="25">
        <v>0.00184417</v>
      </c>
      <c r="Q202" s="25">
        <v>4.44031e-5</v>
      </c>
      <c r="R202" s="27">
        <f ca="1" t="array" ref="R202">(PRODUCT(((C$4:Q$4="")+(C202:Q202&lt;C$4:Q$4))*((C$3:Q$3="")+(C202:Q202&gt;C$3:Q$3)))&gt;0)*1</f>
        <v>0</v>
      </c>
    </row>
    <row r="203" hidden="1" spans="1:18">
      <c r="A203" s="19">
        <v>452</v>
      </c>
      <c r="B203" s="1" t="s">
        <v>273</v>
      </c>
      <c r="C203" s="20">
        <v>4020</v>
      </c>
      <c r="D203" s="20">
        <v>4215.85</v>
      </c>
      <c r="E203" s="21">
        <f t="shared" si="4"/>
        <v>0.953544362346858</v>
      </c>
      <c r="F203" s="22">
        <v>275.081</v>
      </c>
      <c r="G203" s="1">
        <v>600</v>
      </c>
      <c r="H203" s="1">
        <v>20</v>
      </c>
      <c r="I203" s="1">
        <v>240</v>
      </c>
      <c r="J203" s="1">
        <v>200</v>
      </c>
      <c r="K203" s="1">
        <v>550</v>
      </c>
      <c r="L203" s="22">
        <v>31.6013</v>
      </c>
      <c r="M203" s="1">
        <v>0.47</v>
      </c>
      <c r="N203" s="25">
        <v>-8.1835e-6</v>
      </c>
      <c r="O203" s="25">
        <v>4.09889e-5</v>
      </c>
      <c r="P203" s="25">
        <v>0.0017507</v>
      </c>
      <c r="Q203" s="25">
        <v>-0.000218435</v>
      </c>
      <c r="R203" s="27">
        <f ca="1" t="array" ref="R203">(PRODUCT(((C$4:Q$4="")+(C203:Q203&lt;C$4:Q$4))*((C$3:Q$3="")+(C203:Q203&gt;C$3:Q$3)))&gt;0)*1</f>
        <v>0</v>
      </c>
    </row>
    <row r="204" hidden="1" spans="1:18">
      <c r="A204" s="19">
        <v>453</v>
      </c>
      <c r="B204" s="1" t="s">
        <v>274</v>
      </c>
      <c r="C204" s="20">
        <v>4400</v>
      </c>
      <c r="D204" s="20">
        <v>4599.72</v>
      </c>
      <c r="E204" s="21">
        <f t="shared" si="4"/>
        <v>0.956579965737045</v>
      </c>
      <c r="F204" s="22">
        <v>274.609</v>
      </c>
      <c r="G204" s="1">
        <v>600</v>
      </c>
      <c r="H204" s="1">
        <v>25</v>
      </c>
      <c r="I204" s="1">
        <v>208</v>
      </c>
      <c r="J204" s="1">
        <v>200</v>
      </c>
      <c r="K204" s="1">
        <v>550</v>
      </c>
      <c r="L204" s="22">
        <v>32.9582</v>
      </c>
      <c r="M204" s="1">
        <v>0.47</v>
      </c>
      <c r="N204" s="25">
        <v>-6.78597e-6</v>
      </c>
      <c r="O204" s="25">
        <v>4.017e-5</v>
      </c>
      <c r="P204" s="25">
        <v>0.00174811</v>
      </c>
      <c r="Q204" s="25">
        <v>-0.001026</v>
      </c>
      <c r="R204" s="27">
        <f ca="1" t="array" ref="R204">(PRODUCT(((C$4:Q$4="")+(C204:Q204&lt;C$4:Q$4))*((C$3:Q$3="")+(C204:Q204&gt;C$3:Q$3)))&gt;0)*1</f>
        <v>0</v>
      </c>
    </row>
    <row r="205" hidden="1" spans="1:18">
      <c r="A205" s="19">
        <v>454</v>
      </c>
      <c r="B205" s="1" t="s">
        <v>275</v>
      </c>
      <c r="C205" s="20">
        <v>4300</v>
      </c>
      <c r="D205" s="20">
        <v>4504.51</v>
      </c>
      <c r="E205" s="21">
        <f t="shared" si="4"/>
        <v>0.954598835389421</v>
      </c>
      <c r="F205" s="22">
        <v>275</v>
      </c>
      <c r="G205" s="1">
        <v>600</v>
      </c>
      <c r="H205" s="1">
        <v>25</v>
      </c>
      <c r="I205" s="1">
        <v>208</v>
      </c>
      <c r="J205" s="1">
        <v>200</v>
      </c>
      <c r="K205" s="1">
        <v>550</v>
      </c>
      <c r="L205" s="22">
        <v>28.4226</v>
      </c>
      <c r="M205" s="1">
        <v>13.95</v>
      </c>
      <c r="N205" s="25">
        <v>-6.3065e-6</v>
      </c>
      <c r="O205" s="25">
        <v>2.39449e-5</v>
      </c>
      <c r="P205" s="25">
        <v>0.00218461</v>
      </c>
      <c r="Q205" s="25">
        <v>0.000131883</v>
      </c>
      <c r="R205" s="27">
        <f ca="1" t="array" ref="R205">(PRODUCT(((C$4:Q$4="")+(C205:Q205&lt;C$4:Q$4))*((C$3:Q$3="")+(C205:Q205&gt;C$3:Q$3)))&gt;0)*1</f>
        <v>0</v>
      </c>
    </row>
    <row r="206" hidden="1" spans="1:18">
      <c r="A206" s="19">
        <v>455</v>
      </c>
      <c r="B206" s="1" t="s">
        <v>276</v>
      </c>
      <c r="C206" s="20">
        <v>5010</v>
      </c>
      <c r="D206" s="20">
        <v>5240.02</v>
      </c>
      <c r="E206" s="21">
        <f t="shared" si="4"/>
        <v>0.956103220980072</v>
      </c>
      <c r="F206" s="22">
        <v>274.966</v>
      </c>
      <c r="G206" s="1">
        <v>600</v>
      </c>
      <c r="H206" s="1">
        <v>25</v>
      </c>
      <c r="I206" s="1">
        <v>240</v>
      </c>
      <c r="J206" s="1">
        <v>200</v>
      </c>
      <c r="K206" s="1">
        <v>550</v>
      </c>
      <c r="L206" s="22">
        <v>31.4058</v>
      </c>
      <c r="M206" s="1">
        <v>0.47</v>
      </c>
      <c r="N206" s="25">
        <v>-5.7367e-6</v>
      </c>
      <c r="O206" s="25">
        <v>1.87461e-5</v>
      </c>
      <c r="P206" s="25">
        <v>0.00269117</v>
      </c>
      <c r="Q206" s="25">
        <v>-0.000127193</v>
      </c>
      <c r="R206" s="27">
        <f ca="1" t="array" ref="R206">(PRODUCT(((C$4:Q$4="")+(C206:Q206&lt;C$4:Q$4))*((C$3:Q$3="")+(C206:Q206&gt;C$3:Q$3)))&gt;0)*1</f>
        <v>0</v>
      </c>
    </row>
    <row r="207" hidden="1" spans="1:18">
      <c r="A207" s="19">
        <v>456</v>
      </c>
      <c r="B207" s="1" t="s">
        <v>277</v>
      </c>
      <c r="C207" s="20">
        <v>4900</v>
      </c>
      <c r="D207" s="20">
        <v>5135.58</v>
      </c>
      <c r="E207" s="21">
        <f t="shared" si="4"/>
        <v>0.954127868712005</v>
      </c>
      <c r="F207" s="22">
        <v>275</v>
      </c>
      <c r="G207" s="1">
        <v>600</v>
      </c>
      <c r="H207" s="1">
        <v>25</v>
      </c>
      <c r="I207" s="1">
        <v>240</v>
      </c>
      <c r="J207" s="1">
        <v>200</v>
      </c>
      <c r="K207" s="1">
        <v>550</v>
      </c>
      <c r="L207" s="22">
        <v>29.3589</v>
      </c>
      <c r="M207" s="1">
        <v>14</v>
      </c>
      <c r="N207" s="25">
        <v>-6.24837e-6</v>
      </c>
      <c r="O207" s="25">
        <v>2.0149e-5</v>
      </c>
      <c r="P207" s="25">
        <v>0.00186768</v>
      </c>
      <c r="Q207" s="25">
        <v>-0.0002756</v>
      </c>
      <c r="R207" s="27">
        <f ca="1" t="array" ref="R207">(PRODUCT(((C$4:Q$4="")+(C207:Q207&lt;C$4:Q$4))*((C$3:Q$3="")+(C207:Q207&gt;C$3:Q$3)))&gt;0)*1</f>
        <v>0</v>
      </c>
    </row>
    <row r="208" hidden="1" spans="1:18">
      <c r="A208" s="19">
        <v>457</v>
      </c>
      <c r="B208" s="1" t="s">
        <v>278</v>
      </c>
      <c r="C208" s="20">
        <v>4400</v>
      </c>
      <c r="D208" s="20">
        <v>4599.72</v>
      </c>
      <c r="E208" s="21">
        <f t="shared" si="4"/>
        <v>0.956579965737045</v>
      </c>
      <c r="F208" s="22">
        <v>274.609</v>
      </c>
      <c r="G208" s="1">
        <v>600</v>
      </c>
      <c r="H208" s="1">
        <v>25</v>
      </c>
      <c r="I208" s="1">
        <v>208</v>
      </c>
      <c r="J208" s="1">
        <v>200</v>
      </c>
      <c r="K208" s="1">
        <v>550</v>
      </c>
      <c r="L208" s="22">
        <v>32.9582</v>
      </c>
      <c r="M208" s="1">
        <v>0.47</v>
      </c>
      <c r="N208" s="25">
        <v>-6.78597e-6</v>
      </c>
      <c r="O208" s="25">
        <v>4.017e-5</v>
      </c>
      <c r="P208" s="25">
        <v>0.00174811</v>
      </c>
      <c r="Q208" s="25">
        <v>-0.001026</v>
      </c>
      <c r="R208" s="27">
        <f ca="1" t="array" ref="R208">(PRODUCT(((C$4:Q$4="")+(C208:Q208&lt;C$4:Q$4))*((C$3:Q$3="")+(C208:Q208&gt;C$3:Q$3)))&gt;0)*1</f>
        <v>0</v>
      </c>
    </row>
    <row r="209" hidden="1" spans="1:18">
      <c r="A209" s="19">
        <v>458</v>
      </c>
      <c r="B209" s="1" t="s">
        <v>279</v>
      </c>
      <c r="C209" s="20">
        <v>5010</v>
      </c>
      <c r="D209" s="20">
        <v>5240.02</v>
      </c>
      <c r="E209" s="21">
        <f t="shared" si="4"/>
        <v>0.956103220980072</v>
      </c>
      <c r="F209" s="22">
        <v>274.966</v>
      </c>
      <c r="G209" s="1">
        <v>600</v>
      </c>
      <c r="H209" s="1">
        <v>25</v>
      </c>
      <c r="I209" s="1">
        <v>240</v>
      </c>
      <c r="J209" s="1">
        <v>200</v>
      </c>
      <c r="K209" s="1">
        <v>550</v>
      </c>
      <c r="L209" s="22">
        <v>31.4058</v>
      </c>
      <c r="M209" s="1">
        <v>0.47</v>
      </c>
      <c r="N209" s="25">
        <v>-5.7367e-6</v>
      </c>
      <c r="O209" s="25">
        <v>1.87461e-5</v>
      </c>
      <c r="P209" s="25">
        <v>0.00269117</v>
      </c>
      <c r="Q209" s="25">
        <v>-0.000127193</v>
      </c>
      <c r="R209" s="27">
        <f ca="1" t="array" ref="R209">(PRODUCT(((C$4:Q$4="")+(C209:Q209&lt;C$4:Q$4))*((C$3:Q$3="")+(C209:Q209&gt;C$3:Q$3)))&gt;0)*1</f>
        <v>0</v>
      </c>
    </row>
    <row r="210" hidden="1" spans="1:18">
      <c r="A210" s="19">
        <v>473</v>
      </c>
      <c r="B210" s="1" t="s">
        <v>280</v>
      </c>
      <c r="C210" s="20">
        <v>4300</v>
      </c>
      <c r="D210" s="20">
        <v>4504.51</v>
      </c>
      <c r="E210" s="21">
        <f t="shared" si="4"/>
        <v>0.954598835389421</v>
      </c>
      <c r="F210" s="22">
        <v>275</v>
      </c>
      <c r="G210" s="1">
        <v>600</v>
      </c>
      <c r="H210" s="1">
        <v>25</v>
      </c>
      <c r="I210" s="1">
        <v>208</v>
      </c>
      <c r="J210" s="1">
        <v>200</v>
      </c>
      <c r="K210" s="1">
        <v>550</v>
      </c>
      <c r="L210" s="22">
        <v>28.4226</v>
      </c>
      <c r="M210" s="1">
        <v>0.5</v>
      </c>
      <c r="N210" s="25">
        <v>-6.3065e-6</v>
      </c>
      <c r="O210" s="25">
        <v>2.39449e-5</v>
      </c>
      <c r="P210" s="25">
        <v>0.00218461</v>
      </c>
      <c r="Q210" s="25">
        <v>0.000131883</v>
      </c>
      <c r="R210" s="27">
        <f ca="1" t="array" ref="R210">(PRODUCT(((C$4:Q$4="")+(C210:Q210&lt;C$4:Q$4))*((C$3:Q$3="")+(C210:Q210&gt;C$3:Q$3)))&gt;0)*1</f>
        <v>0</v>
      </c>
    </row>
    <row r="211" hidden="1" spans="1:18">
      <c r="A211" s="19">
        <v>474</v>
      </c>
      <c r="B211" s="1" t="s">
        <v>281</v>
      </c>
      <c r="C211" s="20">
        <v>4900</v>
      </c>
      <c r="D211" s="20">
        <v>5135.58</v>
      </c>
      <c r="E211" s="21">
        <f t="shared" si="4"/>
        <v>0.954127868712005</v>
      </c>
      <c r="F211" s="22">
        <v>275</v>
      </c>
      <c r="G211" s="1">
        <v>600</v>
      </c>
      <c r="H211" s="1">
        <v>25</v>
      </c>
      <c r="I211" s="1">
        <v>240</v>
      </c>
      <c r="J211" s="1">
        <v>200</v>
      </c>
      <c r="K211" s="1">
        <v>550</v>
      </c>
      <c r="L211" s="22">
        <v>29.3589</v>
      </c>
      <c r="M211" s="1">
        <v>0.5</v>
      </c>
      <c r="N211" s="25">
        <v>-6.24837e-6</v>
      </c>
      <c r="O211" s="25">
        <v>2.0149e-5</v>
      </c>
      <c r="P211" s="25">
        <v>0.00186768</v>
      </c>
      <c r="Q211" s="25">
        <v>-0.0002756</v>
      </c>
      <c r="R211" s="27">
        <f ca="1" t="array" ref="R211">(PRODUCT(((C$4:Q$4="")+(C211:Q211&lt;C$4:Q$4))*((C$3:Q$3="")+(C211:Q211&gt;C$3:Q$3)))&gt;0)*1</f>
        <v>0</v>
      </c>
    </row>
    <row r="212" hidden="1" spans="1:18">
      <c r="A212" s="19">
        <v>475</v>
      </c>
      <c r="B212" s="1" t="s">
        <v>282</v>
      </c>
      <c r="C212" s="20">
        <v>4600</v>
      </c>
      <c r="D212" s="20">
        <v>4829.42</v>
      </c>
      <c r="E212" s="21">
        <f t="shared" si="4"/>
        <v>0.952495330702238</v>
      </c>
      <c r="F212" s="22">
        <v>275</v>
      </c>
      <c r="G212" s="1">
        <v>600</v>
      </c>
      <c r="H212" s="1">
        <v>25</v>
      </c>
      <c r="I212" s="1">
        <v>208</v>
      </c>
      <c r="J212" s="1">
        <v>200</v>
      </c>
      <c r="K212" s="1">
        <v>550</v>
      </c>
      <c r="L212" s="22">
        <v>26.0715</v>
      </c>
      <c r="M212" s="1">
        <v>0.5</v>
      </c>
      <c r="N212" s="25">
        <v>-5.57643e-6</v>
      </c>
      <c r="O212" s="25">
        <v>2.3696e-5</v>
      </c>
      <c r="P212" s="25">
        <v>0.00261788</v>
      </c>
      <c r="Q212" s="25">
        <v>0.000467829</v>
      </c>
      <c r="R212" s="27">
        <f ca="1" t="array" ref="R212">(PRODUCT(((C$4:Q$4="")+(C212:Q212&lt;C$4:Q$4))*((C$3:Q$3="")+(C212:Q212&gt;C$3:Q$3)))&gt;0)*1</f>
        <v>0</v>
      </c>
    </row>
    <row r="213" hidden="1" spans="1:18">
      <c r="A213" s="19">
        <v>476</v>
      </c>
      <c r="B213" s="1" t="s">
        <v>283</v>
      </c>
      <c r="C213" s="20">
        <v>5300</v>
      </c>
      <c r="D213" s="20">
        <v>5571.18</v>
      </c>
      <c r="E213" s="21">
        <f t="shared" si="4"/>
        <v>0.951324494990289</v>
      </c>
      <c r="F213" s="22">
        <v>274.9</v>
      </c>
      <c r="G213" s="1">
        <v>600</v>
      </c>
      <c r="H213" s="1">
        <v>25</v>
      </c>
      <c r="I213" s="1">
        <v>240</v>
      </c>
      <c r="J213" s="1">
        <v>200</v>
      </c>
      <c r="K213" s="1">
        <v>550</v>
      </c>
      <c r="L213" s="22">
        <v>28.519</v>
      </c>
      <c r="M213" s="1">
        <v>0.5</v>
      </c>
      <c r="N213" s="25">
        <v>-6.0281e-6</v>
      </c>
      <c r="O213" s="25">
        <v>1.92016e-5</v>
      </c>
      <c r="P213" s="25">
        <v>0.00162999</v>
      </c>
      <c r="Q213" s="25">
        <v>-0.000371343</v>
      </c>
      <c r="R213" s="27">
        <f ca="1" t="array" ref="R213">(PRODUCT(((C$4:Q$4="")+(C213:Q213&lt;C$4:Q$4))*((C$3:Q$3="")+(C213:Q213&gt;C$3:Q$3)))&gt;0)*1</f>
        <v>0</v>
      </c>
    </row>
    <row r="214" hidden="1" spans="1:18">
      <c r="A214" s="19">
        <v>681</v>
      </c>
      <c r="B214" s="1" t="s">
        <v>284</v>
      </c>
      <c r="C214" s="20">
        <v>2800</v>
      </c>
      <c r="D214" s="20">
        <v>2956.72</v>
      </c>
      <c r="E214" s="21">
        <f t="shared" si="4"/>
        <v>0.946995319137423</v>
      </c>
      <c r="F214" s="22">
        <v>300.489</v>
      </c>
      <c r="G214" s="1">
        <v>600</v>
      </c>
      <c r="H214" s="1">
        <v>15.5</v>
      </c>
      <c r="I214" s="1">
        <v>240</v>
      </c>
      <c r="J214" s="1">
        <v>195</v>
      </c>
      <c r="K214" s="1">
        <v>550</v>
      </c>
      <c r="L214" s="22">
        <v>28.8819</v>
      </c>
      <c r="M214" s="1">
        <v>-1.22</v>
      </c>
      <c r="N214" s="25">
        <v>-9.00942e-6</v>
      </c>
      <c r="O214" s="25">
        <v>1.97604e-5</v>
      </c>
      <c r="P214" s="25">
        <v>0.000740615</v>
      </c>
      <c r="Q214" s="25">
        <v>-0.00020316</v>
      </c>
      <c r="R214" s="27">
        <f ca="1" t="array" ref="R214">(PRODUCT(((C$4:Q$4="")+(C214:Q214&lt;C$4:Q$4))*((C$3:Q$3="")+(C214:Q214&gt;C$3:Q$3)))&gt;0)*1</f>
        <v>0</v>
      </c>
    </row>
    <row r="215" hidden="1" spans="1:18">
      <c r="A215" s="19">
        <v>682</v>
      </c>
      <c r="B215" s="1" t="s">
        <v>285</v>
      </c>
      <c r="C215" s="20">
        <v>2650</v>
      </c>
      <c r="D215" s="20">
        <v>2797.56</v>
      </c>
      <c r="E215" s="21">
        <f t="shared" si="4"/>
        <v>0.947254035659646</v>
      </c>
      <c r="F215" s="22">
        <v>300.364</v>
      </c>
      <c r="G215" s="1">
        <v>600</v>
      </c>
      <c r="H215" s="1">
        <v>14.9</v>
      </c>
      <c r="I215" s="1">
        <v>208</v>
      </c>
      <c r="J215" s="1">
        <v>195</v>
      </c>
      <c r="K215" s="1">
        <v>550</v>
      </c>
      <c r="L215" s="22">
        <v>28.5662</v>
      </c>
      <c r="M215" s="1">
        <v>-1.23</v>
      </c>
      <c r="N215" s="25">
        <v>-9.06878e-6</v>
      </c>
      <c r="O215" s="25">
        <v>2.06958e-5</v>
      </c>
      <c r="P215" s="25">
        <v>0.000630311</v>
      </c>
      <c r="Q215" s="25">
        <v>-0.000769342</v>
      </c>
      <c r="R215" s="27">
        <f ca="1" t="array" ref="R215">(PRODUCT(((C$4:Q$4="")+(C215:Q215&lt;C$4:Q$4))*((C$3:Q$3="")+(C215:Q215&gt;C$3:Q$3)))&gt;0)*1</f>
        <v>0</v>
      </c>
    </row>
    <row r="216" hidden="1" spans="1:18">
      <c r="A216" s="19">
        <v>683</v>
      </c>
      <c r="B216" s="1" t="s">
        <v>286</v>
      </c>
      <c r="C216" s="20">
        <v>3100</v>
      </c>
      <c r="D216" s="20">
        <v>3276.58</v>
      </c>
      <c r="E216" s="21">
        <f t="shared" si="4"/>
        <v>0.946108442339268</v>
      </c>
      <c r="F216" s="22">
        <v>300.5</v>
      </c>
      <c r="G216" s="1">
        <v>600</v>
      </c>
      <c r="H216" s="1">
        <v>17.5</v>
      </c>
      <c r="I216" s="1">
        <v>208</v>
      </c>
      <c r="J216" s="1">
        <v>195</v>
      </c>
      <c r="K216" s="1">
        <v>550</v>
      </c>
      <c r="L216" s="22">
        <v>31.7696</v>
      </c>
      <c r="M216" s="1">
        <v>-0.96</v>
      </c>
      <c r="N216" s="25">
        <v>-9.06407e-6</v>
      </c>
      <c r="O216" s="25">
        <v>1.92336e-5</v>
      </c>
      <c r="P216" s="25">
        <v>0.000703837</v>
      </c>
      <c r="Q216" s="25">
        <v>-0.000178791</v>
      </c>
      <c r="R216" s="27">
        <f ca="1" t="array" ref="R216">(PRODUCT(((C$4:Q$4="")+(C216:Q216&lt;C$4:Q$4))*((C$3:Q$3="")+(C216:Q216&gt;C$3:Q$3)))&gt;0)*1</f>
        <v>0</v>
      </c>
    </row>
    <row r="217" hidden="1" spans="1:18">
      <c r="A217" s="19">
        <v>684</v>
      </c>
      <c r="B217" s="1" t="s">
        <v>287</v>
      </c>
      <c r="C217" s="20">
        <v>3300</v>
      </c>
      <c r="D217" s="20">
        <v>3473.43</v>
      </c>
      <c r="E217" s="21">
        <f t="shared" si="4"/>
        <v>0.950069527815445</v>
      </c>
      <c r="F217" s="22">
        <v>300.365</v>
      </c>
      <c r="G217" s="1">
        <v>600</v>
      </c>
      <c r="H217" s="1">
        <v>18</v>
      </c>
      <c r="I217" s="1">
        <v>240</v>
      </c>
      <c r="J217" s="1">
        <v>195</v>
      </c>
      <c r="K217" s="1">
        <v>550</v>
      </c>
      <c r="L217" s="22">
        <v>31.4535</v>
      </c>
      <c r="M217" s="1">
        <v>-1.22</v>
      </c>
      <c r="N217" s="25">
        <v>-7.41166e-6</v>
      </c>
      <c r="O217" s="25">
        <v>1.81119e-5</v>
      </c>
      <c r="P217" s="25">
        <v>0.00073933</v>
      </c>
      <c r="Q217" s="25">
        <v>-6.58225e-5</v>
      </c>
      <c r="R217" s="27">
        <f ca="1" t="array" ref="R217">(PRODUCT(((C$4:Q$4="")+(C217:Q217&lt;C$4:Q$4))*((C$3:Q$3="")+(C217:Q217&gt;C$3:Q$3)))&gt;0)*1</f>
        <v>0</v>
      </c>
    </row>
    <row r="218" hidden="1" spans="1:18">
      <c r="A218" s="19">
        <v>685</v>
      </c>
      <c r="B218" s="1" t="s">
        <v>288</v>
      </c>
      <c r="C218" s="20">
        <v>3500</v>
      </c>
      <c r="D218" s="20">
        <v>3679.27</v>
      </c>
      <c r="E218" s="21">
        <f t="shared" si="4"/>
        <v>0.951275660660946</v>
      </c>
      <c r="F218" s="22">
        <v>300.652</v>
      </c>
      <c r="G218" s="1">
        <v>600</v>
      </c>
      <c r="H218" s="1">
        <v>19.5</v>
      </c>
      <c r="I218" s="1">
        <v>208</v>
      </c>
      <c r="J218" s="1">
        <v>195</v>
      </c>
      <c r="K218" s="1">
        <v>550</v>
      </c>
      <c r="L218" s="22">
        <v>26.8408</v>
      </c>
      <c r="M218" s="1">
        <v>-0.96</v>
      </c>
      <c r="N218" s="25">
        <v>-7.96633e-6</v>
      </c>
      <c r="O218" s="25">
        <v>2.42783e-5</v>
      </c>
      <c r="P218" s="25">
        <v>0.00106651</v>
      </c>
      <c r="Q218" s="25">
        <v>-0.000123152</v>
      </c>
      <c r="R218" s="27">
        <f ca="1" t="array" ref="R218">(PRODUCT(((C$4:Q$4="")+(C218:Q218&lt;C$4:Q$4))*((C$3:Q$3="")+(C218:Q218&gt;C$3:Q$3)))&gt;0)*1</f>
        <v>0</v>
      </c>
    </row>
    <row r="219" hidden="1" spans="1:18">
      <c r="A219" s="19">
        <v>686</v>
      </c>
      <c r="B219" s="1" t="s">
        <v>289</v>
      </c>
      <c r="C219" s="20">
        <v>3800</v>
      </c>
      <c r="D219" s="20">
        <v>3983.07</v>
      </c>
      <c r="E219" s="21">
        <f t="shared" si="4"/>
        <v>0.954037965689782</v>
      </c>
      <c r="F219" s="22">
        <v>300.728</v>
      </c>
      <c r="G219" s="1">
        <v>600</v>
      </c>
      <c r="H219" s="1">
        <v>20.8</v>
      </c>
      <c r="I219" s="1">
        <v>240</v>
      </c>
      <c r="J219" s="1">
        <v>195</v>
      </c>
      <c r="K219" s="1">
        <v>550</v>
      </c>
      <c r="L219" s="22">
        <v>26.2287</v>
      </c>
      <c r="M219" s="1">
        <v>-1.21</v>
      </c>
      <c r="N219" s="25">
        <v>-7.0322e-6</v>
      </c>
      <c r="O219" s="25">
        <v>2.35652e-5</v>
      </c>
      <c r="P219" s="25">
        <v>0.00108477</v>
      </c>
      <c r="Q219" s="25">
        <v>-0.000166997</v>
      </c>
      <c r="R219" s="27">
        <f ca="1" t="array" ref="R219">(PRODUCT(((C$4:Q$4="")+(C219:Q219&lt;C$4:Q$4))*((C$3:Q$3="")+(C219:Q219&gt;C$3:Q$3)))&gt;0)*1</f>
        <v>0</v>
      </c>
    </row>
    <row r="220" hidden="1" spans="1:18">
      <c r="A220" s="19">
        <v>687</v>
      </c>
      <c r="B220" s="1" t="s">
        <v>290</v>
      </c>
      <c r="C220" s="20">
        <v>4500</v>
      </c>
      <c r="D220" s="20">
        <v>4731.05</v>
      </c>
      <c r="E220" s="21">
        <f t="shared" si="4"/>
        <v>0.9511630610541</v>
      </c>
      <c r="F220" s="22">
        <v>300.392</v>
      </c>
      <c r="G220" s="1">
        <v>600</v>
      </c>
      <c r="H220" s="1">
        <v>20.5</v>
      </c>
      <c r="I220" s="1">
        <v>208</v>
      </c>
      <c r="J220" s="1">
        <v>240</v>
      </c>
      <c r="K220" s="1">
        <v>550</v>
      </c>
      <c r="L220" s="22">
        <v>28.0937</v>
      </c>
      <c r="M220" s="1">
        <v>-0.98</v>
      </c>
      <c r="N220" s="25">
        <v>-7.27916e-6</v>
      </c>
      <c r="O220" s="25">
        <v>1.82278e-5</v>
      </c>
      <c r="P220" s="25">
        <v>0.000998486</v>
      </c>
      <c r="Q220" s="25">
        <v>-0.000324208</v>
      </c>
      <c r="R220" s="27">
        <f ca="1" t="array" ref="R220">(PRODUCT(((C$4:Q$4="")+(C220:Q220&lt;C$4:Q$4))*((C$3:Q$3="")+(C220:Q220&gt;C$3:Q$3)))&gt;0)*1</f>
        <v>0</v>
      </c>
    </row>
    <row r="221" hidden="1" spans="1:18">
      <c r="A221" s="19">
        <v>688</v>
      </c>
      <c r="B221" s="1" t="s">
        <v>291</v>
      </c>
      <c r="C221" s="20">
        <v>5000</v>
      </c>
      <c r="D221" s="20">
        <v>5244.26</v>
      </c>
      <c r="E221" s="21">
        <f t="shared" si="4"/>
        <v>0.953423361923322</v>
      </c>
      <c r="F221" s="22">
        <v>300.36</v>
      </c>
      <c r="G221" s="1">
        <v>600</v>
      </c>
      <c r="H221" s="1">
        <v>22.5</v>
      </c>
      <c r="I221" s="1">
        <v>240</v>
      </c>
      <c r="J221" s="1">
        <v>240</v>
      </c>
      <c r="K221" s="1">
        <v>550</v>
      </c>
      <c r="L221" s="22">
        <v>29.1702</v>
      </c>
      <c r="M221" s="1">
        <v>-1.25</v>
      </c>
      <c r="N221" s="25">
        <v>-6.74231e-6</v>
      </c>
      <c r="O221" s="25">
        <v>1.95346e-5</v>
      </c>
      <c r="P221" s="25">
        <v>0.000951637</v>
      </c>
      <c r="Q221" s="25">
        <v>-0.000255839</v>
      </c>
      <c r="R221" s="27">
        <f ca="1" t="array" ref="R221">(PRODUCT(((C$4:Q$4="")+(C221:Q221&lt;C$4:Q$4))*((C$3:Q$3="")+(C221:Q221&gt;C$3:Q$3)))&gt;0)*1</f>
        <v>0</v>
      </c>
    </row>
    <row r="222" hidden="1" spans="1:18">
      <c r="A222" s="19">
        <v>721</v>
      </c>
      <c r="B222" s="1" t="s">
        <v>292</v>
      </c>
      <c r="C222" s="20">
        <v>20000</v>
      </c>
      <c r="D222" s="20">
        <v>20764.1</v>
      </c>
      <c r="E222" s="21">
        <f t="shared" si="4"/>
        <v>0.963200909261658</v>
      </c>
      <c r="F222" s="22">
        <v>425.553</v>
      </c>
      <c r="G222" s="1">
        <v>600</v>
      </c>
      <c r="H222" s="1">
        <v>70</v>
      </c>
      <c r="I222" s="1">
        <v>480</v>
      </c>
      <c r="J222" s="1">
        <v>300</v>
      </c>
      <c r="K222" s="1">
        <v>550</v>
      </c>
      <c r="L222" s="22">
        <v>81.2671</v>
      </c>
      <c r="M222" s="1">
        <v>-2.2</v>
      </c>
      <c r="N222" s="25">
        <v>-7.92843e-7</v>
      </c>
      <c r="O222" s="25">
        <v>-6.04293e-5</v>
      </c>
      <c r="P222" s="25">
        <v>-0.000568526</v>
      </c>
      <c r="Q222" s="25">
        <v>-0.00305125</v>
      </c>
      <c r="R222" s="27">
        <f ca="1" t="array" ref="R222">(PRODUCT(((C$4:Q$4="")+(C222:Q222&lt;C$4:Q$4))*((C$3:Q$3="")+(C222:Q222&gt;C$3:Q$3)))&gt;0)*1</f>
        <v>0</v>
      </c>
    </row>
    <row r="223" hidden="1" spans="1:18">
      <c r="A223" s="19">
        <v>749</v>
      </c>
      <c r="B223" s="1" t="s">
        <v>293</v>
      </c>
      <c r="C223" s="20">
        <v>3400</v>
      </c>
      <c r="D223" s="20">
        <v>3569.96</v>
      </c>
      <c r="E223" s="21">
        <f t="shared" si="4"/>
        <v>0.952391623435557</v>
      </c>
      <c r="F223" s="22">
        <v>250.219</v>
      </c>
      <c r="G223" s="1">
        <v>600</v>
      </c>
      <c r="H223" s="1">
        <v>20</v>
      </c>
      <c r="I223" s="1">
        <v>208</v>
      </c>
      <c r="J223" s="1">
        <v>200</v>
      </c>
      <c r="K223" s="1">
        <v>550</v>
      </c>
      <c r="L223" s="22">
        <v>29.0127</v>
      </c>
      <c r="M223" s="1">
        <v>12</v>
      </c>
      <c r="N223" s="25">
        <v>-1.07573e-5</v>
      </c>
      <c r="O223" s="25">
        <v>2.51075e-5</v>
      </c>
      <c r="P223" s="25">
        <v>0.00148827</v>
      </c>
      <c r="Q223" s="25">
        <v>-0.000277814</v>
      </c>
      <c r="R223" s="27">
        <f ca="1" t="array" ref="R223">(PRODUCT(((C$4:Q$4="")+(C223:Q223&lt;C$4:Q$4))*((C$3:Q$3="")+(C223:Q223&gt;C$3:Q$3)))&gt;0)*1</f>
        <v>0</v>
      </c>
    </row>
    <row r="224" hidden="1" spans="1:18">
      <c r="A224" s="19">
        <v>750</v>
      </c>
      <c r="B224" s="1" t="s">
        <v>294</v>
      </c>
      <c r="C224" s="20">
        <v>3900</v>
      </c>
      <c r="D224" s="20">
        <v>4091.31</v>
      </c>
      <c r="E224" s="21">
        <f t="shared" si="4"/>
        <v>0.953239915821583</v>
      </c>
      <c r="F224" s="22">
        <v>285.035</v>
      </c>
      <c r="G224" s="1">
        <v>600</v>
      </c>
      <c r="H224" s="1">
        <v>20</v>
      </c>
      <c r="I224" s="1">
        <v>240</v>
      </c>
      <c r="J224" s="1">
        <v>200</v>
      </c>
      <c r="K224" s="1">
        <v>550</v>
      </c>
      <c r="L224" s="22">
        <v>27.3608</v>
      </c>
      <c r="M224" s="1">
        <v>11</v>
      </c>
      <c r="N224" s="25">
        <v>-7.97797e-6</v>
      </c>
      <c r="O224" s="25">
        <v>2.85764e-5</v>
      </c>
      <c r="P224" s="25">
        <v>0.00253568</v>
      </c>
      <c r="Q224" s="25">
        <v>-0.000242167</v>
      </c>
      <c r="R224" s="27">
        <f ca="1" t="array" ref="R224">(PRODUCT(((C$4:Q$4="")+(C224:Q224&lt;C$4:Q$4))*((C$3:Q$3="")+(C224:Q224&gt;C$3:Q$3)))&gt;0)*1</f>
        <v>0</v>
      </c>
    </row>
    <row r="225" hidden="1" spans="1:18">
      <c r="A225" s="19">
        <v>751</v>
      </c>
      <c r="B225" s="1" t="s">
        <v>295</v>
      </c>
      <c r="C225" s="20">
        <v>4600</v>
      </c>
      <c r="D225" s="20">
        <v>4829.42</v>
      </c>
      <c r="E225" s="21">
        <f t="shared" si="4"/>
        <v>0.952495330702238</v>
      </c>
      <c r="F225" s="22">
        <v>275</v>
      </c>
      <c r="G225" s="1">
        <v>600</v>
      </c>
      <c r="H225" s="1">
        <v>25</v>
      </c>
      <c r="I225" s="1">
        <v>208</v>
      </c>
      <c r="J225" s="1">
        <v>200</v>
      </c>
      <c r="K225" s="1">
        <v>550</v>
      </c>
      <c r="L225" s="22">
        <v>26.0715</v>
      </c>
      <c r="M225" s="1">
        <v>13.95</v>
      </c>
      <c r="N225" s="25">
        <v>-5.57643e-6</v>
      </c>
      <c r="O225" s="25">
        <v>2.3696e-5</v>
      </c>
      <c r="P225" s="25">
        <v>0.00261788</v>
      </c>
      <c r="Q225" s="25">
        <v>0.000467829</v>
      </c>
      <c r="R225" s="27">
        <f ca="1" t="array" ref="R225">(PRODUCT(((C$4:Q$4="")+(C225:Q225&lt;C$4:Q$4))*((C$3:Q$3="")+(C225:Q225&gt;C$3:Q$3)))&gt;0)*1</f>
        <v>0</v>
      </c>
    </row>
    <row r="226" hidden="1" spans="1:18">
      <c r="A226" s="19">
        <v>752</v>
      </c>
      <c r="B226" s="1" t="s">
        <v>296</v>
      </c>
      <c r="C226" s="20">
        <v>5300</v>
      </c>
      <c r="D226" s="20">
        <v>5571.18</v>
      </c>
      <c r="E226" s="21">
        <f t="shared" si="4"/>
        <v>0.951324494990289</v>
      </c>
      <c r="F226" s="22">
        <v>274.9</v>
      </c>
      <c r="G226" s="1">
        <v>600</v>
      </c>
      <c r="H226" s="1">
        <v>25</v>
      </c>
      <c r="I226" s="1">
        <v>240</v>
      </c>
      <c r="J226" s="1">
        <v>200</v>
      </c>
      <c r="K226" s="1">
        <v>550</v>
      </c>
      <c r="L226" s="22">
        <v>28.519</v>
      </c>
      <c r="M226" s="1">
        <v>14</v>
      </c>
      <c r="N226" s="25">
        <v>-6.0281e-6</v>
      </c>
      <c r="O226" s="25">
        <v>1.92016e-5</v>
      </c>
      <c r="P226" s="25">
        <v>0.00162999</v>
      </c>
      <c r="Q226" s="25">
        <v>-0.000371343</v>
      </c>
      <c r="R226" s="27">
        <f ca="1" t="array" ref="R226">(PRODUCT(((C$4:Q$4="")+(C226:Q226&lt;C$4:Q$4))*((C$3:Q$3="")+(C226:Q226&gt;C$3:Q$3)))&gt;0)*1</f>
        <v>0</v>
      </c>
    </row>
    <row r="227" hidden="1" spans="1:18">
      <c r="A227" s="19">
        <v>889</v>
      </c>
      <c r="B227" s="1" t="s">
        <v>297</v>
      </c>
      <c r="C227" s="20">
        <v>2700</v>
      </c>
      <c r="D227" s="20">
        <v>2819.16</v>
      </c>
      <c r="E227" s="21">
        <f t="shared" si="4"/>
        <v>0.957732090409909</v>
      </c>
      <c r="F227" s="22">
        <v>251.127</v>
      </c>
      <c r="G227" s="1">
        <v>600</v>
      </c>
      <c r="H227" s="1">
        <v>16</v>
      </c>
      <c r="I227" s="1">
        <v>208</v>
      </c>
      <c r="J227" s="1">
        <v>200</v>
      </c>
      <c r="K227" s="1">
        <v>550</v>
      </c>
      <c r="L227" s="22">
        <v>28.4653</v>
      </c>
      <c r="M227" s="1">
        <v>0.5</v>
      </c>
      <c r="N227" s="25">
        <v>-1.00583e-5</v>
      </c>
      <c r="O227" s="25">
        <v>3.19418e-5</v>
      </c>
      <c r="P227" s="25">
        <v>0.00132748</v>
      </c>
      <c r="Q227" s="25">
        <v>-0.000608392</v>
      </c>
      <c r="R227" s="27">
        <f ca="1" t="array" ref="R227">(PRODUCT(((C$4:Q$4="")+(C227:Q227&lt;C$4:Q$4))*((C$3:Q$3="")+(C227:Q227&gt;C$3:Q$3)))&gt;0)*1</f>
        <v>0</v>
      </c>
    </row>
    <row r="228" hidden="1" spans="1:18">
      <c r="A228" s="19">
        <v>890</v>
      </c>
      <c r="B228" s="1" t="s">
        <v>298</v>
      </c>
      <c r="C228" s="20">
        <v>2900</v>
      </c>
      <c r="D228" s="20">
        <v>3022.57</v>
      </c>
      <c r="E228" s="21">
        <f t="shared" si="4"/>
        <v>0.959448416413846</v>
      </c>
      <c r="F228" s="22">
        <v>250.121</v>
      </c>
      <c r="G228" s="1">
        <v>600</v>
      </c>
      <c r="H228" s="1">
        <v>16</v>
      </c>
      <c r="I228" s="1">
        <v>240</v>
      </c>
      <c r="J228" s="1">
        <v>200</v>
      </c>
      <c r="K228" s="1">
        <v>550</v>
      </c>
      <c r="L228" s="22">
        <v>26.1206</v>
      </c>
      <c r="M228" s="1">
        <v>0.5</v>
      </c>
      <c r="N228" s="25">
        <v>-9.24253e-6</v>
      </c>
      <c r="O228" s="25">
        <v>3.36074e-5</v>
      </c>
      <c r="P228" s="25">
        <v>0.00159113</v>
      </c>
      <c r="Q228" s="25">
        <v>-0.000233542</v>
      </c>
      <c r="R228" s="27">
        <f ca="1" t="array" ref="R228">(PRODUCT(((C$4:Q$4="")+(C228:Q228&lt;C$4:Q$4))*((C$3:Q$3="")+(C228:Q228&gt;C$3:Q$3)))&gt;0)*1</f>
        <v>0</v>
      </c>
    </row>
    <row r="229" hidden="1" spans="1:18">
      <c r="A229" s="19">
        <v>891</v>
      </c>
      <c r="B229" s="1" t="s">
        <v>299</v>
      </c>
      <c r="C229" s="20">
        <v>3400</v>
      </c>
      <c r="D229" s="20">
        <v>3569.96</v>
      </c>
      <c r="E229" s="21">
        <f t="shared" si="4"/>
        <v>0.952391623435557</v>
      </c>
      <c r="F229" s="22">
        <v>250.219</v>
      </c>
      <c r="G229" s="1">
        <v>600</v>
      </c>
      <c r="H229" s="1">
        <v>20</v>
      </c>
      <c r="I229" s="1">
        <v>208</v>
      </c>
      <c r="J229" s="1">
        <v>200</v>
      </c>
      <c r="K229" s="1">
        <v>550</v>
      </c>
      <c r="L229" s="22">
        <v>29.0127</v>
      </c>
      <c r="M229" s="1">
        <v>0.5</v>
      </c>
      <c r="N229" s="25">
        <v>-1.07573e-5</v>
      </c>
      <c r="O229" s="25">
        <v>2.51075e-5</v>
      </c>
      <c r="P229" s="25">
        <v>0.00148827</v>
      </c>
      <c r="Q229" s="25">
        <v>-0.000277814</v>
      </c>
      <c r="R229" s="27">
        <f ca="1" t="array" ref="R229">(PRODUCT(((C$4:Q$4="")+(C229:Q229&lt;C$4:Q$4))*((C$3:Q$3="")+(C229:Q229&gt;C$3:Q$3)))&gt;0)*1</f>
        <v>0</v>
      </c>
    </row>
    <row r="230" hidden="1" spans="1:18">
      <c r="A230" s="19">
        <v>892</v>
      </c>
      <c r="B230" s="1" t="s">
        <v>300</v>
      </c>
      <c r="C230" s="20">
        <v>3900</v>
      </c>
      <c r="D230" s="20">
        <v>4088.83</v>
      </c>
      <c r="E230" s="21">
        <f t="shared" si="4"/>
        <v>0.953818084880027</v>
      </c>
      <c r="F230" s="22">
        <v>249.597</v>
      </c>
      <c r="G230" s="1">
        <v>600</v>
      </c>
      <c r="H230" s="1">
        <v>20</v>
      </c>
      <c r="I230" s="1">
        <v>240</v>
      </c>
      <c r="J230" s="1">
        <v>200</v>
      </c>
      <c r="K230" s="1">
        <v>550</v>
      </c>
      <c r="L230" s="22">
        <v>27.6695</v>
      </c>
      <c r="M230" s="1">
        <v>0.5</v>
      </c>
      <c r="N230" s="25">
        <v>-8.3684e-6</v>
      </c>
      <c r="O230" s="25">
        <v>2.84702e-5</v>
      </c>
      <c r="P230" s="25">
        <v>0.00251343</v>
      </c>
      <c r="Q230" s="25">
        <v>-0.000245457</v>
      </c>
      <c r="R230" s="27">
        <f ca="1" t="array" ref="R230">(PRODUCT(((C$4:Q$4="")+(C230:Q230&lt;C$4:Q$4))*((C$3:Q$3="")+(C230:Q230&gt;C$3:Q$3)))&gt;0)*1</f>
        <v>0</v>
      </c>
    </row>
    <row r="231" hidden="1" spans="1:18">
      <c r="A231" s="19">
        <v>893</v>
      </c>
      <c r="B231" s="1" t="s">
        <v>301</v>
      </c>
      <c r="C231" s="20">
        <v>4300</v>
      </c>
      <c r="D231" s="20">
        <v>4504.51</v>
      </c>
      <c r="E231" s="21">
        <f t="shared" si="4"/>
        <v>0.954598835389421</v>
      </c>
      <c r="F231" s="22">
        <v>275</v>
      </c>
      <c r="G231" s="1">
        <v>600</v>
      </c>
      <c r="H231" s="1">
        <v>25</v>
      </c>
      <c r="I231" s="1">
        <v>208</v>
      </c>
      <c r="J231" s="1">
        <v>200</v>
      </c>
      <c r="K231" s="1">
        <v>550</v>
      </c>
      <c r="L231" s="22">
        <v>28.4226</v>
      </c>
      <c r="M231" s="1">
        <v>0.5</v>
      </c>
      <c r="N231" s="25">
        <v>-6.3065e-6</v>
      </c>
      <c r="O231" s="25">
        <v>2.39449e-5</v>
      </c>
      <c r="P231" s="25">
        <v>0.00218461</v>
      </c>
      <c r="Q231" s="25">
        <v>0.000131883</v>
      </c>
      <c r="R231" s="27">
        <f ca="1" t="array" ref="R231">(PRODUCT(((C$4:Q$4="")+(C231:Q231&lt;C$4:Q$4))*((C$3:Q$3="")+(C231:Q231&gt;C$3:Q$3)))&gt;0)*1</f>
        <v>0</v>
      </c>
    </row>
    <row r="232" hidden="1" spans="1:18">
      <c r="A232" s="19">
        <v>894</v>
      </c>
      <c r="B232" s="1" t="s">
        <v>302</v>
      </c>
      <c r="C232" s="20">
        <v>4900</v>
      </c>
      <c r="D232" s="20">
        <v>5135.58</v>
      </c>
      <c r="E232" s="21">
        <f t="shared" si="4"/>
        <v>0.954127868712005</v>
      </c>
      <c r="F232" s="22">
        <v>275</v>
      </c>
      <c r="G232" s="1">
        <v>600</v>
      </c>
      <c r="H232" s="1">
        <v>25</v>
      </c>
      <c r="I232" s="1">
        <v>240</v>
      </c>
      <c r="J232" s="1">
        <v>200</v>
      </c>
      <c r="K232" s="1">
        <v>550</v>
      </c>
      <c r="L232" s="22">
        <v>29.3589</v>
      </c>
      <c r="M232" s="1">
        <v>0.5</v>
      </c>
      <c r="N232" s="25">
        <v>-6.24837e-6</v>
      </c>
      <c r="O232" s="25">
        <v>2.0149e-5</v>
      </c>
      <c r="P232" s="25">
        <v>0.00186768</v>
      </c>
      <c r="Q232" s="25">
        <v>-0.0002756</v>
      </c>
      <c r="R232" s="27">
        <f ca="1" t="array" ref="R232">(PRODUCT(((C$4:Q$4="")+(C232:Q232&lt;C$4:Q$4))*((C$3:Q$3="")+(C232:Q232&gt;C$3:Q$3)))&gt;0)*1</f>
        <v>0</v>
      </c>
    </row>
    <row r="233" hidden="1" spans="1:18">
      <c r="A233" s="19">
        <v>895</v>
      </c>
      <c r="B233" s="1" t="s">
        <v>303</v>
      </c>
      <c r="C233" s="20">
        <v>4600</v>
      </c>
      <c r="D233" s="20">
        <v>4829.42</v>
      </c>
      <c r="E233" s="21">
        <f t="shared" si="4"/>
        <v>0.952495330702238</v>
      </c>
      <c r="F233" s="22">
        <v>275</v>
      </c>
      <c r="G233" s="1">
        <v>600</v>
      </c>
      <c r="H233" s="1">
        <v>25</v>
      </c>
      <c r="I233" s="1">
        <v>208</v>
      </c>
      <c r="J233" s="1">
        <v>200</v>
      </c>
      <c r="K233" s="1">
        <v>550</v>
      </c>
      <c r="L233" s="22">
        <v>26.0715</v>
      </c>
      <c r="M233" s="1">
        <v>0.5</v>
      </c>
      <c r="N233" s="25">
        <v>-5.57643e-6</v>
      </c>
      <c r="O233" s="25">
        <v>2.3696e-5</v>
      </c>
      <c r="P233" s="25">
        <v>0.00261788</v>
      </c>
      <c r="Q233" s="25">
        <v>0.000467829</v>
      </c>
      <c r="R233" s="27">
        <f ca="1" t="array" ref="R233">(PRODUCT(((C$4:Q$4="")+(C233:Q233&lt;C$4:Q$4))*((C$3:Q$3="")+(C233:Q233&gt;C$3:Q$3)))&gt;0)*1</f>
        <v>0</v>
      </c>
    </row>
    <row r="234" hidden="1" spans="1:18">
      <c r="A234" s="19">
        <v>896</v>
      </c>
      <c r="B234" s="1" t="s">
        <v>304</v>
      </c>
      <c r="C234" s="20">
        <v>5300</v>
      </c>
      <c r="D234" s="20">
        <v>5571.18</v>
      </c>
      <c r="E234" s="21">
        <f t="shared" si="4"/>
        <v>0.951324494990289</v>
      </c>
      <c r="F234" s="22">
        <v>274.9</v>
      </c>
      <c r="G234" s="1">
        <v>600</v>
      </c>
      <c r="H234" s="1">
        <v>25</v>
      </c>
      <c r="I234" s="1">
        <v>240</v>
      </c>
      <c r="J234" s="1">
        <v>200</v>
      </c>
      <c r="K234" s="1">
        <v>550</v>
      </c>
      <c r="L234" s="22">
        <v>28.519</v>
      </c>
      <c r="M234" s="1">
        <v>0.5</v>
      </c>
      <c r="N234" s="25">
        <v>-6.0281e-6</v>
      </c>
      <c r="O234" s="25">
        <v>1.92016e-5</v>
      </c>
      <c r="P234" s="25">
        <v>0.00162999</v>
      </c>
      <c r="Q234" s="25">
        <v>-0.000371343</v>
      </c>
      <c r="R234" s="27">
        <f ca="1" t="array" ref="R234">(PRODUCT(((C$4:Q$4="")+(C234:Q234&lt;C$4:Q$4))*((C$3:Q$3="")+(C234:Q234&gt;C$3:Q$3)))&gt;0)*1</f>
        <v>0</v>
      </c>
    </row>
    <row r="235" hidden="1" spans="1:18">
      <c r="A235" s="19">
        <v>913</v>
      </c>
      <c r="B235" s="1" t="s">
        <v>305</v>
      </c>
      <c r="C235" s="20">
        <v>2810</v>
      </c>
      <c r="D235" s="20">
        <v>2935.23</v>
      </c>
      <c r="E235" s="21">
        <f t="shared" si="4"/>
        <v>0.957335540996787</v>
      </c>
      <c r="F235" s="22">
        <v>275.078</v>
      </c>
      <c r="G235" s="1">
        <v>600</v>
      </c>
      <c r="H235" s="1">
        <v>16</v>
      </c>
      <c r="I235" s="1">
        <v>208</v>
      </c>
      <c r="J235" s="1">
        <v>200</v>
      </c>
      <c r="K235" s="1">
        <v>550</v>
      </c>
      <c r="L235" s="22">
        <v>29.4601</v>
      </c>
      <c r="M235" s="1">
        <v>0.35</v>
      </c>
      <c r="N235" s="25">
        <v>-7.63048e-6</v>
      </c>
      <c r="O235" s="25">
        <v>4.58233e-5</v>
      </c>
      <c r="P235" s="25">
        <v>0.0015026</v>
      </c>
      <c r="Q235" s="25">
        <v>-0.000978177</v>
      </c>
      <c r="R235" s="27">
        <f ca="1" t="array" ref="R235">(PRODUCT(((C$4:Q$4="")+(C235:Q235&lt;C$4:Q$4))*((C$3:Q$3="")+(C235:Q235&gt;C$3:Q$3)))&gt;0)*1</f>
        <v>0</v>
      </c>
    </row>
    <row r="236" hidden="1" spans="1:18">
      <c r="A236" s="19">
        <v>914</v>
      </c>
      <c r="B236" s="1" t="s">
        <v>306</v>
      </c>
      <c r="C236" s="20">
        <v>2700</v>
      </c>
      <c r="D236" s="20">
        <v>2819.06</v>
      </c>
      <c r="E236" s="21">
        <f t="shared" si="4"/>
        <v>0.95776606386526</v>
      </c>
      <c r="F236" s="22">
        <v>251.127</v>
      </c>
      <c r="G236" s="1">
        <v>600</v>
      </c>
      <c r="H236" s="1">
        <v>16</v>
      </c>
      <c r="I236" s="1">
        <v>208</v>
      </c>
      <c r="J236" s="1">
        <v>200</v>
      </c>
      <c r="K236" s="1">
        <v>550</v>
      </c>
      <c r="L236" s="22">
        <v>27.4534</v>
      </c>
      <c r="M236" s="1">
        <v>10.6</v>
      </c>
      <c r="N236" s="25">
        <v>-9.71192e-6</v>
      </c>
      <c r="O236" s="25">
        <v>3.22582e-5</v>
      </c>
      <c r="P236" s="25">
        <v>0.00168784</v>
      </c>
      <c r="Q236" s="25">
        <v>-0.000328779</v>
      </c>
      <c r="R236" s="27">
        <f ca="1" t="array" ref="R236">(PRODUCT(((C$4:Q$4="")+(C236:Q236&lt;C$4:Q$4))*((C$3:Q$3="")+(C236:Q236&gt;C$3:Q$3)))&gt;0)*1</f>
        <v>0</v>
      </c>
    </row>
    <row r="237" hidden="1" spans="1:18">
      <c r="A237" s="19">
        <v>915</v>
      </c>
      <c r="B237" s="1" t="s">
        <v>307</v>
      </c>
      <c r="C237" s="20">
        <v>3010</v>
      </c>
      <c r="D237" s="20">
        <v>3133.64</v>
      </c>
      <c r="E237" s="21">
        <f t="shared" si="4"/>
        <v>0.960544287154874</v>
      </c>
      <c r="F237" s="22">
        <v>275.013</v>
      </c>
      <c r="G237" s="1">
        <v>600</v>
      </c>
      <c r="H237" s="1">
        <v>16</v>
      </c>
      <c r="I237" s="1">
        <v>240</v>
      </c>
      <c r="J237" s="1">
        <v>200</v>
      </c>
      <c r="K237" s="1">
        <v>550</v>
      </c>
      <c r="L237" s="22">
        <v>30.5255</v>
      </c>
      <c r="M237" s="1">
        <v>0.47</v>
      </c>
      <c r="N237" s="25">
        <v>-7.8466e-6</v>
      </c>
      <c r="O237" s="25">
        <v>4.52459e-5</v>
      </c>
      <c r="P237" s="25">
        <v>0.0016356</v>
      </c>
      <c r="Q237" s="25">
        <v>-0.000562835</v>
      </c>
      <c r="R237" s="27">
        <f ca="1" t="array" ref="R237">(PRODUCT(((C$4:Q$4="")+(C237:Q237&lt;C$4:Q$4))*((C$3:Q$3="")+(C237:Q237&gt;C$3:Q$3)))&gt;0)*1</f>
        <v>0</v>
      </c>
    </row>
    <row r="238" hidden="1" spans="1:18">
      <c r="A238" s="19">
        <v>916</v>
      </c>
      <c r="B238" s="1" t="s">
        <v>308</v>
      </c>
      <c r="C238" s="20">
        <v>2900</v>
      </c>
      <c r="D238" s="20">
        <v>3022.57</v>
      </c>
      <c r="E238" s="21">
        <f t="shared" si="4"/>
        <v>0.959448416413846</v>
      </c>
      <c r="F238" s="22">
        <v>250.121</v>
      </c>
      <c r="G238" s="1">
        <v>600</v>
      </c>
      <c r="H238" s="1">
        <v>16</v>
      </c>
      <c r="I238" s="1">
        <v>240</v>
      </c>
      <c r="J238" s="1">
        <v>200</v>
      </c>
      <c r="K238" s="1">
        <v>550</v>
      </c>
      <c r="L238" s="22">
        <v>26.1206</v>
      </c>
      <c r="M238" s="1">
        <v>10.3</v>
      </c>
      <c r="N238" s="25">
        <v>-9.24253e-6</v>
      </c>
      <c r="O238" s="25">
        <v>3.36074e-5</v>
      </c>
      <c r="P238" s="25">
        <v>0.00159113</v>
      </c>
      <c r="Q238" s="25">
        <v>-0.000233542</v>
      </c>
      <c r="R238" s="27">
        <f ca="1" t="array" ref="R238">(PRODUCT(((C$4:Q$4="")+(C238:Q238&lt;C$4:Q$4))*((C$3:Q$3="")+(C238:Q238&gt;C$3:Q$3)))&gt;0)*1</f>
        <v>0</v>
      </c>
    </row>
    <row r="239" hidden="1" spans="1:18">
      <c r="A239" s="19">
        <v>917</v>
      </c>
      <c r="B239" s="1" t="s">
        <v>309</v>
      </c>
      <c r="C239" s="20">
        <v>2810</v>
      </c>
      <c r="D239" s="20">
        <v>2935.23</v>
      </c>
      <c r="E239" s="21">
        <f t="shared" si="4"/>
        <v>0.957335540996787</v>
      </c>
      <c r="F239" s="22">
        <v>275.078</v>
      </c>
      <c r="G239" s="1">
        <v>600</v>
      </c>
      <c r="H239" s="1">
        <v>16</v>
      </c>
      <c r="I239" s="1">
        <v>208</v>
      </c>
      <c r="J239" s="1">
        <v>200</v>
      </c>
      <c r="K239" s="1">
        <v>550</v>
      </c>
      <c r="L239" s="22">
        <v>29.4601</v>
      </c>
      <c r="M239" s="1">
        <v>0.35</v>
      </c>
      <c r="N239" s="25">
        <v>-7.63048e-6</v>
      </c>
      <c r="O239" s="25">
        <v>4.58233e-5</v>
      </c>
      <c r="P239" s="25">
        <v>0.0015026</v>
      </c>
      <c r="Q239" s="25">
        <v>-0.000978177</v>
      </c>
      <c r="R239" s="27">
        <f ca="1" t="array" ref="R239">(PRODUCT(((C$4:Q$4="")+(C239:Q239&lt;C$4:Q$4))*((C$3:Q$3="")+(C239:Q239&gt;C$3:Q$3)))&gt;0)*1</f>
        <v>0</v>
      </c>
    </row>
    <row r="240" hidden="1" spans="1:18">
      <c r="A240" s="19">
        <v>918</v>
      </c>
      <c r="B240" s="1" t="s">
        <v>310</v>
      </c>
      <c r="C240" s="20">
        <v>3010</v>
      </c>
      <c r="D240" s="20">
        <v>3133.64</v>
      </c>
      <c r="E240" s="21">
        <f t="shared" si="4"/>
        <v>0.960544287154874</v>
      </c>
      <c r="F240" s="22">
        <v>275.013</v>
      </c>
      <c r="G240" s="1">
        <v>600</v>
      </c>
      <c r="H240" s="1">
        <v>16</v>
      </c>
      <c r="I240" s="1">
        <v>240</v>
      </c>
      <c r="J240" s="1">
        <v>200</v>
      </c>
      <c r="K240" s="1">
        <v>550</v>
      </c>
      <c r="L240" s="22">
        <v>30.5255</v>
      </c>
      <c r="M240" s="1">
        <v>0.47</v>
      </c>
      <c r="N240" s="25">
        <v>-7.8466e-6</v>
      </c>
      <c r="O240" s="25">
        <v>4.52459e-5</v>
      </c>
      <c r="P240" s="25">
        <v>0.0016356</v>
      </c>
      <c r="Q240" s="25">
        <v>-0.000562835</v>
      </c>
      <c r="R240" s="27">
        <f ca="1" t="array" ref="R240">(PRODUCT(((C$4:Q$4="")+(C240:Q240&lt;C$4:Q$4))*((C$3:Q$3="")+(C240:Q240&gt;C$3:Q$3)))&gt;0)*1</f>
        <v>0</v>
      </c>
    </row>
    <row r="241" hidden="1" spans="1:18">
      <c r="A241" s="19">
        <v>919</v>
      </c>
      <c r="B241" s="1" t="s">
        <v>311</v>
      </c>
      <c r="C241" s="20">
        <v>3510</v>
      </c>
      <c r="D241" s="20">
        <v>3684.82</v>
      </c>
      <c r="E241" s="21">
        <f t="shared" si="4"/>
        <v>0.95255670561927</v>
      </c>
      <c r="F241" s="22">
        <v>275.047</v>
      </c>
      <c r="G241" s="1">
        <v>600</v>
      </c>
      <c r="H241" s="1">
        <v>20</v>
      </c>
      <c r="I241" s="1">
        <v>208</v>
      </c>
      <c r="J241" s="1">
        <v>200</v>
      </c>
      <c r="K241" s="1">
        <v>550</v>
      </c>
      <c r="L241" s="22">
        <v>31.6527</v>
      </c>
      <c r="M241" s="1">
        <v>0.35</v>
      </c>
      <c r="N241" s="25">
        <v>-8.82139e-6</v>
      </c>
      <c r="O241" s="25">
        <v>4.74605e-5</v>
      </c>
      <c r="P241" s="25">
        <v>0.00184417</v>
      </c>
      <c r="Q241" s="25">
        <v>4.44031e-5</v>
      </c>
      <c r="R241" s="27">
        <f ca="1" t="array" ref="R241">(PRODUCT(((C$4:Q$4="")+(C241:Q241&lt;C$4:Q$4))*((C$3:Q$3="")+(C241:Q241&gt;C$3:Q$3)))&gt;0)*1</f>
        <v>0</v>
      </c>
    </row>
    <row r="242" hidden="1" spans="1:18">
      <c r="A242" s="19">
        <v>920</v>
      </c>
      <c r="B242" s="1" t="s">
        <v>312</v>
      </c>
      <c r="C242" s="20">
        <v>3400</v>
      </c>
      <c r="D242" s="20">
        <v>3569.96</v>
      </c>
      <c r="E242" s="21">
        <f t="shared" si="4"/>
        <v>0.952391623435557</v>
      </c>
      <c r="F242" s="22">
        <v>250.219</v>
      </c>
      <c r="G242" s="1">
        <v>600</v>
      </c>
      <c r="H242" s="1">
        <v>21</v>
      </c>
      <c r="I242" s="1">
        <v>208</v>
      </c>
      <c r="J242" s="1">
        <v>200</v>
      </c>
      <c r="K242" s="1">
        <v>550</v>
      </c>
      <c r="L242" s="22">
        <v>29.0127</v>
      </c>
      <c r="M242" s="1">
        <v>12</v>
      </c>
      <c r="N242" s="25">
        <v>-1.07573e-5</v>
      </c>
      <c r="O242" s="25">
        <v>2.51075e-5</v>
      </c>
      <c r="P242" s="25">
        <v>0.00148827</v>
      </c>
      <c r="Q242" s="25">
        <v>-0.000277814</v>
      </c>
      <c r="R242" s="27">
        <f ca="1" t="array" ref="R242">(PRODUCT(((C$4:Q$4="")+(C242:Q242&lt;C$4:Q$4))*((C$3:Q$3="")+(C242:Q242&gt;C$3:Q$3)))&gt;0)*1</f>
        <v>0</v>
      </c>
    </row>
    <row r="243" hidden="1" spans="1:18">
      <c r="A243" s="19">
        <v>921</v>
      </c>
      <c r="B243" s="1" t="s">
        <v>313</v>
      </c>
      <c r="C243" s="20">
        <v>4020</v>
      </c>
      <c r="D243" s="20">
        <v>4215.85</v>
      </c>
      <c r="E243" s="21">
        <f t="shared" si="4"/>
        <v>0.953544362346858</v>
      </c>
      <c r="F243" s="22">
        <v>275.081</v>
      </c>
      <c r="G243" s="1">
        <v>600</v>
      </c>
      <c r="H243" s="1">
        <v>20</v>
      </c>
      <c r="I243" s="1">
        <v>240</v>
      </c>
      <c r="J243" s="1">
        <v>200</v>
      </c>
      <c r="K243" s="1">
        <v>550</v>
      </c>
      <c r="L243" s="22">
        <v>31.6013</v>
      </c>
      <c r="M243" s="1">
        <v>0.47</v>
      </c>
      <c r="N243" s="25">
        <v>-8.1835e-6</v>
      </c>
      <c r="O243" s="25">
        <v>4.09889e-5</v>
      </c>
      <c r="P243" s="25">
        <v>0.0017507</v>
      </c>
      <c r="Q243" s="25">
        <v>-0.000218435</v>
      </c>
      <c r="R243" s="27">
        <f ca="1" t="array" ref="R243">(PRODUCT(((C$4:Q$4="")+(C243:Q243&lt;C$4:Q$4))*((C$3:Q$3="")+(C243:Q243&gt;C$3:Q$3)))&gt;0)*1</f>
        <v>0</v>
      </c>
    </row>
    <row r="244" hidden="1" spans="1:18">
      <c r="A244" s="19">
        <v>922</v>
      </c>
      <c r="B244" s="1" t="s">
        <v>314</v>
      </c>
      <c r="C244" s="20">
        <v>3900</v>
      </c>
      <c r="D244" s="20">
        <v>4091.31</v>
      </c>
      <c r="E244" s="21">
        <f t="shared" si="4"/>
        <v>0.953239915821583</v>
      </c>
      <c r="F244" s="22">
        <v>285.035</v>
      </c>
      <c r="G244" s="1">
        <v>600</v>
      </c>
      <c r="H244" s="1">
        <v>21</v>
      </c>
      <c r="I244" s="1">
        <v>240</v>
      </c>
      <c r="J244" s="1">
        <v>200</v>
      </c>
      <c r="K244" s="1">
        <v>550</v>
      </c>
      <c r="L244" s="22">
        <v>27.3608</v>
      </c>
      <c r="M244" s="1">
        <v>11</v>
      </c>
      <c r="N244" s="25">
        <v>-7.97797e-6</v>
      </c>
      <c r="O244" s="25">
        <v>2.85764e-5</v>
      </c>
      <c r="P244" s="25">
        <v>0.00253568</v>
      </c>
      <c r="Q244" s="25">
        <v>-0.000242167</v>
      </c>
      <c r="R244" s="27">
        <f ca="1" t="array" ref="R244">(PRODUCT(((C$4:Q$4="")+(C244:Q244&lt;C$4:Q$4))*((C$3:Q$3="")+(C244:Q244&gt;C$3:Q$3)))&gt;0)*1</f>
        <v>0</v>
      </c>
    </row>
    <row r="245" hidden="1" spans="1:18">
      <c r="A245" s="19">
        <v>923</v>
      </c>
      <c r="B245" s="1" t="s">
        <v>315</v>
      </c>
      <c r="C245" s="20">
        <v>3510</v>
      </c>
      <c r="D245" s="20">
        <v>3684.82</v>
      </c>
      <c r="E245" s="21">
        <f t="shared" si="4"/>
        <v>0.95255670561927</v>
      </c>
      <c r="F245" s="22">
        <v>275.047</v>
      </c>
      <c r="G245" s="1">
        <v>600</v>
      </c>
      <c r="H245" s="1">
        <v>20</v>
      </c>
      <c r="I245" s="1">
        <v>208</v>
      </c>
      <c r="J245" s="1">
        <v>200</v>
      </c>
      <c r="K245" s="1">
        <v>550</v>
      </c>
      <c r="L245" s="22">
        <v>31.6527</v>
      </c>
      <c r="M245" s="1">
        <v>0.35</v>
      </c>
      <c r="N245" s="25">
        <v>-8.82139e-6</v>
      </c>
      <c r="O245" s="25">
        <v>4.74605e-5</v>
      </c>
      <c r="P245" s="25">
        <v>0.00184417</v>
      </c>
      <c r="Q245" s="25">
        <v>4.44031e-5</v>
      </c>
      <c r="R245" s="27">
        <f ca="1" t="array" ref="R245">(PRODUCT(((C$4:Q$4="")+(C245:Q245&lt;C$4:Q$4))*((C$3:Q$3="")+(C245:Q245&gt;C$3:Q$3)))&gt;0)*1</f>
        <v>0</v>
      </c>
    </row>
    <row r="246" hidden="1" spans="1:18">
      <c r="A246" s="19">
        <v>924</v>
      </c>
      <c r="B246" s="1" t="s">
        <v>316</v>
      </c>
      <c r="C246" s="20">
        <v>4020</v>
      </c>
      <c r="D246" s="20">
        <v>4215.85</v>
      </c>
      <c r="E246" s="21">
        <f t="shared" si="4"/>
        <v>0.953544362346858</v>
      </c>
      <c r="F246" s="22">
        <v>275.081</v>
      </c>
      <c r="G246" s="1">
        <v>600</v>
      </c>
      <c r="H246" s="1">
        <v>20</v>
      </c>
      <c r="I246" s="1">
        <v>240</v>
      </c>
      <c r="J246" s="1">
        <v>200</v>
      </c>
      <c r="K246" s="1">
        <v>550</v>
      </c>
      <c r="L246" s="22">
        <v>31.6013</v>
      </c>
      <c r="M246" s="1">
        <v>0.47</v>
      </c>
      <c r="N246" s="25">
        <v>-8.1835e-6</v>
      </c>
      <c r="O246" s="25">
        <v>4.09889e-5</v>
      </c>
      <c r="P246" s="25">
        <v>0.0017507</v>
      </c>
      <c r="Q246" s="25">
        <v>-0.000218435</v>
      </c>
      <c r="R246" s="27">
        <f ca="1" t="array" ref="R246">(PRODUCT(((C$4:Q$4="")+(C246:Q246&lt;C$4:Q$4))*((C$3:Q$3="")+(C246:Q246&gt;C$3:Q$3)))&gt;0)*1</f>
        <v>0</v>
      </c>
    </row>
    <row r="247" hidden="1" spans="1:18">
      <c r="A247" s="19">
        <v>925</v>
      </c>
      <c r="B247" s="1" t="s">
        <v>317</v>
      </c>
      <c r="C247" s="20">
        <v>4400</v>
      </c>
      <c r="D247" s="20">
        <v>4599.72</v>
      </c>
      <c r="E247" s="21">
        <f t="shared" si="4"/>
        <v>0.956579965737045</v>
      </c>
      <c r="F247" s="22">
        <v>274.609</v>
      </c>
      <c r="G247" s="1">
        <v>600</v>
      </c>
      <c r="H247" s="1">
        <v>25</v>
      </c>
      <c r="I247" s="1">
        <v>208</v>
      </c>
      <c r="J247" s="1">
        <v>200</v>
      </c>
      <c r="K247" s="1">
        <v>550</v>
      </c>
      <c r="L247" s="22">
        <v>32.9582</v>
      </c>
      <c r="M247" s="1">
        <v>0.47</v>
      </c>
      <c r="N247" s="25">
        <v>-6.78597e-6</v>
      </c>
      <c r="O247" s="25">
        <v>4.017e-5</v>
      </c>
      <c r="P247" s="25">
        <v>0.00174811</v>
      </c>
      <c r="Q247" s="25">
        <v>-0.001026</v>
      </c>
      <c r="R247" s="27">
        <f ca="1" t="array" ref="R247">(PRODUCT(((C$4:Q$4="")+(C247:Q247&lt;C$4:Q$4))*((C$3:Q$3="")+(C247:Q247&gt;C$3:Q$3)))&gt;0)*1</f>
        <v>0</v>
      </c>
    </row>
    <row r="248" hidden="1" spans="1:18">
      <c r="A248" s="19">
        <v>926</v>
      </c>
      <c r="B248" s="1" t="s">
        <v>318</v>
      </c>
      <c r="C248" s="20">
        <v>4300</v>
      </c>
      <c r="D248" s="20">
        <v>4504.51</v>
      </c>
      <c r="E248" s="21">
        <f t="shared" si="4"/>
        <v>0.954598835389421</v>
      </c>
      <c r="F248" s="22">
        <v>275</v>
      </c>
      <c r="G248" s="1">
        <v>600</v>
      </c>
      <c r="H248" s="1">
        <v>25</v>
      </c>
      <c r="I248" s="1">
        <v>208</v>
      </c>
      <c r="J248" s="1">
        <v>200</v>
      </c>
      <c r="K248" s="1">
        <v>550</v>
      </c>
      <c r="L248" s="22">
        <v>28.4226</v>
      </c>
      <c r="M248" s="1">
        <v>13.95</v>
      </c>
      <c r="N248" s="25">
        <v>-6.3065e-6</v>
      </c>
      <c r="O248" s="25">
        <v>2.39449e-5</v>
      </c>
      <c r="P248" s="25">
        <v>0.00218461</v>
      </c>
      <c r="Q248" s="25">
        <v>0.000131883</v>
      </c>
      <c r="R248" s="27">
        <f ca="1" t="array" ref="R248">(PRODUCT(((C$4:Q$4="")+(C248:Q248&lt;C$4:Q$4))*((C$3:Q$3="")+(C248:Q248&gt;C$3:Q$3)))&gt;0)*1</f>
        <v>0</v>
      </c>
    </row>
    <row r="249" hidden="1" spans="1:18">
      <c r="A249" s="19">
        <v>927</v>
      </c>
      <c r="B249" s="1" t="s">
        <v>319</v>
      </c>
      <c r="C249" s="20">
        <v>5010</v>
      </c>
      <c r="D249" s="20">
        <v>5240.02</v>
      </c>
      <c r="E249" s="21">
        <f t="shared" si="4"/>
        <v>0.956103220980072</v>
      </c>
      <c r="F249" s="22">
        <v>274.966</v>
      </c>
      <c r="G249" s="1">
        <v>600</v>
      </c>
      <c r="H249" s="1">
        <v>25</v>
      </c>
      <c r="I249" s="1">
        <v>240</v>
      </c>
      <c r="J249" s="1">
        <v>200</v>
      </c>
      <c r="K249" s="1">
        <v>550</v>
      </c>
      <c r="L249" s="22">
        <v>31.4058</v>
      </c>
      <c r="M249" s="1">
        <v>0.47</v>
      </c>
      <c r="N249" s="25">
        <v>-5.7367e-6</v>
      </c>
      <c r="O249" s="25">
        <v>1.87461e-5</v>
      </c>
      <c r="P249" s="25">
        <v>0.00269117</v>
      </c>
      <c r="Q249" s="25">
        <v>-0.000127193</v>
      </c>
      <c r="R249" s="27">
        <f ca="1" t="array" ref="R249">(PRODUCT(((C$4:Q$4="")+(C249:Q249&lt;C$4:Q$4))*((C$3:Q$3="")+(C249:Q249&gt;C$3:Q$3)))&gt;0)*1</f>
        <v>0</v>
      </c>
    </row>
    <row r="250" hidden="1" spans="1:18">
      <c r="A250" s="19">
        <v>928</v>
      </c>
      <c r="B250" s="1" t="s">
        <v>320</v>
      </c>
      <c r="C250" s="20">
        <v>4900</v>
      </c>
      <c r="D250" s="20">
        <v>5135.58</v>
      </c>
      <c r="E250" s="21">
        <f t="shared" si="4"/>
        <v>0.954127868712005</v>
      </c>
      <c r="F250" s="22">
        <v>275</v>
      </c>
      <c r="G250" s="1">
        <v>600</v>
      </c>
      <c r="H250" s="1">
        <v>25</v>
      </c>
      <c r="I250" s="1">
        <v>240</v>
      </c>
      <c r="J250" s="1">
        <v>200</v>
      </c>
      <c r="K250" s="1">
        <v>550</v>
      </c>
      <c r="L250" s="22">
        <v>29.3589</v>
      </c>
      <c r="M250" s="1">
        <v>14</v>
      </c>
      <c r="N250" s="25">
        <v>-6.24837e-6</v>
      </c>
      <c r="O250" s="25">
        <v>2.0149e-5</v>
      </c>
      <c r="P250" s="25">
        <v>0.00186768</v>
      </c>
      <c r="Q250" s="25">
        <v>-0.0002756</v>
      </c>
      <c r="R250" s="27">
        <f ca="1" t="array" ref="R250">(PRODUCT(((C$4:Q$4="")+(C250:Q250&lt;C$4:Q$4))*((C$3:Q$3="")+(C250:Q250&gt;C$3:Q$3)))&gt;0)*1</f>
        <v>0</v>
      </c>
    </row>
    <row r="251" hidden="1" spans="1:18">
      <c r="A251" s="19">
        <v>929</v>
      </c>
      <c r="B251" s="1" t="s">
        <v>321</v>
      </c>
      <c r="C251" s="20">
        <v>4400</v>
      </c>
      <c r="D251" s="20">
        <v>4599.72</v>
      </c>
      <c r="E251" s="21">
        <f t="shared" si="4"/>
        <v>0.956579965737045</v>
      </c>
      <c r="F251" s="22">
        <v>274.609</v>
      </c>
      <c r="G251" s="1">
        <v>600</v>
      </c>
      <c r="H251" s="1">
        <v>25</v>
      </c>
      <c r="I251" s="1">
        <v>208</v>
      </c>
      <c r="J251" s="1">
        <v>200</v>
      </c>
      <c r="K251" s="1">
        <v>550</v>
      </c>
      <c r="L251" s="22">
        <v>32.9582</v>
      </c>
      <c r="M251" s="1">
        <v>0.47</v>
      </c>
      <c r="N251" s="25">
        <v>-6.78597e-6</v>
      </c>
      <c r="O251" s="25">
        <v>4.017e-5</v>
      </c>
      <c r="P251" s="25">
        <v>0.00174811</v>
      </c>
      <c r="Q251" s="25">
        <v>-0.001026</v>
      </c>
      <c r="R251" s="27">
        <f ca="1" t="array" ref="R251">(PRODUCT(((C$4:Q$4="")+(C251:Q251&lt;C$4:Q$4))*((C$3:Q$3="")+(C251:Q251&gt;C$3:Q$3)))&gt;0)*1</f>
        <v>0</v>
      </c>
    </row>
    <row r="252" hidden="1" spans="1:18">
      <c r="A252" s="19">
        <v>930</v>
      </c>
      <c r="B252" s="1" t="s">
        <v>322</v>
      </c>
      <c r="C252" s="20">
        <v>5010</v>
      </c>
      <c r="D252" s="20">
        <v>5240.02</v>
      </c>
      <c r="E252" s="21">
        <f t="shared" si="4"/>
        <v>0.956103220980072</v>
      </c>
      <c r="F252" s="22">
        <v>274.966</v>
      </c>
      <c r="G252" s="1">
        <v>600</v>
      </c>
      <c r="H252" s="1">
        <v>25</v>
      </c>
      <c r="I252" s="1">
        <v>240</v>
      </c>
      <c r="J252" s="1">
        <v>200</v>
      </c>
      <c r="K252" s="1">
        <v>550</v>
      </c>
      <c r="L252" s="22">
        <v>31.4058</v>
      </c>
      <c r="M252" s="1">
        <v>0.47</v>
      </c>
      <c r="N252" s="25">
        <v>-5.7367e-6</v>
      </c>
      <c r="O252" s="25">
        <v>1.87461e-5</v>
      </c>
      <c r="P252" s="25">
        <v>0.00269117</v>
      </c>
      <c r="Q252" s="25">
        <v>-0.000127193</v>
      </c>
      <c r="R252" s="27">
        <f ca="1" t="array" ref="R252">(PRODUCT(((C$4:Q$4="")+(C252:Q252&lt;C$4:Q$4))*((C$3:Q$3="")+(C252:Q252&gt;C$3:Q$3)))&gt;0)*1</f>
        <v>0</v>
      </c>
    </row>
    <row r="253" hidden="1" spans="1:18">
      <c r="A253" s="19">
        <v>1038</v>
      </c>
      <c r="B253" s="1" t="s">
        <v>323</v>
      </c>
      <c r="C253" s="20">
        <v>2500</v>
      </c>
      <c r="D253" s="20">
        <v>2649.53</v>
      </c>
      <c r="E253" s="21">
        <f t="shared" si="4"/>
        <v>0.943563575426585</v>
      </c>
      <c r="F253" s="22">
        <v>266.255</v>
      </c>
      <c r="G253" s="1">
        <v>600</v>
      </c>
      <c r="H253" s="1">
        <v>15</v>
      </c>
      <c r="I253" s="1">
        <v>240</v>
      </c>
      <c r="J253" s="1">
        <v>195</v>
      </c>
      <c r="K253" s="1">
        <v>550</v>
      </c>
      <c r="L253" s="22">
        <v>28.3341</v>
      </c>
      <c r="M253" s="1">
        <v>1</v>
      </c>
      <c r="N253" s="25">
        <v>-9.38525e-6</v>
      </c>
      <c r="O253" s="25">
        <v>2.50664e-5</v>
      </c>
      <c r="P253" s="25">
        <v>0.000857703</v>
      </c>
      <c r="Q253" s="25">
        <v>-0.000347588</v>
      </c>
      <c r="R253" s="27">
        <f ca="1" t="array" ref="R253">(PRODUCT(((C$4:Q$4="")+(C253:Q253&lt;C$4:Q$4))*((C$3:Q$3="")+(C253:Q253&gt;C$3:Q$3)))&gt;0)*1</f>
        <v>0</v>
      </c>
    </row>
    <row r="254" hidden="1" spans="1:18">
      <c r="A254" s="19">
        <v>1044</v>
      </c>
      <c r="B254" s="1" t="s">
        <v>324</v>
      </c>
      <c r="C254" s="20">
        <v>3000</v>
      </c>
      <c r="D254" s="20">
        <v>3171.06</v>
      </c>
      <c r="E254" s="21">
        <f t="shared" si="4"/>
        <v>0.946055892982157</v>
      </c>
      <c r="F254" s="22">
        <v>267.043</v>
      </c>
      <c r="G254" s="1">
        <v>600</v>
      </c>
      <c r="H254" s="1">
        <v>20</v>
      </c>
      <c r="I254" s="1">
        <v>240</v>
      </c>
      <c r="J254" s="1">
        <v>195</v>
      </c>
      <c r="K254" s="1">
        <v>550</v>
      </c>
      <c r="L254" s="22">
        <v>26.2993</v>
      </c>
      <c r="M254" s="1">
        <v>1</v>
      </c>
      <c r="N254" s="25">
        <v>-7.52946e-6</v>
      </c>
      <c r="O254" s="25">
        <v>1.11475e-5</v>
      </c>
      <c r="P254" s="25">
        <v>0.00062121</v>
      </c>
      <c r="Q254" s="25">
        <v>-0.000223905</v>
      </c>
      <c r="R254" s="27">
        <f ca="1" t="array" ref="R254">(PRODUCT(((C$4:Q$4="")+(C254:Q254&lt;C$4:Q$4))*((C$3:Q$3="")+(C254:Q254&gt;C$3:Q$3)))&gt;0)*1</f>
        <v>0</v>
      </c>
    </row>
    <row r="255" hidden="1" spans="1:18">
      <c r="A255" s="19">
        <v>1046</v>
      </c>
      <c r="B255" s="1" t="s">
        <v>325</v>
      </c>
      <c r="C255" s="20">
        <v>3300</v>
      </c>
      <c r="D255" s="20">
        <v>3526.69</v>
      </c>
      <c r="E255" s="21">
        <f t="shared" si="4"/>
        <v>0.935721597305122</v>
      </c>
      <c r="F255" s="22">
        <v>266.155</v>
      </c>
      <c r="G255" s="1">
        <v>600</v>
      </c>
      <c r="H255" s="1">
        <v>25</v>
      </c>
      <c r="I255" s="1">
        <v>208</v>
      </c>
      <c r="J255" s="1">
        <v>195</v>
      </c>
      <c r="K255" s="1">
        <v>550</v>
      </c>
      <c r="L255" s="22">
        <v>30.9404</v>
      </c>
      <c r="M255" s="1">
        <v>1</v>
      </c>
      <c r="N255" s="25">
        <v>-1.02264e-5</v>
      </c>
      <c r="O255" s="25">
        <v>2.02426e-5</v>
      </c>
      <c r="P255" s="25">
        <v>0.00110872</v>
      </c>
      <c r="Q255" s="25">
        <v>3.9709e-5</v>
      </c>
      <c r="R255" s="27">
        <f ca="1" t="array" ref="R255">(PRODUCT(((C$4:Q$4="")+(C255:Q255&lt;C$4:Q$4))*((C$3:Q$3="")+(C255:Q255&gt;C$3:Q$3)))&gt;0)*1</f>
        <v>0</v>
      </c>
    </row>
    <row r="256" hidden="1" spans="1:18">
      <c r="A256" s="19">
        <v>1048</v>
      </c>
      <c r="B256" s="1" t="s">
        <v>326</v>
      </c>
      <c r="C256" s="20">
        <v>3300</v>
      </c>
      <c r="D256" s="20">
        <v>3495.13</v>
      </c>
      <c r="E256" s="21">
        <f t="shared" si="4"/>
        <v>0.944170889208699</v>
      </c>
      <c r="F256" s="22">
        <v>266.088</v>
      </c>
      <c r="G256" s="1">
        <v>600</v>
      </c>
      <c r="H256" s="1">
        <v>20</v>
      </c>
      <c r="I256" s="1">
        <v>240</v>
      </c>
      <c r="J256" s="1">
        <v>195</v>
      </c>
      <c r="K256" s="1">
        <v>550</v>
      </c>
      <c r="L256" s="22">
        <v>30.6189</v>
      </c>
      <c r="M256" s="1">
        <v>1</v>
      </c>
      <c r="N256" s="25">
        <v>-8.81857e-6</v>
      </c>
      <c r="O256" s="25">
        <v>2.69532e-5</v>
      </c>
      <c r="P256" s="25">
        <v>0.00137031</v>
      </c>
      <c r="Q256" s="25">
        <v>9.24444e-5</v>
      </c>
      <c r="R256" s="27">
        <f ca="1" t="array" ref="R256">(PRODUCT(((C$4:Q$4="")+(C256:Q256&lt;C$4:Q$4))*((C$3:Q$3="")+(C256:Q256&gt;C$3:Q$3)))&gt;0)*1</f>
        <v>0</v>
      </c>
    </row>
    <row r="257" hidden="1" spans="1:18">
      <c r="A257" s="19">
        <v>1050</v>
      </c>
      <c r="B257" s="1" t="s">
        <v>327</v>
      </c>
      <c r="C257" s="20">
        <v>3500</v>
      </c>
      <c r="D257" s="20">
        <v>3700.83</v>
      </c>
      <c r="E257" s="21">
        <f t="shared" si="4"/>
        <v>0.945733794851425</v>
      </c>
      <c r="F257" s="22">
        <v>265.996</v>
      </c>
      <c r="G257" s="1">
        <v>600</v>
      </c>
      <c r="H257" s="1">
        <v>20</v>
      </c>
      <c r="I257" s="1">
        <v>208</v>
      </c>
      <c r="J257" s="1">
        <v>195</v>
      </c>
      <c r="K257" s="1">
        <v>550</v>
      </c>
      <c r="L257" s="22">
        <v>26.2199</v>
      </c>
      <c r="M257" s="1">
        <v>1</v>
      </c>
      <c r="N257" s="25">
        <v>-8.78587e-6</v>
      </c>
      <c r="O257" s="25">
        <v>1.3703e-5</v>
      </c>
      <c r="P257" s="25">
        <v>0.000925936</v>
      </c>
      <c r="Q257" s="25">
        <v>-0.000274513</v>
      </c>
      <c r="R257" s="27">
        <f ca="1" t="array" ref="R257">(PRODUCT(((C$4:Q$4="")+(C257:Q257&lt;C$4:Q$4))*((C$3:Q$3="")+(C257:Q257&gt;C$3:Q$3)))&gt;0)*1</f>
        <v>0</v>
      </c>
    </row>
    <row r="258" hidden="1" spans="1:18">
      <c r="A258" s="19">
        <v>1051</v>
      </c>
      <c r="B258" s="1" t="s">
        <v>328</v>
      </c>
      <c r="C258" s="20">
        <v>3800</v>
      </c>
      <c r="D258" s="20">
        <v>4006.68</v>
      </c>
      <c r="E258" s="21">
        <f t="shared" si="4"/>
        <v>0.948416145037787</v>
      </c>
      <c r="F258" s="22">
        <v>265.637</v>
      </c>
      <c r="G258" s="1">
        <v>600</v>
      </c>
      <c r="H258" s="1">
        <v>20</v>
      </c>
      <c r="I258" s="1">
        <v>240</v>
      </c>
      <c r="J258" s="1">
        <v>195</v>
      </c>
      <c r="K258" s="1">
        <v>550</v>
      </c>
      <c r="L258" s="22">
        <v>25.8035</v>
      </c>
      <c r="M258" s="1">
        <v>1</v>
      </c>
      <c r="N258" s="25">
        <v>-7.76778e-6</v>
      </c>
      <c r="O258" s="25">
        <v>1.25678e-5</v>
      </c>
      <c r="P258" s="25">
        <v>0.000805772</v>
      </c>
      <c r="Q258" s="25">
        <v>-0.000381949</v>
      </c>
      <c r="R258" s="27">
        <f ca="1" t="array" ref="R258">(PRODUCT(((C$4:Q$4="")+(C258:Q258&lt;C$4:Q$4))*((C$3:Q$3="")+(C258:Q258&gt;C$3:Q$3)))&gt;0)*1</f>
        <v>0</v>
      </c>
    </row>
    <row r="259" hidden="1" spans="1:18">
      <c r="A259" s="19">
        <v>1052</v>
      </c>
      <c r="B259" s="1" t="s">
        <v>329</v>
      </c>
      <c r="C259" s="20">
        <v>3800</v>
      </c>
      <c r="D259" s="20">
        <v>4021.53</v>
      </c>
      <c r="E259" s="21">
        <f t="shared" si="4"/>
        <v>0.944914000392885</v>
      </c>
      <c r="F259" s="22">
        <v>265.771</v>
      </c>
      <c r="G259" s="1">
        <v>600</v>
      </c>
      <c r="H259" s="1">
        <v>20.8</v>
      </c>
      <c r="I259" s="1">
        <v>240</v>
      </c>
      <c r="J259" s="1">
        <v>195</v>
      </c>
      <c r="K259" s="1">
        <v>550</v>
      </c>
      <c r="L259" s="22">
        <v>24.1199</v>
      </c>
      <c r="M259" s="1">
        <v>1</v>
      </c>
      <c r="N259" s="25">
        <v>-8.42575e-6</v>
      </c>
      <c r="O259" s="25">
        <v>9.28627e-6</v>
      </c>
      <c r="P259" s="25">
        <v>0.000775138</v>
      </c>
      <c r="Q259" s="25">
        <v>-0.000526612</v>
      </c>
      <c r="R259" s="27">
        <f ca="1" t="array" ref="R259">(PRODUCT(((C$4:Q$4="")+(C259:Q259&lt;C$4:Q$4))*((C$3:Q$3="")+(C259:Q259&gt;C$3:Q$3)))&gt;0)*1</f>
        <v>0</v>
      </c>
    </row>
    <row r="260" hidden="1" spans="1:18">
      <c r="A260" s="19">
        <v>1056</v>
      </c>
      <c r="B260" s="1" t="s">
        <v>330</v>
      </c>
      <c r="C260" s="20">
        <v>5000</v>
      </c>
      <c r="D260" s="20">
        <v>5285.11</v>
      </c>
      <c r="E260" s="21">
        <f t="shared" si="4"/>
        <v>0.946054102942039</v>
      </c>
      <c r="F260" s="22">
        <v>299.721</v>
      </c>
      <c r="G260" s="1">
        <v>600</v>
      </c>
      <c r="H260" s="1">
        <v>22</v>
      </c>
      <c r="I260" s="1">
        <v>240</v>
      </c>
      <c r="J260" s="1">
        <v>235</v>
      </c>
      <c r="K260" s="1">
        <v>550</v>
      </c>
      <c r="L260" s="22">
        <v>27.2284</v>
      </c>
      <c r="M260" s="1">
        <v>1</v>
      </c>
      <c r="N260" s="25">
        <v>-6.6838e-6</v>
      </c>
      <c r="O260" s="25">
        <v>9.78672e-6</v>
      </c>
      <c r="P260" s="25">
        <v>0.000900077</v>
      </c>
      <c r="Q260" s="25">
        <v>-0.000239921</v>
      </c>
      <c r="R260" s="27">
        <f ca="1" t="array" ref="R260">(PRODUCT(((C$4:Q$4="")+(C260:Q260&lt;C$4:Q$4))*((C$3:Q$3="")+(C260:Q260&gt;C$3:Q$3)))&gt;0)*1</f>
        <v>0</v>
      </c>
    </row>
    <row r="261" hidden="1" spans="1:18">
      <c r="A261" s="19">
        <v>1057</v>
      </c>
      <c r="B261" s="1" t="s">
        <v>331</v>
      </c>
      <c r="C261" s="20">
        <v>5000</v>
      </c>
      <c r="D261" s="20">
        <v>5285.11</v>
      </c>
      <c r="E261" s="21">
        <f t="shared" si="4"/>
        <v>0.946054102942039</v>
      </c>
      <c r="F261" s="22">
        <v>299.721</v>
      </c>
      <c r="G261" s="1">
        <v>600</v>
      </c>
      <c r="H261" s="1">
        <v>0</v>
      </c>
      <c r="I261" s="1">
        <v>240</v>
      </c>
      <c r="J261" s="1">
        <v>235</v>
      </c>
      <c r="K261" s="1">
        <v>550</v>
      </c>
      <c r="L261" s="22">
        <v>27.2284</v>
      </c>
      <c r="M261" s="1">
        <v>1</v>
      </c>
      <c r="N261" s="25">
        <v>-6.6838e-6</v>
      </c>
      <c r="O261" s="25">
        <v>9.78672e-6</v>
      </c>
      <c r="P261" s="25">
        <v>0.000900077</v>
      </c>
      <c r="Q261" s="25">
        <v>-0.000239921</v>
      </c>
      <c r="R261" s="27">
        <f ca="1" t="array" ref="R261">(PRODUCT(((C$4:Q$4="")+(C261:Q261&lt;C$4:Q$4))*((C$3:Q$3="")+(C261:Q261&gt;C$3:Q$3)))&gt;0)*1</f>
        <v>0</v>
      </c>
    </row>
    <row r="262" hidden="1" spans="1:18">
      <c r="A262" s="19">
        <v>1058</v>
      </c>
      <c r="B262" s="1" t="s">
        <v>332</v>
      </c>
      <c r="C262" s="20">
        <v>5000</v>
      </c>
      <c r="D262" s="20">
        <v>5285.11</v>
      </c>
      <c r="E262" s="21">
        <f t="shared" si="4"/>
        <v>0.946054102942039</v>
      </c>
      <c r="F262" s="22">
        <v>299.721</v>
      </c>
      <c r="G262" s="1">
        <v>600</v>
      </c>
      <c r="H262" s="1">
        <v>22</v>
      </c>
      <c r="I262" s="1">
        <v>240</v>
      </c>
      <c r="J262" s="1">
        <v>235</v>
      </c>
      <c r="K262" s="1">
        <v>550</v>
      </c>
      <c r="L262" s="22">
        <v>27.2284</v>
      </c>
      <c r="M262" s="1">
        <v>1</v>
      </c>
      <c r="N262" s="25">
        <v>-6.6838e-6</v>
      </c>
      <c r="O262" s="25">
        <v>9.78672e-6</v>
      </c>
      <c r="P262" s="25">
        <v>0.000900077</v>
      </c>
      <c r="Q262" s="25">
        <v>-0.000239921</v>
      </c>
      <c r="R262" s="27">
        <f ca="1" t="array" ref="R262">(PRODUCT(((C$4:Q$4="")+(C262:Q262&lt;C$4:Q$4))*((C$3:Q$3="")+(C262:Q262&gt;C$3:Q$3)))&gt;0)*1</f>
        <v>0</v>
      </c>
    </row>
    <row r="263" hidden="1" spans="1:18">
      <c r="A263" s="19">
        <v>1087</v>
      </c>
      <c r="B263" s="1" t="s">
        <v>333</v>
      </c>
      <c r="C263" s="20">
        <v>2700</v>
      </c>
      <c r="D263" s="20">
        <v>2819.16</v>
      </c>
      <c r="E263" s="21">
        <f t="shared" si="4"/>
        <v>0.957732090409909</v>
      </c>
      <c r="F263" s="22">
        <v>251.127</v>
      </c>
      <c r="G263" s="1">
        <v>600</v>
      </c>
      <c r="H263" s="1">
        <v>16</v>
      </c>
      <c r="I263" s="1">
        <v>208</v>
      </c>
      <c r="J263" s="1">
        <v>200</v>
      </c>
      <c r="K263" s="1">
        <v>550</v>
      </c>
      <c r="L263" s="22">
        <v>28.4653</v>
      </c>
      <c r="M263" s="1">
        <v>0.5</v>
      </c>
      <c r="N263" s="25">
        <v>-1.00583e-5</v>
      </c>
      <c r="O263" s="25">
        <v>3.19418e-5</v>
      </c>
      <c r="P263" s="25">
        <v>0.00132748</v>
      </c>
      <c r="Q263" s="25">
        <v>-0.000608392</v>
      </c>
      <c r="R263" s="27">
        <f ca="1" t="array" ref="R263">(PRODUCT(((C$4:Q$4="")+(C263:Q263&lt;C$4:Q$4))*((C$3:Q$3="")+(C263:Q263&gt;C$3:Q$3)))&gt;0)*1</f>
        <v>0</v>
      </c>
    </row>
    <row r="264" hidden="1" spans="1:18">
      <c r="A264" s="19">
        <v>1088</v>
      </c>
      <c r="B264" s="1" t="s">
        <v>334</v>
      </c>
      <c r="C264" s="20">
        <v>2900</v>
      </c>
      <c r="D264" s="20">
        <v>3022.57</v>
      </c>
      <c r="E264" s="21">
        <f t="shared" ref="E264:E327" si="5">C264/D264</f>
        <v>0.959448416413846</v>
      </c>
      <c r="F264" s="22">
        <v>250.121</v>
      </c>
      <c r="G264" s="1">
        <v>600</v>
      </c>
      <c r="H264" s="1">
        <v>16</v>
      </c>
      <c r="I264" s="1">
        <v>240</v>
      </c>
      <c r="J264" s="1">
        <v>200</v>
      </c>
      <c r="K264" s="1">
        <v>550</v>
      </c>
      <c r="L264" s="22">
        <v>26.1206</v>
      </c>
      <c r="M264" s="1">
        <v>0.5</v>
      </c>
      <c r="N264" s="25">
        <v>-9.24253e-6</v>
      </c>
      <c r="O264" s="25">
        <v>3.36074e-5</v>
      </c>
      <c r="P264" s="25">
        <v>0.00159113</v>
      </c>
      <c r="Q264" s="25">
        <v>-0.000233542</v>
      </c>
      <c r="R264" s="27">
        <f ca="1" t="array" ref="R264">(PRODUCT(((C$4:Q$4="")+(C264:Q264&lt;C$4:Q$4))*((C$3:Q$3="")+(C264:Q264&gt;C$3:Q$3)))&gt;0)*1</f>
        <v>0</v>
      </c>
    </row>
    <row r="265" hidden="1" spans="1:18">
      <c r="A265" s="19">
        <v>1089</v>
      </c>
      <c r="B265" s="1" t="s">
        <v>335</v>
      </c>
      <c r="C265" s="20">
        <v>3400</v>
      </c>
      <c r="D265" s="20">
        <v>3569.96</v>
      </c>
      <c r="E265" s="21">
        <f t="shared" si="5"/>
        <v>0.952391623435557</v>
      </c>
      <c r="F265" s="22">
        <v>250.219</v>
      </c>
      <c r="G265" s="1">
        <v>600</v>
      </c>
      <c r="H265" s="1">
        <v>20</v>
      </c>
      <c r="I265" s="1">
        <v>208</v>
      </c>
      <c r="J265" s="1">
        <v>200</v>
      </c>
      <c r="K265" s="1">
        <v>550</v>
      </c>
      <c r="L265" s="22">
        <v>29.0127</v>
      </c>
      <c r="M265" s="1">
        <v>0.5</v>
      </c>
      <c r="N265" s="25">
        <v>-1.07573e-5</v>
      </c>
      <c r="O265" s="25">
        <v>2.51075e-5</v>
      </c>
      <c r="P265" s="25">
        <v>0.00148827</v>
      </c>
      <c r="Q265" s="25">
        <v>-0.000277814</v>
      </c>
      <c r="R265" s="27">
        <f ca="1" t="array" ref="R265">(PRODUCT(((C$4:Q$4="")+(C265:Q265&lt;C$4:Q$4))*((C$3:Q$3="")+(C265:Q265&gt;C$3:Q$3)))&gt;0)*1</f>
        <v>0</v>
      </c>
    </row>
    <row r="266" hidden="1" spans="1:18">
      <c r="A266" s="19">
        <v>1090</v>
      </c>
      <c r="B266" s="1" t="s">
        <v>336</v>
      </c>
      <c r="C266" s="20">
        <v>3900</v>
      </c>
      <c r="D266" s="20">
        <v>4088.83</v>
      </c>
      <c r="E266" s="21">
        <f t="shared" si="5"/>
        <v>0.953818084880027</v>
      </c>
      <c r="F266" s="22">
        <v>249.597</v>
      </c>
      <c r="G266" s="1">
        <v>600</v>
      </c>
      <c r="H266" s="1">
        <v>20</v>
      </c>
      <c r="I266" s="1">
        <v>240</v>
      </c>
      <c r="J266" s="1">
        <v>200</v>
      </c>
      <c r="K266" s="1">
        <v>550</v>
      </c>
      <c r="L266" s="22">
        <v>27.6695</v>
      </c>
      <c r="M266" s="1">
        <v>0.5</v>
      </c>
      <c r="N266" s="25">
        <v>-8.3684e-6</v>
      </c>
      <c r="O266" s="25">
        <v>2.84702e-5</v>
      </c>
      <c r="P266" s="25">
        <v>0.00251343</v>
      </c>
      <c r="Q266" s="25">
        <v>-0.000245457</v>
      </c>
      <c r="R266" s="27">
        <f ca="1" t="array" ref="R266">(PRODUCT(((C$4:Q$4="")+(C266:Q266&lt;C$4:Q$4))*((C$3:Q$3="")+(C266:Q266&gt;C$3:Q$3)))&gt;0)*1</f>
        <v>0</v>
      </c>
    </row>
    <row r="267" hidden="1" spans="1:18">
      <c r="A267" s="19">
        <v>1091</v>
      </c>
      <c r="B267" s="1" t="s">
        <v>337</v>
      </c>
      <c r="C267" s="20">
        <v>4300</v>
      </c>
      <c r="D267" s="20">
        <v>4504.51</v>
      </c>
      <c r="E267" s="21">
        <f t="shared" si="5"/>
        <v>0.954598835389421</v>
      </c>
      <c r="F267" s="22">
        <v>275</v>
      </c>
      <c r="G267" s="1">
        <v>600</v>
      </c>
      <c r="H267" s="1">
        <v>25</v>
      </c>
      <c r="I267" s="1">
        <v>208</v>
      </c>
      <c r="J267" s="1">
        <v>200</v>
      </c>
      <c r="K267" s="1">
        <v>550</v>
      </c>
      <c r="L267" s="22">
        <v>28.4226</v>
      </c>
      <c r="M267" s="1">
        <v>0.5</v>
      </c>
      <c r="N267" s="25">
        <v>-6.3065e-6</v>
      </c>
      <c r="O267" s="25">
        <v>2.39449e-5</v>
      </c>
      <c r="P267" s="25">
        <v>0.00218461</v>
      </c>
      <c r="Q267" s="25">
        <v>0.000131883</v>
      </c>
      <c r="R267" s="27">
        <f ca="1" t="array" ref="R267">(PRODUCT(((C$4:Q$4="")+(C267:Q267&lt;C$4:Q$4))*((C$3:Q$3="")+(C267:Q267&gt;C$3:Q$3)))&gt;0)*1</f>
        <v>0</v>
      </c>
    </row>
    <row r="268" hidden="1" spans="1:18">
      <c r="A268" s="19">
        <v>1092</v>
      </c>
      <c r="B268" s="1" t="s">
        <v>338</v>
      </c>
      <c r="C268" s="20">
        <v>4900</v>
      </c>
      <c r="D268" s="20">
        <v>5135.58</v>
      </c>
      <c r="E268" s="21">
        <f t="shared" si="5"/>
        <v>0.954127868712005</v>
      </c>
      <c r="F268" s="22">
        <v>275</v>
      </c>
      <c r="G268" s="1">
        <v>600</v>
      </c>
      <c r="H268" s="1">
        <v>25</v>
      </c>
      <c r="I268" s="1">
        <v>240</v>
      </c>
      <c r="J268" s="1">
        <v>200</v>
      </c>
      <c r="K268" s="1">
        <v>550</v>
      </c>
      <c r="L268" s="22">
        <v>29.3589</v>
      </c>
      <c r="M268" s="1">
        <v>0.5</v>
      </c>
      <c r="N268" s="25">
        <v>-6.24837e-6</v>
      </c>
      <c r="O268" s="25">
        <v>2.0149e-5</v>
      </c>
      <c r="P268" s="25">
        <v>0.00186768</v>
      </c>
      <c r="Q268" s="25">
        <v>-0.0002756</v>
      </c>
      <c r="R268" s="27">
        <f ca="1" t="array" ref="R268">(PRODUCT(((C$4:Q$4="")+(C268:Q268&lt;C$4:Q$4))*((C$3:Q$3="")+(C268:Q268&gt;C$3:Q$3)))&gt;0)*1</f>
        <v>0</v>
      </c>
    </row>
    <row r="269" hidden="1" spans="1:18">
      <c r="A269" s="19">
        <v>1093</v>
      </c>
      <c r="B269" s="1" t="s">
        <v>339</v>
      </c>
      <c r="C269" s="20">
        <v>4600</v>
      </c>
      <c r="D269" s="20">
        <v>4829.42</v>
      </c>
      <c r="E269" s="21">
        <f t="shared" si="5"/>
        <v>0.952495330702238</v>
      </c>
      <c r="F269" s="22">
        <v>275</v>
      </c>
      <c r="G269" s="1">
        <v>600</v>
      </c>
      <c r="H269" s="1">
        <v>25</v>
      </c>
      <c r="I269" s="1">
        <v>208</v>
      </c>
      <c r="J269" s="1">
        <v>200</v>
      </c>
      <c r="K269" s="1">
        <v>550</v>
      </c>
      <c r="L269" s="22">
        <v>26.0715</v>
      </c>
      <c r="M269" s="1">
        <v>0.5</v>
      </c>
      <c r="N269" s="25">
        <v>-5.57643e-6</v>
      </c>
      <c r="O269" s="25">
        <v>2.3696e-5</v>
      </c>
      <c r="P269" s="25">
        <v>0.00261788</v>
      </c>
      <c r="Q269" s="25">
        <v>0.000467829</v>
      </c>
      <c r="R269" s="27">
        <f ca="1" t="array" ref="R269">(PRODUCT(((C$4:Q$4="")+(C269:Q269&lt;C$4:Q$4))*((C$3:Q$3="")+(C269:Q269&gt;C$3:Q$3)))&gt;0)*1</f>
        <v>0</v>
      </c>
    </row>
    <row r="270" hidden="1" spans="1:18">
      <c r="A270" s="19">
        <v>1094</v>
      </c>
      <c r="B270" s="1" t="s">
        <v>340</v>
      </c>
      <c r="C270" s="20">
        <v>5300</v>
      </c>
      <c r="D270" s="20">
        <v>5571.18</v>
      </c>
      <c r="E270" s="21">
        <f t="shared" si="5"/>
        <v>0.951324494990289</v>
      </c>
      <c r="F270" s="22">
        <v>274.9</v>
      </c>
      <c r="G270" s="1">
        <v>600</v>
      </c>
      <c r="H270" s="1">
        <v>25</v>
      </c>
      <c r="I270" s="1">
        <v>240</v>
      </c>
      <c r="J270" s="1">
        <v>200</v>
      </c>
      <c r="K270" s="1">
        <v>550</v>
      </c>
      <c r="L270" s="22">
        <v>28.519</v>
      </c>
      <c r="M270" s="1">
        <v>0.5</v>
      </c>
      <c r="N270" s="25">
        <v>-6.0281e-6</v>
      </c>
      <c r="O270" s="25">
        <v>1.92016e-5</v>
      </c>
      <c r="P270" s="25">
        <v>0.00162999</v>
      </c>
      <c r="Q270" s="25">
        <v>-0.000371343</v>
      </c>
      <c r="R270" s="27">
        <f ca="1" t="array" ref="R270">(PRODUCT(((C$4:Q$4="")+(C270:Q270&lt;C$4:Q$4))*((C$3:Q$3="")+(C270:Q270&gt;C$3:Q$3)))&gt;0)*1</f>
        <v>0</v>
      </c>
    </row>
    <row r="271" hidden="1" spans="1:18">
      <c r="A271" s="19">
        <v>426</v>
      </c>
      <c r="B271" s="1" t="s">
        <v>341</v>
      </c>
      <c r="C271" s="20">
        <v>3000</v>
      </c>
      <c r="D271" s="20">
        <v>3324.02</v>
      </c>
      <c r="E271" s="21">
        <f t="shared" si="5"/>
        <v>0.902521645477464</v>
      </c>
      <c r="F271" s="22">
        <v>358.349</v>
      </c>
      <c r="G271" s="1">
        <v>600</v>
      </c>
      <c r="H271" s="1">
        <v>20</v>
      </c>
      <c r="I271" s="1">
        <v>240</v>
      </c>
      <c r="J271" s="1">
        <v>90</v>
      </c>
      <c r="K271" s="1">
        <v>540</v>
      </c>
      <c r="L271" s="22">
        <v>44.9943</v>
      </c>
      <c r="M271" s="1">
        <v>0.4</v>
      </c>
      <c r="N271" s="25">
        <v>-1.93168e-5</v>
      </c>
      <c r="O271" s="25">
        <v>-1.48875e-5</v>
      </c>
      <c r="P271" s="25">
        <v>0.000891389</v>
      </c>
      <c r="Q271" s="25">
        <v>0.000214238</v>
      </c>
      <c r="R271" s="27">
        <f ca="1" t="array" ref="R271">(PRODUCT(((C$4:Q$4="")+(C271:Q271&lt;C$4:Q$4))*((C$3:Q$3="")+(C271:Q271&gt;C$3:Q$3)))&gt;0)*1</f>
        <v>0</v>
      </c>
    </row>
    <row r="272" hidden="1" spans="1:18">
      <c r="A272" s="19">
        <v>80</v>
      </c>
      <c r="B272" s="1" t="s">
        <v>342</v>
      </c>
      <c r="C272" s="20">
        <v>4000</v>
      </c>
      <c r="D272" s="20">
        <v>4121.3</v>
      </c>
      <c r="E272" s="21">
        <f t="shared" si="5"/>
        <v>0.970567539368646</v>
      </c>
      <c r="F272" s="22">
        <v>350.438</v>
      </c>
      <c r="G272" s="1">
        <v>550</v>
      </c>
      <c r="H272" s="1">
        <v>19</v>
      </c>
      <c r="I272" s="1">
        <v>208</v>
      </c>
      <c r="J272" s="1">
        <v>250</v>
      </c>
      <c r="K272" s="1">
        <v>530</v>
      </c>
      <c r="L272" s="22">
        <v>19.3956</v>
      </c>
      <c r="M272" s="1">
        <v>0.07</v>
      </c>
      <c r="N272" s="25">
        <v>-3.86963e-6</v>
      </c>
      <c r="O272" s="25">
        <v>-1.70411e-5</v>
      </c>
      <c r="P272" s="25">
        <v>-0.000509039</v>
      </c>
      <c r="Q272" s="25">
        <v>-0.00142558</v>
      </c>
      <c r="R272" s="27">
        <f ca="1" t="array" ref="R272">(PRODUCT(((C$4:Q$4="")+(C272:Q272&lt;C$4:Q$4))*((C$3:Q$3="")+(C272:Q272&gt;C$3:Q$3)))&gt;0)*1</f>
        <v>0</v>
      </c>
    </row>
    <row r="273" hidden="1" spans="1:18">
      <c r="A273" s="19">
        <v>81</v>
      </c>
      <c r="B273" s="1" t="s">
        <v>343</v>
      </c>
      <c r="C273" s="20">
        <v>4000</v>
      </c>
      <c r="D273" s="20">
        <v>4107.9</v>
      </c>
      <c r="E273" s="21">
        <f t="shared" si="5"/>
        <v>0.973733537817376</v>
      </c>
      <c r="F273" s="22">
        <v>383.15</v>
      </c>
      <c r="G273" s="1">
        <v>550</v>
      </c>
      <c r="H273" s="1">
        <v>19</v>
      </c>
      <c r="I273" s="1">
        <v>240</v>
      </c>
      <c r="J273" s="1">
        <v>250</v>
      </c>
      <c r="K273" s="1">
        <v>530</v>
      </c>
      <c r="L273" s="22">
        <v>19.5176</v>
      </c>
      <c r="M273" s="1">
        <v>0.11</v>
      </c>
      <c r="N273" s="25">
        <v>-3.67346e-6</v>
      </c>
      <c r="O273" s="25">
        <v>-1.43887e-5</v>
      </c>
      <c r="P273" s="25">
        <v>-0.0025225</v>
      </c>
      <c r="Q273" s="25">
        <v>0.000470376</v>
      </c>
      <c r="R273" s="27">
        <f ca="1" t="array" ref="R273">(PRODUCT(((C$4:Q$4="")+(C273:Q273&lt;C$4:Q$4))*((C$3:Q$3="")+(C273:Q273&gt;C$3:Q$3)))&gt;0)*1</f>
        <v>0</v>
      </c>
    </row>
    <row r="274" hidden="1" spans="1:18">
      <c r="A274" s="19">
        <v>82</v>
      </c>
      <c r="B274" s="1" t="s">
        <v>344</v>
      </c>
      <c r="C274" s="20">
        <v>4600</v>
      </c>
      <c r="D274" s="20">
        <v>4760.85</v>
      </c>
      <c r="E274" s="21">
        <f t="shared" si="5"/>
        <v>0.966214016404634</v>
      </c>
      <c r="F274" s="22">
        <v>351.433</v>
      </c>
      <c r="G274" s="1">
        <v>550</v>
      </c>
      <c r="H274" s="1">
        <v>19</v>
      </c>
      <c r="I274" s="1">
        <v>208</v>
      </c>
      <c r="J274" s="1">
        <v>280</v>
      </c>
      <c r="K274" s="1">
        <v>530</v>
      </c>
      <c r="L274" s="22">
        <v>24.2636</v>
      </c>
      <c r="M274" s="1">
        <v>0.07</v>
      </c>
      <c r="N274" s="25">
        <v>-4.89783e-6</v>
      </c>
      <c r="O274" s="25">
        <v>-2.15506e-5</v>
      </c>
      <c r="P274" s="25">
        <v>-0.000391792</v>
      </c>
      <c r="Q274" s="25">
        <v>-0.00125573</v>
      </c>
      <c r="R274" s="27">
        <f ca="1" t="array" ref="R274">(PRODUCT(((C$4:Q$4="")+(C274:Q274&lt;C$4:Q$4))*((C$3:Q$3="")+(C274:Q274&gt;C$3:Q$3)))&gt;0)*1</f>
        <v>0</v>
      </c>
    </row>
    <row r="275" hidden="1" spans="1:18">
      <c r="A275" s="19">
        <v>83</v>
      </c>
      <c r="B275" s="1" t="s">
        <v>345</v>
      </c>
      <c r="C275" s="20">
        <v>4600</v>
      </c>
      <c r="D275" s="20">
        <v>4726.91</v>
      </c>
      <c r="E275" s="21">
        <f t="shared" si="5"/>
        <v>0.973151593747289</v>
      </c>
      <c r="F275" s="22">
        <v>377.539</v>
      </c>
      <c r="G275" s="1">
        <v>550</v>
      </c>
      <c r="H275" s="1">
        <v>20</v>
      </c>
      <c r="I275" s="1">
        <v>240</v>
      </c>
      <c r="J275" s="1">
        <v>110</v>
      </c>
      <c r="K275" s="1">
        <v>530</v>
      </c>
      <c r="L275" s="22">
        <v>23.5243</v>
      </c>
      <c r="M275" s="1">
        <v>0.1</v>
      </c>
      <c r="N275" s="25">
        <v>-3.19413e-6</v>
      </c>
      <c r="O275" s="25">
        <v>-3.25371e-5</v>
      </c>
      <c r="P275" s="25">
        <v>-0.00260263</v>
      </c>
      <c r="Q275" s="25">
        <v>-0.00170412</v>
      </c>
      <c r="R275" s="27">
        <f ca="1" t="array" ref="R275">(PRODUCT(((C$4:Q$4="")+(C275:Q275&lt;C$4:Q$4))*((C$3:Q$3="")+(C275:Q275&gt;C$3:Q$3)))&gt;0)*1</f>
        <v>0</v>
      </c>
    </row>
    <row r="276" hidden="1" spans="1:18">
      <c r="A276" s="19">
        <v>354</v>
      </c>
      <c r="B276" s="1" t="s">
        <v>346</v>
      </c>
      <c r="C276" s="20">
        <v>4000</v>
      </c>
      <c r="D276" s="20">
        <v>4121.3</v>
      </c>
      <c r="E276" s="21">
        <f t="shared" si="5"/>
        <v>0.970567539368646</v>
      </c>
      <c r="F276" s="22">
        <v>350.438</v>
      </c>
      <c r="G276" s="1">
        <v>550</v>
      </c>
      <c r="H276" s="1">
        <v>19</v>
      </c>
      <c r="I276" s="1">
        <v>208</v>
      </c>
      <c r="J276" s="1">
        <v>110</v>
      </c>
      <c r="K276" s="1">
        <v>530</v>
      </c>
      <c r="L276" s="22">
        <v>19.3956</v>
      </c>
      <c r="M276" s="1">
        <v>0.07</v>
      </c>
      <c r="N276" s="25">
        <v>-3.86963e-6</v>
      </c>
      <c r="O276" s="25">
        <v>-1.70411e-5</v>
      </c>
      <c r="P276" s="25">
        <v>-0.000509039</v>
      </c>
      <c r="Q276" s="25">
        <v>-0.00142558</v>
      </c>
      <c r="R276" s="27">
        <f ca="1" t="array" ref="R276">(PRODUCT(((C$4:Q$4="")+(C276:Q276&lt;C$4:Q$4))*((C$3:Q$3="")+(C276:Q276&gt;C$3:Q$3)))&gt;0)*1</f>
        <v>0</v>
      </c>
    </row>
    <row r="277" hidden="1" spans="1:18">
      <c r="A277" s="19">
        <v>355</v>
      </c>
      <c r="B277" s="1" t="s">
        <v>347</v>
      </c>
      <c r="C277" s="20">
        <v>4000</v>
      </c>
      <c r="D277" s="20">
        <v>4107.9</v>
      </c>
      <c r="E277" s="21">
        <f t="shared" si="5"/>
        <v>0.973733537817376</v>
      </c>
      <c r="F277" s="22">
        <v>383.15</v>
      </c>
      <c r="G277" s="1">
        <v>550</v>
      </c>
      <c r="H277" s="1">
        <v>19</v>
      </c>
      <c r="I277" s="1">
        <v>240</v>
      </c>
      <c r="J277" s="1">
        <v>110</v>
      </c>
      <c r="K277" s="1">
        <v>530</v>
      </c>
      <c r="L277" s="22">
        <v>19.5176</v>
      </c>
      <c r="M277" s="1">
        <v>0.11</v>
      </c>
      <c r="N277" s="25">
        <v>-3.67346e-6</v>
      </c>
      <c r="O277" s="25">
        <v>-1.43887e-5</v>
      </c>
      <c r="P277" s="25">
        <v>-0.0025225</v>
      </c>
      <c r="Q277" s="25">
        <v>0.000470376</v>
      </c>
      <c r="R277" s="27">
        <f ca="1" t="array" ref="R277">(PRODUCT(((C$4:Q$4="")+(C277:Q277&lt;C$4:Q$4))*((C$3:Q$3="")+(C277:Q277&gt;C$3:Q$3)))&gt;0)*1</f>
        <v>0</v>
      </c>
    </row>
    <row r="278" hidden="1" spans="1:18">
      <c r="A278" s="19">
        <v>356</v>
      </c>
      <c r="B278" s="1" t="s">
        <v>348</v>
      </c>
      <c r="C278" s="20">
        <v>4600</v>
      </c>
      <c r="D278" s="20">
        <v>4760.85</v>
      </c>
      <c r="E278" s="21">
        <f t="shared" si="5"/>
        <v>0.966214016404634</v>
      </c>
      <c r="F278" s="22">
        <v>351.433</v>
      </c>
      <c r="G278" s="1">
        <v>550</v>
      </c>
      <c r="H278" s="1">
        <v>19</v>
      </c>
      <c r="I278" s="1">
        <v>208</v>
      </c>
      <c r="J278" s="1">
        <v>110</v>
      </c>
      <c r="K278" s="1">
        <v>530</v>
      </c>
      <c r="L278" s="22">
        <v>24.2636</v>
      </c>
      <c r="M278" s="1">
        <v>0.07</v>
      </c>
      <c r="N278" s="25">
        <v>-4.89783e-6</v>
      </c>
      <c r="O278" s="25">
        <v>-2.15506e-5</v>
      </c>
      <c r="P278" s="25">
        <v>-0.000391792</v>
      </c>
      <c r="Q278" s="25">
        <v>-0.00125573</v>
      </c>
      <c r="R278" s="27">
        <f ca="1" t="array" ref="R278">(PRODUCT(((C$4:Q$4="")+(C278:Q278&lt;C$4:Q$4))*((C$3:Q$3="")+(C278:Q278&gt;C$3:Q$3)))&gt;0)*1</f>
        <v>0</v>
      </c>
    </row>
    <row r="279" hidden="1" spans="1:18">
      <c r="A279" s="19">
        <v>357</v>
      </c>
      <c r="B279" s="1" t="s">
        <v>349</v>
      </c>
      <c r="C279" s="20">
        <v>4600</v>
      </c>
      <c r="D279" s="20">
        <v>4726.91</v>
      </c>
      <c r="E279" s="21">
        <f t="shared" si="5"/>
        <v>0.973151593747289</v>
      </c>
      <c r="F279" s="22">
        <v>377.539</v>
      </c>
      <c r="G279" s="1">
        <v>550</v>
      </c>
      <c r="H279" s="1">
        <v>19</v>
      </c>
      <c r="I279" s="1">
        <v>240</v>
      </c>
      <c r="J279" s="1">
        <v>110</v>
      </c>
      <c r="K279" s="1">
        <v>530</v>
      </c>
      <c r="L279" s="22">
        <v>23.5243</v>
      </c>
      <c r="M279" s="1">
        <v>0.1</v>
      </c>
      <c r="N279" s="25">
        <v>-3.19413e-6</v>
      </c>
      <c r="O279" s="25">
        <v>-3.25371e-5</v>
      </c>
      <c r="P279" s="25">
        <v>-0.00260263</v>
      </c>
      <c r="Q279" s="25">
        <v>-0.00170412</v>
      </c>
      <c r="R279" s="27">
        <f ca="1" t="array" ref="R279">(PRODUCT(((C$4:Q$4="")+(C279:Q279&lt;C$4:Q$4))*((C$3:Q$3="")+(C279:Q279&gt;C$3:Q$3)))&gt;0)*1</f>
        <v>0</v>
      </c>
    </row>
    <row r="280" hidden="1" spans="1:18">
      <c r="A280" s="19">
        <v>206</v>
      </c>
      <c r="B280" s="1" t="s">
        <v>350</v>
      </c>
      <c r="C280" s="20">
        <v>48000</v>
      </c>
      <c r="D280" s="20">
        <v>50372.6</v>
      </c>
      <c r="E280" s="21">
        <f t="shared" si="5"/>
        <v>0.952898996676765</v>
      </c>
      <c r="F280" s="22">
        <v>330.296</v>
      </c>
      <c r="G280" s="1">
        <v>600</v>
      </c>
      <c r="H280" s="1">
        <v>222</v>
      </c>
      <c r="I280" s="1">
        <v>277</v>
      </c>
      <c r="J280" s="1">
        <v>230</v>
      </c>
      <c r="K280" s="1">
        <v>500</v>
      </c>
      <c r="L280" s="22">
        <v>161.427</v>
      </c>
      <c r="M280" s="1">
        <v>4.56</v>
      </c>
      <c r="N280" s="25">
        <v>-3.17515e-7</v>
      </c>
      <c r="O280" s="25">
        <v>-3.83803e-5</v>
      </c>
      <c r="P280" s="25">
        <v>-0.000572773</v>
      </c>
      <c r="Q280" s="25">
        <v>-0.00466358</v>
      </c>
      <c r="R280" s="27">
        <f ca="1" t="array" ref="R280">(PRODUCT(((C$4:Q$4="")+(C280:Q280&lt;C$4:Q$4))*((C$3:Q$3="")+(C280:Q280&gt;C$3:Q$3)))&gt;0)*1</f>
        <v>0</v>
      </c>
    </row>
    <row r="281" hidden="1" spans="1:18">
      <c r="A281" s="19">
        <v>209</v>
      </c>
      <c r="B281" s="1" t="s">
        <v>351</v>
      </c>
      <c r="C281" s="20">
        <v>60000</v>
      </c>
      <c r="D281" s="20">
        <v>62974.4</v>
      </c>
      <c r="E281" s="21">
        <f t="shared" si="5"/>
        <v>0.952768108945857</v>
      </c>
      <c r="F281" s="22">
        <v>330.104</v>
      </c>
      <c r="G281" s="1">
        <v>600</v>
      </c>
      <c r="H281" s="1">
        <v>277.5</v>
      </c>
      <c r="I281" s="1">
        <v>277</v>
      </c>
      <c r="J281" s="1">
        <v>230</v>
      </c>
      <c r="K281" s="1">
        <v>500</v>
      </c>
      <c r="L281" s="22">
        <v>180.861</v>
      </c>
      <c r="M281" s="1">
        <v>5.08</v>
      </c>
      <c r="N281" s="25">
        <v>-2.48715e-7</v>
      </c>
      <c r="O281" s="25">
        <v>-3.95052e-5</v>
      </c>
      <c r="P281" s="25">
        <v>-0.000494589</v>
      </c>
      <c r="Q281" s="25">
        <v>-0.00478545</v>
      </c>
      <c r="R281" s="27">
        <f ca="1" t="array" ref="R281">(PRODUCT(((C$4:Q$4="")+(C281:Q281&lt;C$4:Q$4))*((C$3:Q$3="")+(C281:Q281&gt;C$3:Q$3)))&gt;0)*1</f>
        <v>0</v>
      </c>
    </row>
    <row r="282" hidden="1" spans="1:18">
      <c r="A282" s="19">
        <v>412</v>
      </c>
      <c r="B282" s="1" t="s">
        <v>352</v>
      </c>
      <c r="C282" s="20">
        <v>3500</v>
      </c>
      <c r="D282" s="20">
        <v>3683.98</v>
      </c>
      <c r="E282" s="21">
        <f t="shared" si="5"/>
        <v>0.9500594465768</v>
      </c>
      <c r="F282" s="22">
        <v>280</v>
      </c>
      <c r="G282" s="1">
        <v>550</v>
      </c>
      <c r="H282" s="1">
        <v>28</v>
      </c>
      <c r="I282" s="1">
        <v>208</v>
      </c>
      <c r="J282" s="1">
        <v>200</v>
      </c>
      <c r="K282" s="1">
        <v>510</v>
      </c>
      <c r="L282" s="22">
        <v>16.5935</v>
      </c>
      <c r="M282" s="1">
        <v>0.26</v>
      </c>
      <c r="N282" s="25">
        <v>-6.08388e-6</v>
      </c>
      <c r="O282" s="25">
        <v>1.05167e-5</v>
      </c>
      <c r="P282" s="25">
        <v>0.000799926</v>
      </c>
      <c r="Q282" s="25">
        <v>-0.00106718</v>
      </c>
      <c r="R282" s="27">
        <f ca="1" t="array" ref="R282">(PRODUCT(((C$4:Q$4="")+(C282:Q282&lt;C$4:Q$4))*((C$3:Q$3="")+(C282:Q282&gt;C$3:Q$3)))&gt;0)*1</f>
        <v>0</v>
      </c>
    </row>
    <row r="283" hidden="1" spans="1:18">
      <c r="A283" s="19">
        <v>413</v>
      </c>
      <c r="B283" s="1" t="s">
        <v>353</v>
      </c>
      <c r="C283" s="20">
        <v>3500</v>
      </c>
      <c r="D283" s="20">
        <v>3668.8</v>
      </c>
      <c r="E283" s="21">
        <f t="shared" si="5"/>
        <v>0.953990405582207</v>
      </c>
      <c r="F283" s="22">
        <v>280</v>
      </c>
      <c r="G283" s="1">
        <v>550</v>
      </c>
      <c r="H283" s="1">
        <v>28</v>
      </c>
      <c r="I283" s="1">
        <v>240</v>
      </c>
      <c r="J283" s="1">
        <v>200</v>
      </c>
      <c r="K283" s="1">
        <v>510</v>
      </c>
      <c r="L283" s="22">
        <v>17.5719</v>
      </c>
      <c r="M283" s="1">
        <v>0.36</v>
      </c>
      <c r="N283" s="25">
        <v>-5.77904e-6</v>
      </c>
      <c r="O283" s="25">
        <v>1.68912e-5</v>
      </c>
      <c r="P283" s="25">
        <v>0.00118891</v>
      </c>
      <c r="Q283" s="25">
        <v>-0.000397363</v>
      </c>
      <c r="R283" s="27">
        <f ca="1" t="array" ref="R283">(PRODUCT(((C$4:Q$4="")+(C283:Q283&lt;C$4:Q$4))*((C$3:Q$3="")+(C283:Q283&gt;C$3:Q$3)))&gt;0)*1</f>
        <v>0</v>
      </c>
    </row>
    <row r="284" hidden="1" spans="1:18">
      <c r="A284" s="19">
        <v>415</v>
      </c>
      <c r="B284" s="1" t="s">
        <v>354</v>
      </c>
      <c r="C284" s="20">
        <v>5000</v>
      </c>
      <c r="D284" s="20">
        <v>5309.48</v>
      </c>
      <c r="E284" s="21">
        <f t="shared" si="5"/>
        <v>0.94171180605257</v>
      </c>
      <c r="F284" s="22">
        <v>280</v>
      </c>
      <c r="G284" s="1">
        <v>550</v>
      </c>
      <c r="H284" s="1">
        <v>40</v>
      </c>
      <c r="I284" s="1">
        <v>208</v>
      </c>
      <c r="J284" s="1">
        <v>200</v>
      </c>
      <c r="K284" s="1">
        <v>510</v>
      </c>
      <c r="L284" s="22">
        <v>19.6831</v>
      </c>
      <c r="M284" s="1">
        <v>0.26</v>
      </c>
      <c r="N284" s="25">
        <v>-6.47197e-6</v>
      </c>
      <c r="O284" s="25">
        <v>1.00361e-5</v>
      </c>
      <c r="P284" s="25">
        <v>0.00153713</v>
      </c>
      <c r="Q284" s="25">
        <v>-0.000159722</v>
      </c>
      <c r="R284" s="27">
        <f ca="1" t="array" ref="R284">(PRODUCT(((C$4:Q$4="")+(C284:Q284&lt;C$4:Q$4))*((C$3:Q$3="")+(C284:Q284&gt;C$3:Q$3)))&gt;0)*1</f>
        <v>0</v>
      </c>
    </row>
    <row r="285" hidden="1" spans="1:18">
      <c r="A285" s="19">
        <v>416</v>
      </c>
      <c r="B285" s="1" t="s">
        <v>355</v>
      </c>
      <c r="C285" s="20">
        <v>5000</v>
      </c>
      <c r="D285" s="20">
        <v>5279.73</v>
      </c>
      <c r="E285" s="21">
        <f t="shared" si="5"/>
        <v>0.947018124032858</v>
      </c>
      <c r="F285" s="22">
        <v>280</v>
      </c>
      <c r="G285" s="1">
        <v>550</v>
      </c>
      <c r="H285" s="1">
        <v>40</v>
      </c>
      <c r="I285" s="1">
        <v>240</v>
      </c>
      <c r="J285" s="1">
        <v>200</v>
      </c>
      <c r="K285" s="1">
        <v>510</v>
      </c>
      <c r="L285" s="22">
        <v>18.5876</v>
      </c>
      <c r="M285" s="1">
        <v>0.36</v>
      </c>
      <c r="N285" s="25">
        <v>-5.80458e-6</v>
      </c>
      <c r="O285" s="25">
        <v>9.82843e-6</v>
      </c>
      <c r="P285" s="25">
        <v>0.001636</v>
      </c>
      <c r="Q285" s="25">
        <v>-0.000105352</v>
      </c>
      <c r="R285" s="27">
        <f ca="1" t="array" ref="R285">(PRODUCT(((C$4:Q$4="")+(C285:Q285&lt;C$4:Q$4))*((C$3:Q$3="")+(C285:Q285&gt;C$3:Q$3)))&gt;0)*1</f>
        <v>0</v>
      </c>
    </row>
    <row r="286" hidden="1" spans="1:18">
      <c r="A286" s="19">
        <v>14</v>
      </c>
      <c r="B286" s="1" t="s">
        <v>356</v>
      </c>
      <c r="C286" s="20">
        <v>3690</v>
      </c>
      <c r="D286" s="20">
        <v>3789.77</v>
      </c>
      <c r="E286" s="21">
        <f t="shared" si="5"/>
        <v>0.973673864113126</v>
      </c>
      <c r="F286" s="22">
        <v>359.271</v>
      </c>
      <c r="G286" s="1">
        <v>600</v>
      </c>
      <c r="H286" s="1">
        <v>19</v>
      </c>
      <c r="I286" s="1">
        <v>208</v>
      </c>
      <c r="J286" s="1">
        <v>105</v>
      </c>
      <c r="K286" s="1">
        <v>500</v>
      </c>
      <c r="L286" s="22">
        <v>18.4932</v>
      </c>
      <c r="M286" s="1">
        <v>0.21</v>
      </c>
      <c r="N286" s="25">
        <v>-3.30263e-6</v>
      </c>
      <c r="O286" s="25">
        <v>1.56592e-5</v>
      </c>
      <c r="P286" s="25">
        <v>0.00210594</v>
      </c>
      <c r="Q286" s="25">
        <v>-0.00154672</v>
      </c>
      <c r="R286" s="27">
        <f ca="1" t="array" ref="R286">(PRODUCT(((C$4:Q$4="")+(C286:Q286&lt;C$4:Q$4))*((C$3:Q$3="")+(C286:Q286&gt;C$3:Q$3)))&gt;0)*1</f>
        <v>0</v>
      </c>
    </row>
    <row r="287" hidden="1" spans="1:18">
      <c r="A287" s="19">
        <v>15</v>
      </c>
      <c r="B287" s="1" t="s">
        <v>357</v>
      </c>
      <c r="C287" s="20">
        <v>3980</v>
      </c>
      <c r="D287" s="20">
        <v>4087.68</v>
      </c>
      <c r="E287" s="21">
        <f t="shared" si="5"/>
        <v>0.973657429152967</v>
      </c>
      <c r="F287" s="22">
        <v>359.188</v>
      </c>
      <c r="G287" s="1">
        <v>600</v>
      </c>
      <c r="H287" s="1">
        <v>19</v>
      </c>
      <c r="I287" s="1">
        <v>240</v>
      </c>
      <c r="J287" s="1">
        <v>105</v>
      </c>
      <c r="K287" s="1">
        <v>500</v>
      </c>
      <c r="L287" s="22">
        <v>19.0375</v>
      </c>
      <c r="M287" s="1">
        <v>0.16</v>
      </c>
      <c r="N287" s="25">
        <v>-1.49038e-6</v>
      </c>
      <c r="O287" s="25">
        <v>-3.77916e-5</v>
      </c>
      <c r="P287" s="25">
        <v>-0.000595305</v>
      </c>
      <c r="Q287" s="25">
        <v>-0.00413971</v>
      </c>
      <c r="R287" s="27">
        <f ca="1" t="array" ref="R287">(PRODUCT(((C$4:Q$4="")+(C287:Q287&lt;C$4:Q$4))*((C$3:Q$3="")+(C287:Q287&gt;C$3:Q$3)))&gt;0)*1</f>
        <v>0</v>
      </c>
    </row>
    <row r="288" hidden="1" spans="1:18">
      <c r="A288" s="19">
        <v>16</v>
      </c>
      <c r="B288" s="1" t="s">
        <v>358</v>
      </c>
      <c r="C288" s="20">
        <v>3980</v>
      </c>
      <c r="D288" s="20">
        <v>4080.95</v>
      </c>
      <c r="E288" s="21">
        <f t="shared" si="5"/>
        <v>0.975263112755608</v>
      </c>
      <c r="F288" s="22">
        <v>359.145</v>
      </c>
      <c r="G288" s="1">
        <v>600</v>
      </c>
      <c r="H288" s="1">
        <v>19</v>
      </c>
      <c r="I288" s="1">
        <v>277</v>
      </c>
      <c r="J288" s="1">
        <v>105</v>
      </c>
      <c r="K288" s="1">
        <v>500</v>
      </c>
      <c r="L288" s="22">
        <v>25.814</v>
      </c>
      <c r="M288" s="1">
        <v>0.11</v>
      </c>
      <c r="N288" s="25">
        <v>-2.53796e-6</v>
      </c>
      <c r="O288" s="25">
        <v>-4.87659e-5</v>
      </c>
      <c r="P288" s="25">
        <v>-0.00120906</v>
      </c>
      <c r="Q288" s="25">
        <v>-0.000454169</v>
      </c>
      <c r="R288" s="27">
        <f ca="1" t="array" ref="R288">(PRODUCT(((C$4:Q$4="")+(C288:Q288&lt;C$4:Q$4))*((C$3:Q$3="")+(C288:Q288&gt;C$3:Q$3)))&gt;0)*1</f>
        <v>0</v>
      </c>
    </row>
    <row r="289" hidden="1" spans="1:18">
      <c r="A289" s="19">
        <v>20</v>
      </c>
      <c r="B289" s="1" t="s">
        <v>359</v>
      </c>
      <c r="C289" s="20">
        <v>5980</v>
      </c>
      <c r="D289" s="20">
        <v>6169.54</v>
      </c>
      <c r="E289" s="21">
        <f t="shared" si="5"/>
        <v>0.969278098529226</v>
      </c>
      <c r="F289" s="22">
        <v>362.359</v>
      </c>
      <c r="G289" s="1">
        <v>600</v>
      </c>
      <c r="H289" s="1">
        <v>32</v>
      </c>
      <c r="I289" s="1">
        <v>208</v>
      </c>
      <c r="J289" s="1">
        <v>105</v>
      </c>
      <c r="K289" s="1">
        <v>500</v>
      </c>
      <c r="L289" s="22">
        <v>24.0456</v>
      </c>
      <c r="M289" s="1">
        <v>0.11</v>
      </c>
      <c r="N289" s="25">
        <v>-2.81144e-6</v>
      </c>
      <c r="O289" s="25">
        <v>1.16237e-5</v>
      </c>
      <c r="P289" s="25">
        <v>0.0041231</v>
      </c>
      <c r="Q289" s="25">
        <v>-0.000655144</v>
      </c>
      <c r="R289" s="27">
        <f ca="1" t="array" ref="R289">(PRODUCT(((C$4:Q$4="")+(C289:Q289&lt;C$4:Q$4))*((C$3:Q$3="")+(C289:Q289&gt;C$3:Q$3)))&gt;0)*1</f>
        <v>0</v>
      </c>
    </row>
    <row r="290" hidden="1" spans="1:18">
      <c r="A290" s="19">
        <v>21</v>
      </c>
      <c r="B290" s="1" t="s">
        <v>360</v>
      </c>
      <c r="C290" s="20">
        <v>6010</v>
      </c>
      <c r="D290" s="20">
        <v>6189.26</v>
      </c>
      <c r="E290" s="21">
        <f t="shared" si="5"/>
        <v>0.971036925254392</v>
      </c>
      <c r="F290" s="22">
        <v>362.48</v>
      </c>
      <c r="G290" s="1">
        <v>600</v>
      </c>
      <c r="H290" s="1">
        <v>32</v>
      </c>
      <c r="I290" s="1">
        <v>240</v>
      </c>
      <c r="J290" s="1">
        <v>105</v>
      </c>
      <c r="K290" s="1">
        <v>500</v>
      </c>
      <c r="L290" s="22">
        <v>27.4199</v>
      </c>
      <c r="M290" s="1">
        <v>0.08</v>
      </c>
      <c r="N290" s="25">
        <v>-2.2536e-6</v>
      </c>
      <c r="O290" s="25">
        <v>-3.11438e-5</v>
      </c>
      <c r="P290" s="25">
        <v>0.000879544</v>
      </c>
      <c r="Q290" s="25">
        <v>0.000745926</v>
      </c>
      <c r="R290" s="27">
        <f ca="1" t="array" ref="R290">(PRODUCT(((C$4:Q$4="")+(C290:Q290&lt;C$4:Q$4))*((C$3:Q$3="")+(C290:Q290&gt;C$3:Q$3)))&gt;0)*1</f>
        <v>0</v>
      </c>
    </row>
    <row r="291" hidden="1" spans="1:18">
      <c r="A291" s="19">
        <v>22</v>
      </c>
      <c r="B291" s="1" t="s">
        <v>361</v>
      </c>
      <c r="C291" s="20">
        <v>6000</v>
      </c>
      <c r="D291" s="20">
        <v>6165.67</v>
      </c>
      <c r="E291" s="21">
        <f t="shared" si="5"/>
        <v>0.973130251862328</v>
      </c>
      <c r="F291" s="22">
        <v>361.123</v>
      </c>
      <c r="G291" s="1">
        <v>600</v>
      </c>
      <c r="H291" s="1">
        <v>32</v>
      </c>
      <c r="I291" s="1">
        <v>277</v>
      </c>
      <c r="J291" s="1">
        <v>105</v>
      </c>
      <c r="K291" s="1">
        <v>500</v>
      </c>
      <c r="L291" s="22">
        <v>36.7923</v>
      </c>
      <c r="M291" s="1">
        <v>0.07</v>
      </c>
      <c r="N291" s="25">
        <v>-1.80863e-6</v>
      </c>
      <c r="O291" s="25">
        <v>-4.66759e-5</v>
      </c>
      <c r="P291" s="25">
        <v>-0.00186076</v>
      </c>
      <c r="Q291" s="25">
        <v>0.000721369</v>
      </c>
      <c r="R291" s="27">
        <f ca="1" t="array" ref="R291">(PRODUCT(((C$4:Q$4="")+(C291:Q291&lt;C$4:Q$4))*((C$3:Q$3="")+(C291:Q291&gt;C$3:Q$3)))&gt;0)*1</f>
        <v>0</v>
      </c>
    </row>
    <row r="292" hidden="1" spans="1:18">
      <c r="A292" s="19">
        <v>23</v>
      </c>
      <c r="B292" s="1" t="s">
        <v>362</v>
      </c>
      <c r="C292" s="20">
        <v>6950</v>
      </c>
      <c r="D292" s="20">
        <v>7203.42</v>
      </c>
      <c r="E292" s="21">
        <f t="shared" si="5"/>
        <v>0.96481948852073</v>
      </c>
      <c r="F292" s="22">
        <v>362.822</v>
      </c>
      <c r="G292" s="1">
        <v>600</v>
      </c>
      <c r="H292" s="1">
        <v>37</v>
      </c>
      <c r="I292" s="1">
        <v>208</v>
      </c>
      <c r="J292" s="1">
        <v>105</v>
      </c>
      <c r="K292" s="1">
        <v>500</v>
      </c>
      <c r="L292" s="22">
        <v>22.9062</v>
      </c>
      <c r="M292" s="1">
        <v>0.09</v>
      </c>
      <c r="N292" s="25">
        <v>-2.89346e-6</v>
      </c>
      <c r="O292" s="25">
        <v>9.61592e-6</v>
      </c>
      <c r="P292" s="25">
        <v>0.00520421</v>
      </c>
      <c r="Q292" s="25">
        <v>-0.000354617</v>
      </c>
      <c r="R292" s="27">
        <f ca="1" t="array" ref="R292">(PRODUCT(((C$4:Q$4="")+(C292:Q292&lt;C$4:Q$4))*((C$3:Q$3="")+(C292:Q292&gt;C$3:Q$3)))&gt;0)*1</f>
        <v>0</v>
      </c>
    </row>
    <row r="293" hidden="1" spans="1:18">
      <c r="A293" s="19">
        <v>24</v>
      </c>
      <c r="B293" s="1" t="s">
        <v>363</v>
      </c>
      <c r="C293" s="20">
        <v>6920</v>
      </c>
      <c r="D293" s="20">
        <v>7135.44</v>
      </c>
      <c r="E293" s="21">
        <f t="shared" si="5"/>
        <v>0.969807047638268</v>
      </c>
      <c r="F293" s="22">
        <v>362.807</v>
      </c>
      <c r="G293" s="1">
        <v>600</v>
      </c>
      <c r="H293" s="1">
        <v>37</v>
      </c>
      <c r="I293" s="1">
        <v>240</v>
      </c>
      <c r="J293" s="1">
        <v>105</v>
      </c>
      <c r="K293" s="1">
        <v>500</v>
      </c>
      <c r="L293" s="22">
        <v>30.8976</v>
      </c>
      <c r="M293" s="1">
        <v>0.17</v>
      </c>
      <c r="N293" s="25">
        <v>-2.00048e-6</v>
      </c>
      <c r="O293" s="25">
        <v>-3.99176e-5</v>
      </c>
      <c r="P293" s="25">
        <v>0.000882789</v>
      </c>
      <c r="Q293" s="25">
        <v>-0.00140574</v>
      </c>
      <c r="R293" s="27">
        <f ca="1" t="array" ref="R293">(PRODUCT(((C$4:Q$4="")+(C293:Q293&lt;C$4:Q$4))*((C$3:Q$3="")+(C293:Q293&gt;C$3:Q$3)))&gt;0)*1</f>
        <v>0</v>
      </c>
    </row>
    <row r="294" hidden="1" spans="1:18">
      <c r="A294" s="19">
        <v>25</v>
      </c>
      <c r="B294" s="1" t="s">
        <v>364</v>
      </c>
      <c r="C294" s="20">
        <v>7010</v>
      </c>
      <c r="D294" s="20">
        <v>7228.75</v>
      </c>
      <c r="E294" s="21">
        <f t="shared" si="5"/>
        <v>0.969738889849559</v>
      </c>
      <c r="F294" s="22">
        <v>362.102</v>
      </c>
      <c r="G294" s="1">
        <v>600</v>
      </c>
      <c r="H294" s="1">
        <v>37</v>
      </c>
      <c r="I294" s="1">
        <v>277</v>
      </c>
      <c r="J294" s="1">
        <v>105</v>
      </c>
      <c r="K294" s="1">
        <v>500</v>
      </c>
      <c r="L294" s="22">
        <v>31.7288</v>
      </c>
      <c r="M294" s="1">
        <v>0.02</v>
      </c>
      <c r="N294" s="25">
        <v>-2.04693e-6</v>
      </c>
      <c r="O294" s="25">
        <v>-5.2026e-5</v>
      </c>
      <c r="P294" s="25">
        <v>-0.000769557</v>
      </c>
      <c r="Q294" s="25">
        <v>-0.00100419</v>
      </c>
      <c r="R294" s="27">
        <f ca="1" t="array" ref="R294">(PRODUCT(((C$4:Q$4="")+(C294:Q294&lt;C$4:Q$4))*((C$3:Q$3="")+(C294:Q294&gt;C$3:Q$3)))&gt;0)*1</f>
        <v>0</v>
      </c>
    </row>
    <row r="295" hidden="1" spans="1:18">
      <c r="A295" s="19">
        <v>26</v>
      </c>
      <c r="B295" s="1" t="s">
        <v>365</v>
      </c>
      <c r="C295" s="20">
        <v>3690</v>
      </c>
      <c r="D295" s="20">
        <v>3789.77</v>
      </c>
      <c r="E295" s="21">
        <f t="shared" si="5"/>
        <v>0.973673864113126</v>
      </c>
      <c r="F295" s="22">
        <v>359.271</v>
      </c>
      <c r="G295" s="1">
        <v>600</v>
      </c>
      <c r="H295" s="1">
        <v>19</v>
      </c>
      <c r="I295" s="1">
        <v>208</v>
      </c>
      <c r="J295" s="1">
        <v>225</v>
      </c>
      <c r="K295" s="1">
        <v>500</v>
      </c>
      <c r="L295" s="22">
        <v>18.4932</v>
      </c>
      <c r="M295" s="1">
        <v>0.21</v>
      </c>
      <c r="N295" s="25">
        <v>-3.30263e-6</v>
      </c>
      <c r="O295" s="25">
        <v>1.56592e-5</v>
      </c>
      <c r="P295" s="25">
        <v>0.00210594</v>
      </c>
      <c r="Q295" s="25">
        <v>-0.00154672</v>
      </c>
      <c r="R295" s="27">
        <f ca="1" t="array" ref="R295">(PRODUCT(((C$4:Q$4="")+(C295:Q295&lt;C$4:Q$4))*((C$3:Q$3="")+(C295:Q295&gt;C$3:Q$3)))&gt;0)*1</f>
        <v>0</v>
      </c>
    </row>
    <row r="296" hidden="1" spans="1:18">
      <c r="A296" s="19">
        <v>27</v>
      </c>
      <c r="B296" s="1" t="s">
        <v>366</v>
      </c>
      <c r="C296" s="20">
        <v>3710</v>
      </c>
      <c r="D296" s="20">
        <v>3810.05</v>
      </c>
      <c r="E296" s="21">
        <f t="shared" si="5"/>
        <v>0.973740502093148</v>
      </c>
      <c r="F296" s="22">
        <v>359.188</v>
      </c>
      <c r="G296" s="1">
        <v>600</v>
      </c>
      <c r="H296" s="1">
        <v>19</v>
      </c>
      <c r="I296" s="1">
        <v>240</v>
      </c>
      <c r="J296" s="1">
        <v>225</v>
      </c>
      <c r="K296" s="1">
        <v>500</v>
      </c>
      <c r="L296" s="22">
        <v>19.0375</v>
      </c>
      <c r="M296" s="1">
        <v>0.06</v>
      </c>
      <c r="N296" s="25">
        <v>-1.49038e-6</v>
      </c>
      <c r="O296" s="25">
        <v>-3.61447e-5</v>
      </c>
      <c r="P296" s="25">
        <v>-0.000595305</v>
      </c>
      <c r="Q296" s="25">
        <v>-0.00413971</v>
      </c>
      <c r="R296" s="27">
        <f ca="1" t="array" ref="R296">(PRODUCT(((C$4:Q$4="")+(C296:Q296&lt;C$4:Q$4))*((C$3:Q$3="")+(C296:Q296&gt;C$3:Q$3)))&gt;0)*1</f>
        <v>0</v>
      </c>
    </row>
    <row r="297" hidden="1" spans="1:18">
      <c r="A297" s="19">
        <v>28</v>
      </c>
      <c r="B297" s="1" t="s">
        <v>367</v>
      </c>
      <c r="C297" s="20">
        <v>3710</v>
      </c>
      <c r="D297" s="20">
        <v>3803.49</v>
      </c>
      <c r="E297" s="21">
        <f t="shared" si="5"/>
        <v>0.975419943262635</v>
      </c>
      <c r="F297" s="22">
        <v>360.02</v>
      </c>
      <c r="G297" s="1">
        <v>600</v>
      </c>
      <c r="H297" s="1">
        <v>19</v>
      </c>
      <c r="I297" s="1">
        <v>277</v>
      </c>
      <c r="J297" s="1">
        <v>225</v>
      </c>
      <c r="K297" s="1">
        <v>500</v>
      </c>
      <c r="L297" s="22">
        <v>24.2345</v>
      </c>
      <c r="M297" s="1">
        <v>0.14</v>
      </c>
      <c r="N297" s="25">
        <v>-2.40756e-6</v>
      </c>
      <c r="O297" s="25">
        <v>-4.52074e-5</v>
      </c>
      <c r="P297" s="25">
        <v>-0.00178717</v>
      </c>
      <c r="Q297" s="25">
        <v>-0.00115889</v>
      </c>
      <c r="R297" s="27">
        <f ca="1" t="array" ref="R297">(PRODUCT(((C$4:Q$4="")+(C297:Q297&lt;C$4:Q$4))*((C$3:Q$3="")+(C297:Q297&gt;C$3:Q$3)))&gt;0)*1</f>
        <v>0</v>
      </c>
    </row>
    <row r="298" hidden="1" spans="1:18">
      <c r="A298" s="19">
        <v>29</v>
      </c>
      <c r="B298" s="1" t="s">
        <v>368</v>
      </c>
      <c r="C298" s="20">
        <v>4470</v>
      </c>
      <c r="D298" s="20">
        <v>4594.78</v>
      </c>
      <c r="E298" s="21">
        <f t="shared" si="5"/>
        <v>0.972843095860955</v>
      </c>
      <c r="F298" s="22">
        <v>359.005</v>
      </c>
      <c r="G298" s="1">
        <v>600</v>
      </c>
      <c r="H298" s="1">
        <v>26</v>
      </c>
      <c r="I298" s="1">
        <v>208</v>
      </c>
      <c r="J298" s="1">
        <v>200</v>
      </c>
      <c r="K298" s="1">
        <v>500</v>
      </c>
      <c r="L298" s="22">
        <v>23.9097</v>
      </c>
      <c r="M298" s="1">
        <v>0.07</v>
      </c>
      <c r="N298" s="25">
        <v>-3.18606e-6</v>
      </c>
      <c r="O298" s="25">
        <v>1.94209e-5</v>
      </c>
      <c r="P298" s="25">
        <v>0.002364</v>
      </c>
      <c r="Q298" s="25">
        <v>-0.0015541</v>
      </c>
      <c r="R298" s="27">
        <f ca="1" t="array" ref="R298">(PRODUCT(((C$4:Q$4="")+(C298:Q298&lt;C$4:Q$4))*((C$3:Q$3="")+(C298:Q298&gt;C$3:Q$3)))&gt;0)*1</f>
        <v>0</v>
      </c>
    </row>
    <row r="299" hidden="1" spans="1:18">
      <c r="A299" s="19">
        <v>30</v>
      </c>
      <c r="B299" s="1" t="s">
        <v>369</v>
      </c>
      <c r="C299" s="20">
        <v>4830</v>
      </c>
      <c r="D299" s="20">
        <v>4964.67</v>
      </c>
      <c r="E299" s="21">
        <f t="shared" si="5"/>
        <v>0.972874330015892</v>
      </c>
      <c r="F299" s="22">
        <v>356.237</v>
      </c>
      <c r="G299" s="1">
        <v>600</v>
      </c>
      <c r="H299" s="1">
        <v>26</v>
      </c>
      <c r="I299" s="1">
        <v>240</v>
      </c>
      <c r="J299" s="1">
        <v>200</v>
      </c>
      <c r="K299" s="1">
        <v>500</v>
      </c>
      <c r="L299" s="22">
        <v>25.4282</v>
      </c>
      <c r="M299" s="1">
        <v>0.12</v>
      </c>
      <c r="N299" s="25">
        <v>-2.19329e-6</v>
      </c>
      <c r="O299" s="25">
        <v>-3.8163e-5</v>
      </c>
      <c r="P299" s="25">
        <v>3.65151e-6</v>
      </c>
      <c r="Q299" s="25">
        <v>-0.00150237</v>
      </c>
      <c r="R299" s="27">
        <f ca="1" t="array" ref="R299">(PRODUCT(((C$4:Q$4="")+(C299:Q299&lt;C$4:Q$4))*((C$3:Q$3="")+(C299:Q299&gt;C$3:Q$3)))&gt;0)*1</f>
        <v>0</v>
      </c>
    </row>
    <row r="300" hidden="1" spans="1:18">
      <c r="A300" s="19">
        <v>31</v>
      </c>
      <c r="B300" s="1" t="s">
        <v>370</v>
      </c>
      <c r="C300" s="20">
        <v>4830</v>
      </c>
      <c r="D300" s="20">
        <v>4954.02</v>
      </c>
      <c r="E300" s="21">
        <f t="shared" si="5"/>
        <v>0.974965785362191</v>
      </c>
      <c r="F300" s="22">
        <v>358.492</v>
      </c>
      <c r="G300" s="1">
        <v>600</v>
      </c>
      <c r="H300" s="1">
        <v>26</v>
      </c>
      <c r="I300" s="1">
        <v>277</v>
      </c>
      <c r="J300" s="1">
        <v>200</v>
      </c>
      <c r="K300" s="1">
        <v>500</v>
      </c>
      <c r="L300" s="22">
        <v>30.2913</v>
      </c>
      <c r="M300" s="1">
        <v>0.09</v>
      </c>
      <c r="N300" s="25">
        <v>-1.5383e-6</v>
      </c>
      <c r="O300" s="25">
        <v>-5.10594e-5</v>
      </c>
      <c r="P300" s="25">
        <v>-0.00232141</v>
      </c>
      <c r="Q300" s="25">
        <v>0.000150046</v>
      </c>
      <c r="R300" s="27">
        <f ca="1" t="array" ref="R300">(PRODUCT(((C$4:Q$4="")+(C300:Q300&lt;C$4:Q$4))*((C$3:Q$3="")+(C300:Q300&gt;C$3:Q$3)))&gt;0)*1</f>
        <v>0</v>
      </c>
    </row>
    <row r="301" hidden="1" spans="1:18">
      <c r="A301" s="19">
        <v>32</v>
      </c>
      <c r="B301" s="1" t="s">
        <v>371</v>
      </c>
      <c r="C301" s="20">
        <v>5980</v>
      </c>
      <c r="D301" s="20">
        <v>6169.54</v>
      </c>
      <c r="E301" s="21">
        <f t="shared" si="5"/>
        <v>0.969278098529226</v>
      </c>
      <c r="F301" s="22">
        <v>362.359</v>
      </c>
      <c r="G301" s="1">
        <v>600</v>
      </c>
      <c r="H301" s="1">
        <v>32</v>
      </c>
      <c r="I301" s="1">
        <v>208</v>
      </c>
      <c r="J301" s="1">
        <v>200</v>
      </c>
      <c r="K301" s="1">
        <v>500</v>
      </c>
      <c r="L301" s="22">
        <v>24.0456</v>
      </c>
      <c r="M301" s="1">
        <v>0.11</v>
      </c>
      <c r="N301" s="25">
        <v>-2.81144e-6</v>
      </c>
      <c r="O301" s="25">
        <v>1.16237e-5</v>
      </c>
      <c r="P301" s="25">
        <v>0.0041231</v>
      </c>
      <c r="Q301" s="25">
        <v>-0.000655144</v>
      </c>
      <c r="R301" s="27">
        <f ca="1" t="array" ref="R301">(PRODUCT(((C$4:Q$4="")+(C301:Q301&lt;C$4:Q$4))*((C$3:Q$3="")+(C301:Q301&gt;C$3:Q$3)))&gt;0)*1</f>
        <v>0</v>
      </c>
    </row>
    <row r="302" hidden="1" spans="1:18">
      <c r="A302" s="19">
        <v>33</v>
      </c>
      <c r="B302" s="1" t="s">
        <v>372</v>
      </c>
      <c r="C302" s="20">
        <v>6010</v>
      </c>
      <c r="D302" s="20">
        <v>6189.26</v>
      </c>
      <c r="E302" s="21">
        <f t="shared" si="5"/>
        <v>0.971036925254392</v>
      </c>
      <c r="F302" s="22">
        <v>362.48</v>
      </c>
      <c r="G302" s="1">
        <v>600</v>
      </c>
      <c r="H302" s="1">
        <v>32</v>
      </c>
      <c r="I302" s="1">
        <v>240</v>
      </c>
      <c r="J302" s="1">
        <v>200</v>
      </c>
      <c r="K302" s="1">
        <v>500</v>
      </c>
      <c r="L302" s="22">
        <v>27.4199</v>
      </c>
      <c r="M302" s="1">
        <v>0.08</v>
      </c>
      <c r="N302" s="25">
        <v>-2.2536e-6</v>
      </c>
      <c r="O302" s="25">
        <v>-3.11438e-5</v>
      </c>
      <c r="P302" s="25">
        <v>0.000879544</v>
      </c>
      <c r="Q302" s="25">
        <v>0.000745926</v>
      </c>
      <c r="R302" s="27">
        <f ca="1" t="array" ref="R302">(PRODUCT(((C$4:Q$4="")+(C302:Q302&lt;C$4:Q$4))*((C$3:Q$3="")+(C302:Q302&gt;C$3:Q$3)))&gt;0)*1</f>
        <v>0</v>
      </c>
    </row>
    <row r="303" hidden="1" spans="1:18">
      <c r="A303" s="19">
        <v>34</v>
      </c>
      <c r="B303" s="1" t="s">
        <v>373</v>
      </c>
      <c r="C303" s="20">
        <v>6000</v>
      </c>
      <c r="D303" s="20">
        <v>6165.67</v>
      </c>
      <c r="E303" s="21">
        <f t="shared" si="5"/>
        <v>0.973130251862328</v>
      </c>
      <c r="F303" s="22">
        <v>361.123</v>
      </c>
      <c r="G303" s="1">
        <v>600</v>
      </c>
      <c r="H303" s="1">
        <v>32</v>
      </c>
      <c r="I303" s="1">
        <v>277</v>
      </c>
      <c r="J303" s="1">
        <v>200</v>
      </c>
      <c r="K303" s="1">
        <v>500</v>
      </c>
      <c r="L303" s="22">
        <v>36.7923</v>
      </c>
      <c r="M303" s="1">
        <v>0.07</v>
      </c>
      <c r="N303" s="25">
        <v>-1.80863e-6</v>
      </c>
      <c r="O303" s="25">
        <v>-4.66759e-5</v>
      </c>
      <c r="P303" s="25">
        <v>-0.00186076</v>
      </c>
      <c r="Q303" s="25">
        <v>0.000721369</v>
      </c>
      <c r="R303" s="27">
        <f ca="1" t="array" ref="R303">(PRODUCT(((C$4:Q$4="")+(C303:Q303&lt;C$4:Q$4))*((C$3:Q$3="")+(C303:Q303&gt;C$3:Q$3)))&gt;0)*1</f>
        <v>0</v>
      </c>
    </row>
    <row r="304" hidden="1" spans="1:18">
      <c r="A304" s="19">
        <v>35</v>
      </c>
      <c r="B304" s="1" t="s">
        <v>374</v>
      </c>
      <c r="C304" s="20">
        <v>6950</v>
      </c>
      <c r="D304" s="20">
        <v>7203.42</v>
      </c>
      <c r="E304" s="21">
        <f t="shared" si="5"/>
        <v>0.96481948852073</v>
      </c>
      <c r="F304" s="22">
        <v>362.822</v>
      </c>
      <c r="G304" s="1">
        <v>600</v>
      </c>
      <c r="H304" s="1">
        <v>37</v>
      </c>
      <c r="I304" s="1">
        <v>208</v>
      </c>
      <c r="J304" s="1">
        <v>200</v>
      </c>
      <c r="K304" s="1">
        <v>500</v>
      </c>
      <c r="L304" s="22">
        <v>22.9062</v>
      </c>
      <c r="M304" s="1">
        <v>0.09</v>
      </c>
      <c r="N304" s="25">
        <v>-2.89346e-6</v>
      </c>
      <c r="O304" s="25">
        <v>9.61592e-6</v>
      </c>
      <c r="P304" s="25">
        <v>0.00520421</v>
      </c>
      <c r="Q304" s="25">
        <v>-0.000354617</v>
      </c>
      <c r="R304" s="27">
        <f ca="1" t="array" ref="R304">(PRODUCT(((C$4:Q$4="")+(C304:Q304&lt;C$4:Q$4))*((C$3:Q$3="")+(C304:Q304&gt;C$3:Q$3)))&gt;0)*1</f>
        <v>0</v>
      </c>
    </row>
    <row r="305" hidden="1" spans="1:18">
      <c r="A305" s="19">
        <v>36</v>
      </c>
      <c r="B305" s="1" t="s">
        <v>375</v>
      </c>
      <c r="C305" s="20">
        <v>6920</v>
      </c>
      <c r="D305" s="20">
        <v>7135.44</v>
      </c>
      <c r="E305" s="21">
        <f t="shared" si="5"/>
        <v>0.969807047638268</v>
      </c>
      <c r="F305" s="22">
        <v>362.807</v>
      </c>
      <c r="G305" s="1">
        <v>600</v>
      </c>
      <c r="H305" s="1">
        <v>37</v>
      </c>
      <c r="I305" s="1">
        <v>240</v>
      </c>
      <c r="J305" s="1">
        <v>200</v>
      </c>
      <c r="K305" s="1">
        <v>500</v>
      </c>
      <c r="L305" s="22">
        <v>30.8976</v>
      </c>
      <c r="M305" s="1">
        <v>0.17</v>
      </c>
      <c r="N305" s="25">
        <v>-2.00048e-6</v>
      </c>
      <c r="O305" s="25">
        <v>-3.99176e-5</v>
      </c>
      <c r="P305" s="25">
        <v>0.000882789</v>
      </c>
      <c r="Q305" s="25">
        <v>-0.00140574</v>
      </c>
      <c r="R305" s="27">
        <f ca="1" t="array" ref="R305">(PRODUCT(((C$4:Q$4="")+(C305:Q305&lt;C$4:Q$4))*((C$3:Q$3="")+(C305:Q305&gt;C$3:Q$3)))&gt;0)*1</f>
        <v>0</v>
      </c>
    </row>
    <row r="306" hidden="1" spans="1:18">
      <c r="A306" s="19">
        <v>37</v>
      </c>
      <c r="B306" s="1" t="s">
        <v>376</v>
      </c>
      <c r="C306" s="20">
        <v>7010</v>
      </c>
      <c r="D306" s="20">
        <v>7228.75</v>
      </c>
      <c r="E306" s="21">
        <f t="shared" si="5"/>
        <v>0.969738889849559</v>
      </c>
      <c r="F306" s="22">
        <v>362.102</v>
      </c>
      <c r="G306" s="1">
        <v>600</v>
      </c>
      <c r="H306" s="1">
        <v>37</v>
      </c>
      <c r="I306" s="1">
        <v>277</v>
      </c>
      <c r="J306" s="1">
        <v>200</v>
      </c>
      <c r="K306" s="1">
        <v>500</v>
      </c>
      <c r="L306" s="22">
        <v>31.7288</v>
      </c>
      <c r="M306" s="1">
        <v>0.02</v>
      </c>
      <c r="N306" s="25">
        <v>-2.04693e-6</v>
      </c>
      <c r="O306" s="25">
        <v>-5.2026e-5</v>
      </c>
      <c r="P306" s="25">
        <v>-0.000769557</v>
      </c>
      <c r="Q306" s="25">
        <v>-0.00100419</v>
      </c>
      <c r="R306" s="27">
        <f ca="1" t="array" ref="R306">(PRODUCT(((C$4:Q$4="")+(C306:Q306&lt;C$4:Q$4))*((C$3:Q$3="")+(C306:Q306&gt;C$3:Q$3)))&gt;0)*1</f>
        <v>0</v>
      </c>
    </row>
    <row r="307" hidden="1" spans="1:18">
      <c r="A307" s="19">
        <v>51</v>
      </c>
      <c r="B307" s="1" t="s">
        <v>377</v>
      </c>
      <c r="C307" s="20">
        <v>1550</v>
      </c>
      <c r="D307" s="20">
        <v>1618.68</v>
      </c>
      <c r="E307" s="21">
        <f t="shared" si="5"/>
        <v>0.957570365977216</v>
      </c>
      <c r="F307" s="22">
        <v>293.084</v>
      </c>
      <c r="G307" s="1">
        <v>500</v>
      </c>
      <c r="H307" s="1">
        <v>7.5</v>
      </c>
      <c r="I307" s="1">
        <v>240</v>
      </c>
      <c r="J307" s="1">
        <v>150</v>
      </c>
      <c r="K307" s="1">
        <v>500</v>
      </c>
      <c r="L307" s="22">
        <v>21.8401</v>
      </c>
      <c r="M307" s="1">
        <v>0.32</v>
      </c>
      <c r="N307" s="25">
        <v>-1.97821e-6</v>
      </c>
      <c r="O307" s="25">
        <v>-7.42574e-5</v>
      </c>
      <c r="P307" s="25">
        <v>-0.00044283</v>
      </c>
      <c r="Q307" s="25">
        <v>-0.00108099</v>
      </c>
      <c r="R307" s="27">
        <f ca="1" t="array" ref="R307">(PRODUCT(((C$4:Q$4="")+(C307:Q307&lt;C$4:Q$4))*((C$3:Q$3="")+(C307:Q307&gt;C$3:Q$3)))&gt;0)*1</f>
        <v>0</v>
      </c>
    </row>
    <row r="308" hidden="1" spans="1:18">
      <c r="A308" s="19">
        <v>53</v>
      </c>
      <c r="B308" s="1" t="s">
        <v>378</v>
      </c>
      <c r="C308" s="20">
        <v>2060</v>
      </c>
      <c r="D308" s="20">
        <v>2150.76</v>
      </c>
      <c r="E308" s="21">
        <f t="shared" si="5"/>
        <v>0.957800963380386</v>
      </c>
      <c r="F308" s="22">
        <v>306.514</v>
      </c>
      <c r="G308" s="1">
        <v>500</v>
      </c>
      <c r="H308" s="1">
        <v>10</v>
      </c>
      <c r="I308" s="1">
        <v>240</v>
      </c>
      <c r="J308" s="1">
        <v>150</v>
      </c>
      <c r="K308" s="1">
        <v>500</v>
      </c>
      <c r="L308" s="22">
        <v>24.1548</v>
      </c>
      <c r="M308" s="1">
        <v>0.36</v>
      </c>
      <c r="N308" s="25">
        <v>-6.0257e-6</v>
      </c>
      <c r="O308" s="25">
        <v>-6.0325e-5</v>
      </c>
      <c r="P308" s="25">
        <v>-0.000218916</v>
      </c>
      <c r="Q308" s="25">
        <v>0.00307866</v>
      </c>
      <c r="R308" s="27">
        <f ca="1" t="array" ref="R308">(PRODUCT(((C$4:Q$4="")+(C308:Q308&lt;C$4:Q$4))*((C$3:Q$3="")+(C308:Q308&gt;C$3:Q$3)))&gt;0)*1</f>
        <v>0</v>
      </c>
    </row>
    <row r="309" hidden="1" spans="1:18">
      <c r="A309" s="19">
        <v>55</v>
      </c>
      <c r="B309" s="1" t="s">
        <v>379</v>
      </c>
      <c r="C309" s="20">
        <v>3010</v>
      </c>
      <c r="D309" s="20">
        <v>3152.87</v>
      </c>
      <c r="E309" s="21">
        <f t="shared" si="5"/>
        <v>0.954685730778624</v>
      </c>
      <c r="F309" s="22">
        <v>307.2</v>
      </c>
      <c r="G309" s="1">
        <v>500</v>
      </c>
      <c r="H309" s="1">
        <v>15</v>
      </c>
      <c r="I309" s="1">
        <v>240</v>
      </c>
      <c r="J309" s="1">
        <v>150</v>
      </c>
      <c r="K309" s="1">
        <v>500</v>
      </c>
      <c r="L309" s="22">
        <v>24.9127</v>
      </c>
      <c r="M309" s="1">
        <v>0.25</v>
      </c>
      <c r="N309" s="25">
        <v>-6.79945e-6</v>
      </c>
      <c r="O309" s="25">
        <v>-0.00010661</v>
      </c>
      <c r="P309" s="25">
        <v>-0.00177396</v>
      </c>
      <c r="Q309" s="25">
        <v>-0.0052034</v>
      </c>
      <c r="R309" s="27">
        <f ca="1" t="array" ref="R309">(PRODUCT(((C$4:Q$4="")+(C309:Q309&lt;C$4:Q$4))*((C$3:Q$3="")+(C309:Q309&gt;C$3:Q$3)))&gt;0)*1</f>
        <v>0</v>
      </c>
    </row>
    <row r="310" hidden="1" spans="1:18">
      <c r="A310" s="19">
        <v>56</v>
      </c>
      <c r="B310" s="1" t="s">
        <v>380</v>
      </c>
      <c r="C310" s="20">
        <v>4010</v>
      </c>
      <c r="D310" s="20">
        <v>4200.26</v>
      </c>
      <c r="E310" s="21">
        <f t="shared" si="5"/>
        <v>0.954702804112126</v>
      </c>
      <c r="F310" s="22">
        <v>307.95</v>
      </c>
      <c r="G310" s="1">
        <v>500</v>
      </c>
      <c r="H310" s="1">
        <v>20</v>
      </c>
      <c r="I310" s="1">
        <v>208</v>
      </c>
      <c r="J310" s="1">
        <v>150</v>
      </c>
      <c r="K310" s="1">
        <v>500</v>
      </c>
      <c r="L310" s="22">
        <v>33.1582</v>
      </c>
      <c r="M310" s="1">
        <v>0.18</v>
      </c>
      <c r="N310" s="25">
        <v>-6.65623e-6</v>
      </c>
      <c r="O310" s="25">
        <v>-6.2739e-5</v>
      </c>
      <c r="P310" s="25">
        <v>0.000905152</v>
      </c>
      <c r="Q310" s="25">
        <v>0.0031871</v>
      </c>
      <c r="R310" s="27">
        <f ca="1" t="array" ref="R310">(PRODUCT(((C$4:Q$4="")+(C310:Q310&lt;C$4:Q$4))*((C$3:Q$3="")+(C310:Q310&gt;C$3:Q$3)))&gt;0)*1</f>
        <v>0</v>
      </c>
    </row>
    <row r="311" hidden="1" spans="1:18">
      <c r="A311" s="19">
        <v>57</v>
      </c>
      <c r="B311" s="1" t="s">
        <v>381</v>
      </c>
      <c r="C311" s="20">
        <v>3990</v>
      </c>
      <c r="D311" s="20">
        <v>4155.51</v>
      </c>
      <c r="E311" s="21">
        <f t="shared" si="5"/>
        <v>0.96017095374575</v>
      </c>
      <c r="F311" s="22">
        <v>307.992</v>
      </c>
      <c r="G311" s="1">
        <v>500</v>
      </c>
      <c r="H311" s="1">
        <v>20</v>
      </c>
      <c r="I311" s="1">
        <v>240</v>
      </c>
      <c r="J311" s="1">
        <v>150</v>
      </c>
      <c r="K311" s="1">
        <v>500</v>
      </c>
      <c r="L311" s="22">
        <v>30.4445</v>
      </c>
      <c r="M311" s="1">
        <v>0.25</v>
      </c>
      <c r="N311" s="25">
        <v>-4.36034e-6</v>
      </c>
      <c r="O311" s="25">
        <v>-7.76481e-5</v>
      </c>
      <c r="P311" s="25">
        <v>-0.00126703</v>
      </c>
      <c r="Q311" s="25">
        <v>-0.000482685</v>
      </c>
      <c r="R311" s="27">
        <f ca="1" t="array" ref="R311">(PRODUCT(((C$4:Q$4="")+(C311:Q311&lt;C$4:Q$4))*((C$3:Q$3="")+(C311:Q311&gt;C$3:Q$3)))&gt;0)*1</f>
        <v>0</v>
      </c>
    </row>
    <row r="312" hidden="1" spans="1:18">
      <c r="A312" s="19">
        <v>62</v>
      </c>
      <c r="B312" s="1" t="s">
        <v>382</v>
      </c>
      <c r="C312" s="20">
        <v>2060</v>
      </c>
      <c r="D312" s="20">
        <v>2150.78</v>
      </c>
      <c r="E312" s="21">
        <f t="shared" si="5"/>
        <v>0.957792056835195</v>
      </c>
      <c r="F312" s="22">
        <v>306.514</v>
      </c>
      <c r="G312" s="1">
        <v>500</v>
      </c>
      <c r="H312" s="1">
        <v>10</v>
      </c>
      <c r="I312" s="1">
        <v>240</v>
      </c>
      <c r="J312" s="1">
        <v>150</v>
      </c>
      <c r="K312" s="1">
        <v>500</v>
      </c>
      <c r="L312" s="22">
        <v>24.177</v>
      </c>
      <c r="M312" s="1">
        <v>0.36</v>
      </c>
      <c r="N312" s="25">
        <v>-6.03862e-6</v>
      </c>
      <c r="O312" s="25">
        <v>-6.0295e-5</v>
      </c>
      <c r="P312" s="25">
        <v>-0.000217867</v>
      </c>
      <c r="Q312" s="25">
        <v>0.00305441</v>
      </c>
      <c r="R312" s="27">
        <f ca="1" t="array" ref="R312">(PRODUCT(((C$4:Q$4="")+(C312:Q312&lt;C$4:Q$4))*((C$3:Q$3="")+(C312:Q312&gt;C$3:Q$3)))&gt;0)*1</f>
        <v>0</v>
      </c>
    </row>
    <row r="313" hidden="1" spans="1:18">
      <c r="A313" s="19">
        <v>64</v>
      </c>
      <c r="B313" s="1" t="s">
        <v>383</v>
      </c>
      <c r="C313" s="20">
        <v>1550</v>
      </c>
      <c r="D313" s="20">
        <v>1618.66</v>
      </c>
      <c r="E313" s="21">
        <f t="shared" si="5"/>
        <v>0.957582197620254</v>
      </c>
      <c r="F313" s="22">
        <v>293.084</v>
      </c>
      <c r="G313" s="1">
        <v>500</v>
      </c>
      <c r="H313" s="1">
        <v>7.5</v>
      </c>
      <c r="I313" s="1">
        <v>240</v>
      </c>
      <c r="J313" s="1">
        <v>150</v>
      </c>
      <c r="K313" s="1">
        <v>500</v>
      </c>
      <c r="L313" s="22">
        <v>21.8466</v>
      </c>
      <c r="M313" s="1">
        <v>0.32</v>
      </c>
      <c r="N313" s="25">
        <v>-1.97198e-6</v>
      </c>
      <c r="O313" s="25">
        <v>-7.43701e-5</v>
      </c>
      <c r="P313" s="25">
        <v>-0.000443549</v>
      </c>
      <c r="Q313" s="25">
        <v>-0.00112769</v>
      </c>
      <c r="R313" s="27">
        <f ca="1" t="array" ref="R313">(PRODUCT(((C$4:Q$4="")+(C313:Q313&lt;C$4:Q$4))*((C$3:Q$3="")+(C313:Q313&gt;C$3:Q$3)))&gt;0)*1</f>
        <v>0</v>
      </c>
    </row>
    <row r="314" hidden="1" spans="1:18">
      <c r="A314" s="19">
        <v>67</v>
      </c>
      <c r="B314" s="1" t="s">
        <v>384</v>
      </c>
      <c r="C314" s="20">
        <v>3010</v>
      </c>
      <c r="D314" s="20">
        <v>3152.92</v>
      </c>
      <c r="E314" s="21">
        <f t="shared" si="5"/>
        <v>0.954670591071134</v>
      </c>
      <c r="F314" s="22">
        <v>307.199</v>
      </c>
      <c r="G314" s="1">
        <v>500</v>
      </c>
      <c r="H314" s="1">
        <v>15</v>
      </c>
      <c r="I314" s="1">
        <v>240</v>
      </c>
      <c r="J314" s="1">
        <v>150</v>
      </c>
      <c r="K314" s="1">
        <v>500</v>
      </c>
      <c r="L314" s="22">
        <v>24.9384</v>
      </c>
      <c r="M314" s="1">
        <v>0.25</v>
      </c>
      <c r="N314" s="25">
        <v>-6.82315e-6</v>
      </c>
      <c r="O314" s="25">
        <v>-0.000106717</v>
      </c>
      <c r="P314" s="25">
        <v>-0.00176767</v>
      </c>
      <c r="Q314" s="25">
        <v>-0.00518024</v>
      </c>
      <c r="R314" s="27">
        <f ca="1" t="array" ref="R314">(PRODUCT(((C$4:Q$4="")+(C314:Q314&lt;C$4:Q$4))*((C$3:Q$3="")+(C314:Q314&gt;C$3:Q$3)))&gt;0)*1</f>
        <v>0</v>
      </c>
    </row>
    <row r="315" hidden="1" spans="1:18">
      <c r="A315" s="19">
        <v>68</v>
      </c>
      <c r="B315" s="1" t="s">
        <v>385</v>
      </c>
      <c r="C315" s="20">
        <v>3980</v>
      </c>
      <c r="D315" s="20">
        <v>4168.16</v>
      </c>
      <c r="E315" s="21">
        <f t="shared" si="5"/>
        <v>0.954857778972017</v>
      </c>
      <c r="F315" s="22">
        <v>307.95</v>
      </c>
      <c r="G315" s="1">
        <v>500</v>
      </c>
      <c r="H315" s="1">
        <v>20</v>
      </c>
      <c r="I315" s="1">
        <v>208</v>
      </c>
      <c r="J315" s="1">
        <v>150</v>
      </c>
      <c r="K315" s="1">
        <v>500</v>
      </c>
      <c r="L315" s="22">
        <v>33.1392</v>
      </c>
      <c r="M315" s="1">
        <v>0.18</v>
      </c>
      <c r="N315" s="25">
        <v>-6.65369e-6</v>
      </c>
      <c r="O315" s="25">
        <v>-6.32456e-5</v>
      </c>
      <c r="P315" s="25">
        <v>0.000917891</v>
      </c>
      <c r="Q315" s="25">
        <v>0.0032147</v>
      </c>
      <c r="R315" s="27">
        <f ca="1" t="array" ref="R315">(PRODUCT(((C$4:Q$4="")+(C315:Q315&lt;C$4:Q$4))*((C$3:Q$3="")+(C315:Q315&gt;C$3:Q$3)))&gt;0)*1</f>
        <v>0</v>
      </c>
    </row>
    <row r="316" hidden="1" spans="1:18">
      <c r="A316" s="19">
        <v>69</v>
      </c>
      <c r="B316" s="1" t="s">
        <v>386</v>
      </c>
      <c r="C316" s="20">
        <v>3990</v>
      </c>
      <c r="D316" s="20">
        <v>4155.42</v>
      </c>
      <c r="E316" s="21">
        <f t="shared" si="5"/>
        <v>0.960191749570441</v>
      </c>
      <c r="F316" s="22">
        <v>307.992</v>
      </c>
      <c r="G316" s="1">
        <v>500</v>
      </c>
      <c r="H316" s="1">
        <v>20</v>
      </c>
      <c r="I316" s="1">
        <v>240</v>
      </c>
      <c r="J316" s="1">
        <v>150</v>
      </c>
      <c r="K316" s="1">
        <v>500</v>
      </c>
      <c r="L316" s="22">
        <v>30.4191</v>
      </c>
      <c r="M316" s="1">
        <v>0.25</v>
      </c>
      <c r="N316" s="25">
        <v>-4.34507e-6</v>
      </c>
      <c r="O316" s="25">
        <v>-7.75512e-5</v>
      </c>
      <c r="P316" s="25">
        <v>-0.00128059</v>
      </c>
      <c r="Q316" s="25">
        <v>-0.000482912</v>
      </c>
      <c r="R316" s="27">
        <f ca="1" t="array" ref="R316">(PRODUCT(((C$4:Q$4="")+(C316:Q316&lt;C$4:Q$4))*((C$3:Q$3="")+(C316:Q316&gt;C$3:Q$3)))&gt;0)*1</f>
        <v>0</v>
      </c>
    </row>
    <row r="317" hidden="1" spans="1:18">
      <c r="A317" s="19">
        <v>84</v>
      </c>
      <c r="B317" s="1" t="s">
        <v>387</v>
      </c>
      <c r="C317" s="20">
        <v>2110</v>
      </c>
      <c r="D317" s="20">
        <v>2191.87</v>
      </c>
      <c r="E317" s="21">
        <f t="shared" si="5"/>
        <v>0.962648332245982</v>
      </c>
      <c r="F317" s="22">
        <v>399.207</v>
      </c>
      <c r="G317" s="1">
        <v>500</v>
      </c>
      <c r="H317" s="1">
        <v>14.6</v>
      </c>
      <c r="I317" s="1">
        <v>240</v>
      </c>
      <c r="J317" s="1">
        <v>120</v>
      </c>
      <c r="K317" s="1">
        <v>500</v>
      </c>
      <c r="L317" s="22">
        <v>31.281</v>
      </c>
      <c r="M317" s="1">
        <v>0.25</v>
      </c>
      <c r="N317" s="25">
        <v>-4.30928e-6</v>
      </c>
      <c r="O317" s="25">
        <v>-7.67148e-5</v>
      </c>
      <c r="P317" s="25">
        <v>0.000548991</v>
      </c>
      <c r="Q317" s="25">
        <v>-0.00291434</v>
      </c>
      <c r="R317" s="27">
        <f ca="1" t="array" ref="R317">(PRODUCT(((C$4:Q$4="")+(C317:Q317&lt;C$4:Q$4))*((C$3:Q$3="")+(C317:Q317&gt;C$3:Q$3)))&gt;0)*1</f>
        <v>0</v>
      </c>
    </row>
    <row r="318" hidden="1" spans="1:18">
      <c r="A318" s="19">
        <v>85</v>
      </c>
      <c r="B318" s="1" t="s">
        <v>388</v>
      </c>
      <c r="C318" s="20">
        <v>3180</v>
      </c>
      <c r="D318" s="20">
        <v>3313.68</v>
      </c>
      <c r="E318" s="21">
        <f t="shared" si="5"/>
        <v>0.959658144419497</v>
      </c>
      <c r="F318" s="22">
        <v>389.513</v>
      </c>
      <c r="G318" s="1">
        <v>500</v>
      </c>
      <c r="H318" s="1">
        <v>22</v>
      </c>
      <c r="I318" s="1">
        <v>240</v>
      </c>
      <c r="J318" s="1">
        <v>120</v>
      </c>
      <c r="K318" s="1">
        <v>500</v>
      </c>
      <c r="L318" s="22">
        <v>31.265</v>
      </c>
      <c r="M318" s="1">
        <v>0.25</v>
      </c>
      <c r="N318" s="25">
        <v>-6.00069e-6</v>
      </c>
      <c r="O318" s="25">
        <v>-9.46604e-5</v>
      </c>
      <c r="P318" s="25">
        <v>0.000260641</v>
      </c>
      <c r="Q318" s="25">
        <v>-0.00195619</v>
      </c>
      <c r="R318" s="27">
        <f ca="1" t="array" ref="R318">(PRODUCT(((C$4:Q$4="")+(C318:Q318&lt;C$4:Q$4))*((C$3:Q$3="")+(C318:Q318&gt;C$3:Q$3)))&gt;0)*1</f>
        <v>0</v>
      </c>
    </row>
    <row r="319" hidden="1" spans="1:18">
      <c r="A319" s="19">
        <v>86</v>
      </c>
      <c r="B319" s="1" t="s">
        <v>389</v>
      </c>
      <c r="C319" s="20">
        <v>4160</v>
      </c>
      <c r="D319" s="20">
        <v>4342.41</v>
      </c>
      <c r="E319" s="21">
        <f t="shared" si="5"/>
        <v>0.957993372343929</v>
      </c>
      <c r="F319" s="22">
        <v>388.562</v>
      </c>
      <c r="G319" s="1">
        <v>500</v>
      </c>
      <c r="H319" s="1">
        <v>22</v>
      </c>
      <c r="I319" s="1">
        <v>240</v>
      </c>
      <c r="J319" s="1">
        <v>120</v>
      </c>
      <c r="K319" s="1">
        <v>500</v>
      </c>
      <c r="L319" s="22">
        <v>31.6017</v>
      </c>
      <c r="M319" s="1">
        <v>0.2</v>
      </c>
      <c r="N319" s="25">
        <v>-4.40583e-6</v>
      </c>
      <c r="O319" s="25">
        <v>-7.89507e-5</v>
      </c>
      <c r="P319" s="25">
        <v>0.000213408</v>
      </c>
      <c r="Q319" s="25">
        <v>-0.00186674</v>
      </c>
      <c r="R319" s="27">
        <f ca="1" t="array" ref="R319">(PRODUCT(((C$4:Q$4="")+(C319:Q319&lt;C$4:Q$4))*((C$3:Q$3="")+(C319:Q319&gt;C$3:Q$3)))&gt;0)*1</f>
        <v>0</v>
      </c>
    </row>
    <row r="320" hidden="1" spans="1:18">
      <c r="A320" s="19">
        <v>87</v>
      </c>
      <c r="B320" s="1" t="s">
        <v>390</v>
      </c>
      <c r="C320" s="20">
        <v>5240</v>
      </c>
      <c r="D320" s="20">
        <v>5495.83</v>
      </c>
      <c r="E320" s="21">
        <f t="shared" si="5"/>
        <v>0.953450161304116</v>
      </c>
      <c r="F320" s="22">
        <v>386.083</v>
      </c>
      <c r="G320" s="1">
        <v>500</v>
      </c>
      <c r="H320" s="1">
        <v>18.3</v>
      </c>
      <c r="I320" s="1">
        <v>240</v>
      </c>
      <c r="J320" s="1">
        <v>120</v>
      </c>
      <c r="K320" s="1">
        <v>500</v>
      </c>
      <c r="L320" s="22">
        <v>32.4508</v>
      </c>
      <c r="M320" s="1">
        <v>0.2</v>
      </c>
      <c r="N320" s="25">
        <v>-4.70442e-6</v>
      </c>
      <c r="O320" s="25">
        <v>-9.68907e-5</v>
      </c>
      <c r="P320" s="25">
        <v>-0.000250638</v>
      </c>
      <c r="Q320" s="25">
        <v>-0.00233706</v>
      </c>
      <c r="R320" s="27">
        <f ca="1" t="array" ref="R320">(PRODUCT(((C$4:Q$4="")+(C320:Q320&lt;C$4:Q$4))*((C$3:Q$3="")+(C320:Q320&gt;C$3:Q$3)))&gt;0)*1</f>
        <v>0</v>
      </c>
    </row>
    <row r="321" hidden="1" spans="1:18">
      <c r="A321" s="19">
        <v>93</v>
      </c>
      <c r="B321" s="1" t="s">
        <v>391</v>
      </c>
      <c r="C321" s="20">
        <v>100000</v>
      </c>
      <c r="D321" s="20">
        <v>104292</v>
      </c>
      <c r="E321" s="21">
        <f t="shared" si="5"/>
        <v>0.958846316112454</v>
      </c>
      <c r="F321" s="22">
        <v>428.897</v>
      </c>
      <c r="G321" s="1">
        <v>600</v>
      </c>
      <c r="H321" s="1">
        <v>350</v>
      </c>
      <c r="I321" s="1">
        <v>480</v>
      </c>
      <c r="J321" s="1">
        <v>330</v>
      </c>
      <c r="K321" s="1">
        <v>500</v>
      </c>
      <c r="L321" s="22">
        <v>603.438</v>
      </c>
      <c r="M321" s="1">
        <v>34</v>
      </c>
      <c r="N321" s="25">
        <v>-2.24553e-7</v>
      </c>
      <c r="O321" s="25">
        <v>3.27401e-5</v>
      </c>
      <c r="P321" s="25">
        <v>0.00179297</v>
      </c>
      <c r="Q321" s="25">
        <v>0.000449734</v>
      </c>
      <c r="R321" s="27">
        <f ca="1" t="array" ref="R321">(PRODUCT(((C$4:Q$4="")+(C321:Q321&lt;C$4:Q$4))*((C$3:Q$3="")+(C321:Q321&gt;C$3:Q$3)))&gt;0)*1</f>
        <v>1</v>
      </c>
    </row>
    <row r="322" hidden="1" spans="1:18">
      <c r="A322" s="19">
        <v>94</v>
      </c>
      <c r="B322" s="1" t="s">
        <v>392</v>
      </c>
      <c r="C322" s="20">
        <v>100000</v>
      </c>
      <c r="D322" s="20">
        <v>104292</v>
      </c>
      <c r="E322" s="21">
        <f t="shared" si="5"/>
        <v>0.958846316112454</v>
      </c>
      <c r="F322" s="22">
        <v>428.897</v>
      </c>
      <c r="G322" s="1">
        <v>600</v>
      </c>
      <c r="H322" s="1">
        <v>350</v>
      </c>
      <c r="I322" s="1">
        <v>480</v>
      </c>
      <c r="J322" s="1">
        <v>330</v>
      </c>
      <c r="K322" s="1">
        <v>500</v>
      </c>
      <c r="L322" s="22">
        <v>603.438</v>
      </c>
      <c r="M322" s="1">
        <v>34</v>
      </c>
      <c r="N322" s="25">
        <v>-2.24553e-7</v>
      </c>
      <c r="O322" s="25">
        <v>3.27401e-5</v>
      </c>
      <c r="P322" s="25">
        <v>0.00179297</v>
      </c>
      <c r="Q322" s="25">
        <v>0.000449734</v>
      </c>
      <c r="R322" s="27">
        <f ca="1" t="array" ref="R322">(PRODUCT(((C$4:Q$4="")+(C322:Q322&lt;C$4:Q$4))*((C$3:Q$3="")+(C322:Q322&gt;C$3:Q$3)))&gt;0)*1</f>
        <v>1</v>
      </c>
    </row>
    <row r="323" hidden="1" spans="1:18">
      <c r="A323" s="19">
        <v>111</v>
      </c>
      <c r="B323" s="1" t="s">
        <v>393</v>
      </c>
      <c r="C323" s="20">
        <v>2550</v>
      </c>
      <c r="D323" s="20">
        <v>2668.3</v>
      </c>
      <c r="E323" s="21">
        <f t="shared" si="5"/>
        <v>0.955664655398568</v>
      </c>
      <c r="F323" s="22">
        <v>350.507</v>
      </c>
      <c r="G323" s="1">
        <v>600</v>
      </c>
      <c r="H323" s="1">
        <v>16.7</v>
      </c>
      <c r="I323" s="1">
        <v>208</v>
      </c>
      <c r="J323" s="1">
        <v>150</v>
      </c>
      <c r="K323" s="1">
        <v>500</v>
      </c>
      <c r="L323" s="22">
        <v>23.8439</v>
      </c>
      <c r="M323" s="1">
        <v>0.33</v>
      </c>
      <c r="N323" s="25">
        <v>-2.37116e-6</v>
      </c>
      <c r="O323" s="25">
        <v>-2.26765e-5</v>
      </c>
      <c r="P323" s="25">
        <v>3.77805e-5</v>
      </c>
      <c r="Q323" s="25">
        <v>-0.00230688</v>
      </c>
      <c r="R323" s="27">
        <f ca="1" t="array" ref="R323">(PRODUCT(((C$4:Q$4="")+(C323:Q323&lt;C$4:Q$4))*((C$3:Q$3="")+(C323:Q323&gt;C$3:Q$3)))&gt;0)*1</f>
        <v>0</v>
      </c>
    </row>
    <row r="324" hidden="1" spans="1:18">
      <c r="A324" s="19">
        <v>112</v>
      </c>
      <c r="B324" s="1" t="s">
        <v>394</v>
      </c>
      <c r="C324" s="20">
        <v>2530</v>
      </c>
      <c r="D324" s="20">
        <v>2638.44</v>
      </c>
      <c r="E324" s="21">
        <f t="shared" si="5"/>
        <v>0.958899956034627</v>
      </c>
      <c r="F324" s="22">
        <v>350.525</v>
      </c>
      <c r="G324" s="1">
        <v>600</v>
      </c>
      <c r="H324" s="1">
        <v>16.7</v>
      </c>
      <c r="I324" s="1">
        <v>240</v>
      </c>
      <c r="J324" s="1">
        <v>150</v>
      </c>
      <c r="K324" s="1">
        <v>500</v>
      </c>
      <c r="L324" s="22">
        <v>24.4501</v>
      </c>
      <c r="M324" s="1">
        <v>0.44</v>
      </c>
      <c r="N324" s="25">
        <v>-3.05131e-6</v>
      </c>
      <c r="O324" s="25">
        <v>-2.74521e-5</v>
      </c>
      <c r="P324" s="25">
        <v>1.25457e-5</v>
      </c>
      <c r="Q324" s="25">
        <v>-0.00285237</v>
      </c>
      <c r="R324" s="27">
        <f ca="1" t="array" ref="R324">(PRODUCT(((C$4:Q$4="")+(C324:Q324&lt;C$4:Q$4))*((C$3:Q$3="")+(C324:Q324&gt;C$3:Q$3)))&gt;0)*1</f>
        <v>0</v>
      </c>
    </row>
    <row r="325" hidden="1" spans="1:18">
      <c r="A325" s="19">
        <v>113</v>
      </c>
      <c r="B325" s="1" t="s">
        <v>395</v>
      </c>
      <c r="C325" s="20">
        <v>3330</v>
      </c>
      <c r="D325" s="20">
        <v>3493.84</v>
      </c>
      <c r="E325" s="21">
        <f t="shared" si="5"/>
        <v>0.953106038055549</v>
      </c>
      <c r="F325" s="22">
        <v>350.424</v>
      </c>
      <c r="G325" s="1">
        <v>600</v>
      </c>
      <c r="H325" s="1">
        <v>24</v>
      </c>
      <c r="I325" s="1">
        <v>208</v>
      </c>
      <c r="J325" s="1">
        <v>150</v>
      </c>
      <c r="K325" s="1">
        <v>500</v>
      </c>
      <c r="L325" s="22">
        <v>27.1623</v>
      </c>
      <c r="M325" s="1">
        <v>0.33</v>
      </c>
      <c r="N325" s="25">
        <v>-4.83702e-6</v>
      </c>
      <c r="O325" s="25">
        <v>-2.45347e-5</v>
      </c>
      <c r="P325" s="25">
        <v>0.000173697</v>
      </c>
      <c r="Q325" s="25">
        <v>-0.00017783</v>
      </c>
      <c r="R325" s="27">
        <f ca="1" t="array" ref="R325">(PRODUCT(((C$4:Q$4="")+(C325:Q325&lt;C$4:Q$4))*((C$3:Q$3="")+(C325:Q325&gt;C$3:Q$3)))&gt;0)*1</f>
        <v>0</v>
      </c>
    </row>
    <row r="326" hidden="1" spans="1:18">
      <c r="A326" s="19">
        <v>114</v>
      </c>
      <c r="B326" s="1" t="s">
        <v>396</v>
      </c>
      <c r="C326" s="20">
        <v>3340</v>
      </c>
      <c r="D326" s="20">
        <v>3489.11</v>
      </c>
      <c r="E326" s="21">
        <f t="shared" si="5"/>
        <v>0.95726417338519</v>
      </c>
      <c r="F326" s="22">
        <v>350.321</v>
      </c>
      <c r="G326" s="1">
        <v>600</v>
      </c>
      <c r="H326" s="1">
        <v>24</v>
      </c>
      <c r="I326" s="1">
        <v>240</v>
      </c>
      <c r="J326" s="1">
        <v>150</v>
      </c>
      <c r="K326" s="1">
        <v>500</v>
      </c>
      <c r="L326" s="22">
        <v>26.8942</v>
      </c>
      <c r="M326" s="1">
        <v>0.44</v>
      </c>
      <c r="N326" s="25">
        <v>-4.45381e-6</v>
      </c>
      <c r="O326" s="25">
        <v>-2.49533e-5</v>
      </c>
      <c r="P326" s="25">
        <v>8.60945e-5</v>
      </c>
      <c r="Q326" s="25">
        <v>-0.000525021</v>
      </c>
      <c r="R326" s="27">
        <f ca="1" t="array" ref="R326">(PRODUCT(((C$4:Q$4="")+(C326:Q326&lt;C$4:Q$4))*((C$3:Q$3="")+(C326:Q326&gt;C$3:Q$3)))&gt;0)*1</f>
        <v>0</v>
      </c>
    </row>
    <row r="327" hidden="1" spans="1:18">
      <c r="A327" s="19">
        <v>115</v>
      </c>
      <c r="B327" s="1" t="s">
        <v>397</v>
      </c>
      <c r="C327" s="20">
        <v>4528</v>
      </c>
      <c r="D327" s="20">
        <v>4795.87</v>
      </c>
      <c r="E327" s="21">
        <f t="shared" si="5"/>
        <v>0.944145692022511</v>
      </c>
      <c r="F327" s="22">
        <v>349.082</v>
      </c>
      <c r="G327" s="1">
        <v>500</v>
      </c>
      <c r="H327" s="1">
        <v>31</v>
      </c>
      <c r="I327" s="1">
        <v>208</v>
      </c>
      <c r="J327" s="1">
        <v>200</v>
      </c>
      <c r="K327" s="1">
        <v>500</v>
      </c>
      <c r="L327" s="22">
        <v>36.4933</v>
      </c>
      <c r="M327" s="1">
        <v>0.39</v>
      </c>
      <c r="N327" s="25">
        <v>-5.37316e-6</v>
      </c>
      <c r="O327" s="25">
        <v>-3.63109e-5</v>
      </c>
      <c r="P327" s="25">
        <v>0.00029589</v>
      </c>
      <c r="Q327" s="25">
        <v>0.000566038</v>
      </c>
      <c r="R327" s="27">
        <f ca="1" t="array" ref="R327">(PRODUCT(((C$4:Q$4="")+(C327:Q327&lt;C$4:Q$4))*((C$3:Q$3="")+(C327:Q327&gt;C$3:Q$3)))&gt;0)*1</f>
        <v>0</v>
      </c>
    </row>
    <row r="328" hidden="1" spans="1:18">
      <c r="A328" s="19">
        <v>116</v>
      </c>
      <c r="B328" s="1" t="s">
        <v>398</v>
      </c>
      <c r="C328" s="20">
        <v>4564</v>
      </c>
      <c r="D328" s="20">
        <v>4805.75</v>
      </c>
      <c r="E328" s="21">
        <f t="shared" ref="E328:E391" si="6">C328/D328</f>
        <v>0.94969567705353</v>
      </c>
      <c r="F328" s="22">
        <v>349.543</v>
      </c>
      <c r="G328" s="1">
        <v>500</v>
      </c>
      <c r="H328" s="1">
        <v>31</v>
      </c>
      <c r="I328" s="1">
        <v>240</v>
      </c>
      <c r="J328" s="1">
        <v>200</v>
      </c>
      <c r="K328" s="1">
        <v>500</v>
      </c>
      <c r="L328" s="22">
        <v>37.9902</v>
      </c>
      <c r="M328" s="1">
        <v>0.49</v>
      </c>
      <c r="N328" s="25">
        <v>-4.75361e-6</v>
      </c>
      <c r="O328" s="25">
        <v>-3.60298e-5</v>
      </c>
      <c r="P328" s="25">
        <v>0.000783717</v>
      </c>
      <c r="Q328" s="25">
        <v>0.000825299</v>
      </c>
      <c r="R328" s="27">
        <f ca="1" t="array" ref="R328">(PRODUCT(((C$4:Q$4="")+(C328:Q328&lt;C$4:Q$4))*((C$3:Q$3="")+(C328:Q328&gt;C$3:Q$3)))&gt;0)*1</f>
        <v>0</v>
      </c>
    </row>
    <row r="329" hidden="1" spans="1:18">
      <c r="A329" s="19">
        <v>117</v>
      </c>
      <c r="B329" s="1" t="s">
        <v>399</v>
      </c>
      <c r="C329" s="20">
        <v>5084</v>
      </c>
      <c r="D329" s="20">
        <v>5407.19</v>
      </c>
      <c r="E329" s="21">
        <f t="shared" si="6"/>
        <v>0.940229583203106</v>
      </c>
      <c r="F329" s="22">
        <v>349.453</v>
      </c>
      <c r="G329" s="1">
        <v>500</v>
      </c>
      <c r="H329" s="1">
        <v>37</v>
      </c>
      <c r="I329" s="1">
        <v>208</v>
      </c>
      <c r="J329" s="1">
        <v>200</v>
      </c>
      <c r="K329" s="1">
        <v>500</v>
      </c>
      <c r="L329" s="22">
        <v>38.3513</v>
      </c>
      <c r="M329" s="1">
        <v>0.39</v>
      </c>
      <c r="N329" s="25">
        <v>-5.92195e-6</v>
      </c>
      <c r="O329" s="25">
        <v>-3.60943e-5</v>
      </c>
      <c r="P329" s="25">
        <v>0.000399068</v>
      </c>
      <c r="Q329" s="25">
        <v>0.000280542</v>
      </c>
      <c r="R329" s="27">
        <f ca="1" t="array" ref="R329">(PRODUCT(((C$4:Q$4="")+(C329:Q329&lt;C$4:Q$4))*((C$3:Q$3="")+(C329:Q329&gt;C$3:Q$3)))&gt;0)*1</f>
        <v>0</v>
      </c>
    </row>
    <row r="330" hidden="1" spans="1:18">
      <c r="A330" s="19">
        <v>118</v>
      </c>
      <c r="B330" s="1" t="s">
        <v>400</v>
      </c>
      <c r="C330" s="20">
        <v>5140</v>
      </c>
      <c r="D330" s="20">
        <v>5423.57</v>
      </c>
      <c r="E330" s="21">
        <f t="shared" si="6"/>
        <v>0.947715250287173</v>
      </c>
      <c r="F330" s="22">
        <v>349.672</v>
      </c>
      <c r="G330" s="1">
        <v>500</v>
      </c>
      <c r="H330" s="1">
        <v>37</v>
      </c>
      <c r="I330" s="1">
        <v>240</v>
      </c>
      <c r="J330" s="1">
        <v>200</v>
      </c>
      <c r="K330" s="1">
        <v>500</v>
      </c>
      <c r="L330" s="22">
        <v>37.6769</v>
      </c>
      <c r="M330" s="1">
        <v>0.51</v>
      </c>
      <c r="N330" s="25">
        <v>-4.35263e-6</v>
      </c>
      <c r="O330" s="25">
        <v>-2.88691e-5</v>
      </c>
      <c r="P330" s="25">
        <v>0.000310805</v>
      </c>
      <c r="Q330" s="25">
        <v>0.000562134</v>
      </c>
      <c r="R330" s="27">
        <f ca="1" t="array" ref="R330">(PRODUCT(((C$4:Q$4="")+(C330:Q330&lt;C$4:Q$4))*((C$3:Q$3="")+(C330:Q330&gt;C$3:Q$3)))&gt;0)*1</f>
        <v>0</v>
      </c>
    </row>
    <row r="331" hidden="1" spans="1:18">
      <c r="A331" s="19">
        <v>131</v>
      </c>
      <c r="B331" s="1" t="s">
        <v>401</v>
      </c>
      <c r="C331" s="20">
        <v>250000</v>
      </c>
      <c r="D331" s="20">
        <v>259963</v>
      </c>
      <c r="E331" s="21">
        <f t="shared" si="6"/>
        <v>0.961675315333336</v>
      </c>
      <c r="F331" s="22">
        <v>342.355</v>
      </c>
      <c r="G331" s="1">
        <v>600</v>
      </c>
      <c r="H331" s="1">
        <v>820</v>
      </c>
      <c r="I331" s="1">
        <v>480</v>
      </c>
      <c r="J331" s="1">
        <v>320</v>
      </c>
      <c r="K331" s="1">
        <v>500</v>
      </c>
      <c r="L331" s="22">
        <v>1327.95</v>
      </c>
      <c r="M331" s="1">
        <v>69.32</v>
      </c>
      <c r="N331" s="25">
        <v>-5.06828e-8</v>
      </c>
      <c r="O331" s="25">
        <v>5.25412e-5</v>
      </c>
      <c r="P331" s="25">
        <v>0.00110256</v>
      </c>
      <c r="Q331" s="25">
        <v>0.000651406</v>
      </c>
      <c r="R331" s="27">
        <f ca="1" t="array" ref="R331">(PRODUCT(((C$4:Q$4="")+(C331:Q331&lt;C$4:Q$4))*((C$3:Q$3="")+(C331:Q331&gt;C$3:Q$3)))&gt;0)*1</f>
        <v>0</v>
      </c>
    </row>
    <row r="332" hidden="1" spans="1:18">
      <c r="A332" s="19">
        <v>147</v>
      </c>
      <c r="B332" s="1" t="s">
        <v>402</v>
      </c>
      <c r="C332" s="20">
        <v>3810</v>
      </c>
      <c r="D332" s="20">
        <v>3961.75</v>
      </c>
      <c r="E332" s="21">
        <f t="shared" si="6"/>
        <v>0.961696220104752</v>
      </c>
      <c r="F332" s="22">
        <v>359.99</v>
      </c>
      <c r="G332" s="1">
        <v>600</v>
      </c>
      <c r="H332" s="1">
        <v>18</v>
      </c>
      <c r="I332" s="1">
        <v>208</v>
      </c>
      <c r="J332" s="1">
        <v>230</v>
      </c>
      <c r="K332" s="1">
        <v>500</v>
      </c>
      <c r="L332" s="22">
        <v>16.8045</v>
      </c>
      <c r="M332" s="1">
        <v>-0.77</v>
      </c>
      <c r="N332" s="25">
        <v>-5.2677e-6</v>
      </c>
      <c r="O332" s="25">
        <v>-3.62008e-5</v>
      </c>
      <c r="P332" s="25">
        <v>0.00132351</v>
      </c>
      <c r="Q332" s="25">
        <v>-0.00228784</v>
      </c>
      <c r="R332" s="27">
        <f ca="1" t="array" ref="R332">(PRODUCT(((C$4:Q$4="")+(C332:Q332&lt;C$4:Q$4))*((C$3:Q$3="")+(C332:Q332&gt;C$3:Q$3)))&gt;0)*1</f>
        <v>0</v>
      </c>
    </row>
    <row r="333" hidden="1" spans="1:18">
      <c r="A333" s="19">
        <v>148</v>
      </c>
      <c r="B333" s="1" t="s">
        <v>403</v>
      </c>
      <c r="C333" s="20">
        <v>3810</v>
      </c>
      <c r="D333" s="20">
        <v>3944.74</v>
      </c>
      <c r="E333" s="21">
        <f t="shared" si="6"/>
        <v>0.965843122740662</v>
      </c>
      <c r="F333" s="22">
        <v>370.081</v>
      </c>
      <c r="G333" s="1">
        <v>600</v>
      </c>
      <c r="H333" s="1">
        <v>18</v>
      </c>
      <c r="I333" s="1">
        <v>240</v>
      </c>
      <c r="J333" s="1">
        <v>230</v>
      </c>
      <c r="K333" s="1">
        <v>500</v>
      </c>
      <c r="L333" s="22">
        <v>17.6422</v>
      </c>
      <c r="M333" s="1">
        <v>-0.9</v>
      </c>
      <c r="N333" s="25">
        <v>-4.65632e-6</v>
      </c>
      <c r="O333" s="25">
        <v>-3.72373e-5</v>
      </c>
      <c r="P333" s="25">
        <v>0.00120048</v>
      </c>
      <c r="Q333" s="25">
        <v>-0.00275908</v>
      </c>
      <c r="R333" s="27">
        <f ca="1" t="array" ref="R333">(PRODUCT(((C$4:Q$4="")+(C333:Q333&lt;C$4:Q$4))*((C$3:Q$3="")+(C333:Q333&gt;C$3:Q$3)))&gt;0)*1</f>
        <v>0</v>
      </c>
    </row>
    <row r="334" hidden="1" spans="1:18">
      <c r="A334" s="19">
        <v>149</v>
      </c>
      <c r="B334" s="1" t="s">
        <v>404</v>
      </c>
      <c r="C334" s="20">
        <v>4400</v>
      </c>
      <c r="D334" s="20">
        <v>4592.79</v>
      </c>
      <c r="E334" s="21">
        <f t="shared" si="6"/>
        <v>0.958023336577549</v>
      </c>
      <c r="F334" s="22">
        <v>359.882</v>
      </c>
      <c r="G334" s="1">
        <v>600</v>
      </c>
      <c r="H334" s="1">
        <v>21</v>
      </c>
      <c r="I334" s="1">
        <v>208</v>
      </c>
      <c r="J334" s="1">
        <v>230</v>
      </c>
      <c r="K334" s="1">
        <v>500</v>
      </c>
      <c r="L334" s="22">
        <v>17.4643</v>
      </c>
      <c r="M334" s="1">
        <v>-0.8</v>
      </c>
      <c r="N334" s="25">
        <v>-5.51532e-6</v>
      </c>
      <c r="O334" s="25">
        <v>-4.27018e-5</v>
      </c>
      <c r="P334" s="25">
        <v>0.00158276</v>
      </c>
      <c r="Q334" s="25">
        <v>-0.00192019</v>
      </c>
      <c r="R334" s="27">
        <f ca="1" t="array" ref="R334">(PRODUCT(((C$4:Q$4="")+(C334:Q334&lt;C$4:Q$4))*((C$3:Q$3="")+(C334:Q334&gt;C$3:Q$3)))&gt;0)*1</f>
        <v>0</v>
      </c>
    </row>
    <row r="335" hidden="1" spans="1:18">
      <c r="A335" s="19">
        <v>150</v>
      </c>
      <c r="B335" s="1" t="s">
        <v>405</v>
      </c>
      <c r="C335" s="20">
        <v>4400</v>
      </c>
      <c r="D335" s="20">
        <v>4566.51</v>
      </c>
      <c r="E335" s="21">
        <f t="shared" si="6"/>
        <v>0.963536705273831</v>
      </c>
      <c r="F335" s="22">
        <v>369.903</v>
      </c>
      <c r="G335" s="1">
        <v>600</v>
      </c>
      <c r="H335" s="1">
        <v>21</v>
      </c>
      <c r="I335" s="1">
        <v>240</v>
      </c>
      <c r="J335" s="1">
        <v>230</v>
      </c>
      <c r="K335" s="1">
        <v>500</v>
      </c>
      <c r="L335" s="22">
        <v>17.8655</v>
      </c>
      <c r="M335" s="1">
        <v>-0.97</v>
      </c>
      <c r="N335" s="25">
        <v>-4.63692e-6</v>
      </c>
      <c r="O335" s="25">
        <v>-4.49898e-5</v>
      </c>
      <c r="P335" s="25">
        <v>0.00118816</v>
      </c>
      <c r="Q335" s="25">
        <v>-0.00278764</v>
      </c>
      <c r="R335" s="27">
        <f ca="1" t="array" ref="R335">(PRODUCT(((C$4:Q$4="")+(C335:Q335&lt;C$4:Q$4))*((C$3:Q$3="")+(C335:Q335&gt;C$3:Q$3)))&gt;0)*1</f>
        <v>0</v>
      </c>
    </row>
    <row r="336" hidden="1" spans="1:18">
      <c r="A336" s="19">
        <v>199</v>
      </c>
      <c r="B336" s="1" t="s">
        <v>406</v>
      </c>
      <c r="C336" s="20">
        <v>9995</v>
      </c>
      <c r="D336" s="20">
        <v>10545.4</v>
      </c>
      <c r="E336" s="21">
        <f t="shared" si="6"/>
        <v>0.947806626586</v>
      </c>
      <c r="F336" s="22">
        <v>364.882</v>
      </c>
      <c r="G336" s="1">
        <v>600</v>
      </c>
      <c r="H336" s="1">
        <v>46.7</v>
      </c>
      <c r="I336" s="1">
        <v>208</v>
      </c>
      <c r="J336" s="1">
        <v>230</v>
      </c>
      <c r="K336" s="1">
        <v>500</v>
      </c>
      <c r="L336" s="22">
        <v>43.168</v>
      </c>
      <c r="M336" s="1">
        <v>0.9</v>
      </c>
      <c r="N336" s="25">
        <v>-2.25042e-6</v>
      </c>
      <c r="O336" s="25">
        <v>-4.66383e-5</v>
      </c>
      <c r="P336" s="25">
        <v>-0.000556466</v>
      </c>
      <c r="Q336" s="25">
        <v>-0.00327119</v>
      </c>
      <c r="R336" s="27">
        <f ca="1" t="array" ref="R336">(PRODUCT(((C$4:Q$4="")+(C336:Q336&lt;C$4:Q$4))*((C$3:Q$3="")+(C336:Q336&gt;C$3:Q$3)))&gt;0)*1</f>
        <v>0</v>
      </c>
    </row>
    <row r="337" hidden="1" spans="1:18">
      <c r="A337" s="19">
        <v>200</v>
      </c>
      <c r="B337" s="1" t="s">
        <v>407</v>
      </c>
      <c r="C337" s="20">
        <v>9995</v>
      </c>
      <c r="D337" s="20">
        <v>10469.1</v>
      </c>
      <c r="E337" s="21">
        <f t="shared" si="6"/>
        <v>0.954714349848602</v>
      </c>
      <c r="F337" s="22">
        <v>364.528</v>
      </c>
      <c r="G337" s="1">
        <v>600</v>
      </c>
      <c r="H337" s="1">
        <v>46.7</v>
      </c>
      <c r="I337" s="1">
        <v>240</v>
      </c>
      <c r="J337" s="1">
        <v>230</v>
      </c>
      <c r="K337" s="1">
        <v>500</v>
      </c>
      <c r="L337" s="22">
        <v>34.7177</v>
      </c>
      <c r="M337" s="1">
        <v>1.2</v>
      </c>
      <c r="N337" s="25">
        <v>-1.36661e-6</v>
      </c>
      <c r="O337" s="25">
        <v>-3.35526e-5</v>
      </c>
      <c r="P337" s="25">
        <v>-0.000809325</v>
      </c>
      <c r="Q337" s="25">
        <v>-0.00536102</v>
      </c>
      <c r="R337" s="27">
        <f ca="1" t="array" ref="R337">(PRODUCT(((C$4:Q$4="")+(C337:Q337&lt;C$4:Q$4))*((C$3:Q$3="")+(C337:Q337&gt;C$3:Q$3)))&gt;0)*1</f>
        <v>0</v>
      </c>
    </row>
    <row r="338" hidden="1" spans="1:18">
      <c r="A338" s="19">
        <v>201</v>
      </c>
      <c r="B338" s="1" t="s">
        <v>408</v>
      </c>
      <c r="C338" s="20">
        <v>33300</v>
      </c>
      <c r="D338" s="20">
        <v>35518.7</v>
      </c>
      <c r="E338" s="21">
        <f t="shared" si="6"/>
        <v>0.937534312911227</v>
      </c>
      <c r="F338" s="22">
        <v>366.236</v>
      </c>
      <c r="G338" s="1">
        <v>600</v>
      </c>
      <c r="H338" s="1">
        <v>154</v>
      </c>
      <c r="I338" s="1">
        <v>208</v>
      </c>
      <c r="J338" s="1">
        <v>230</v>
      </c>
      <c r="K338" s="1">
        <v>500</v>
      </c>
      <c r="L338" s="22">
        <v>150.072</v>
      </c>
      <c r="M338" s="1">
        <v>2.85</v>
      </c>
      <c r="N338" s="25">
        <v>-8.56591e-7</v>
      </c>
      <c r="O338" s="25">
        <v>-5.35569e-5</v>
      </c>
      <c r="P338" s="25">
        <v>-0.00112336</v>
      </c>
      <c r="Q338" s="25">
        <v>-0.00265707</v>
      </c>
      <c r="R338" s="27">
        <f ca="1" t="array" ref="R338">(PRODUCT(((C$4:Q$4="")+(C338:Q338&lt;C$4:Q$4))*((C$3:Q$3="")+(C338:Q338&gt;C$3:Q$3)))&gt;0)*1</f>
        <v>0</v>
      </c>
    </row>
    <row r="339" hidden="1" spans="1:18">
      <c r="A339" s="19">
        <v>202</v>
      </c>
      <c r="B339" s="1" t="s">
        <v>409</v>
      </c>
      <c r="C339" s="20">
        <v>33300</v>
      </c>
      <c r="D339" s="20">
        <v>35124.9</v>
      </c>
      <c r="E339" s="21">
        <f t="shared" si="6"/>
        <v>0.948045403687982</v>
      </c>
      <c r="F339" s="22">
        <v>390.556</v>
      </c>
      <c r="G339" s="1">
        <v>600</v>
      </c>
      <c r="H339" s="1">
        <v>154</v>
      </c>
      <c r="I339" s="1">
        <v>240</v>
      </c>
      <c r="J339" s="1">
        <v>230</v>
      </c>
      <c r="K339" s="1">
        <v>500</v>
      </c>
      <c r="L339" s="22">
        <v>119.046</v>
      </c>
      <c r="M339" s="1">
        <v>3.53</v>
      </c>
      <c r="N339" s="25">
        <v>-5.68566e-7</v>
      </c>
      <c r="O339" s="25">
        <v>-4.69941e-5</v>
      </c>
      <c r="P339" s="25">
        <v>-0.00136037</v>
      </c>
      <c r="Q339" s="25">
        <v>-0.00378742</v>
      </c>
      <c r="R339" s="27">
        <f ca="1" t="array" ref="R339">(PRODUCT(((C$4:Q$4="")+(C339:Q339&lt;C$4:Q$4))*((C$3:Q$3="")+(C339:Q339&gt;C$3:Q$3)))&gt;0)*1</f>
        <v>0</v>
      </c>
    </row>
    <row r="340" hidden="1" spans="1:18">
      <c r="A340" s="19">
        <v>203</v>
      </c>
      <c r="B340" s="1" t="s">
        <v>410</v>
      </c>
      <c r="C340" s="20">
        <v>36000</v>
      </c>
      <c r="D340" s="20">
        <v>37781.2</v>
      </c>
      <c r="E340" s="21">
        <f t="shared" si="6"/>
        <v>0.952854859030417</v>
      </c>
      <c r="F340" s="22">
        <v>329.769</v>
      </c>
      <c r="G340" s="1">
        <v>600</v>
      </c>
      <c r="H340" s="1">
        <v>166.5</v>
      </c>
      <c r="I340" s="1">
        <v>270</v>
      </c>
      <c r="J340" s="1">
        <v>230</v>
      </c>
      <c r="K340" s="1">
        <v>500</v>
      </c>
      <c r="L340" s="22">
        <v>124.278</v>
      </c>
      <c r="M340" s="1">
        <v>4.03</v>
      </c>
      <c r="N340" s="25">
        <v>-4.27371e-7</v>
      </c>
      <c r="O340" s="25">
        <v>-3.80112e-5</v>
      </c>
      <c r="P340" s="25">
        <v>-0.00159534</v>
      </c>
      <c r="Q340" s="25">
        <v>-0.00506816</v>
      </c>
      <c r="R340" s="27">
        <f ca="1" t="array" ref="R340">(PRODUCT(((C$4:Q$4="")+(C340:Q340&lt;C$4:Q$4))*((C$3:Q$3="")+(C340:Q340&gt;C$3:Q$3)))&gt;0)*1</f>
        <v>0</v>
      </c>
    </row>
    <row r="341" hidden="1" spans="1:18">
      <c r="A341" s="19">
        <v>839</v>
      </c>
      <c r="B341" s="1" t="s">
        <v>411</v>
      </c>
      <c r="C341" s="20">
        <v>48000</v>
      </c>
      <c r="D341" s="20">
        <v>50415.4</v>
      </c>
      <c r="E341" s="21">
        <f t="shared" si="6"/>
        <v>0.952090035981069</v>
      </c>
      <c r="F341" s="22">
        <v>345.5</v>
      </c>
      <c r="G341" s="1">
        <v>600</v>
      </c>
      <c r="H341" s="1">
        <v>180</v>
      </c>
      <c r="I341" s="1">
        <v>277</v>
      </c>
      <c r="J341" s="1">
        <v>300</v>
      </c>
      <c r="K341" s="1">
        <v>480</v>
      </c>
      <c r="L341" s="22">
        <v>207.829</v>
      </c>
      <c r="M341" s="1">
        <v>0.9</v>
      </c>
      <c r="N341" s="25">
        <v>-5.5735e-7</v>
      </c>
      <c r="O341" s="25">
        <v>4.90473e-5</v>
      </c>
      <c r="P341" s="25">
        <v>0.00162365</v>
      </c>
      <c r="Q341" s="25">
        <v>-7.50161e-5</v>
      </c>
      <c r="R341" s="27">
        <f ca="1" t="array" ref="R341">(PRODUCT(((C$4:Q$4="")+(C341:Q341&lt;C$4:Q$4))*((C$3:Q$3="")+(C341:Q341&gt;C$3:Q$3)))&gt;0)*1</f>
        <v>0</v>
      </c>
    </row>
    <row r="342" hidden="1" spans="1:18">
      <c r="A342" s="19">
        <v>836</v>
      </c>
      <c r="B342" s="1" t="s">
        <v>412</v>
      </c>
      <c r="C342" s="20">
        <v>42000</v>
      </c>
      <c r="D342" s="20">
        <v>44196.6</v>
      </c>
      <c r="E342" s="21">
        <f t="shared" si="6"/>
        <v>0.950299344293452</v>
      </c>
      <c r="F342" s="22">
        <v>310.02</v>
      </c>
      <c r="G342" s="1">
        <v>600</v>
      </c>
      <c r="H342" s="1">
        <v>180</v>
      </c>
      <c r="I342" s="1">
        <v>208</v>
      </c>
      <c r="J342" s="1">
        <v>250</v>
      </c>
      <c r="K342" s="1">
        <v>480</v>
      </c>
      <c r="L342" s="22">
        <v>263.553</v>
      </c>
      <c r="M342" s="1">
        <v>0.46</v>
      </c>
      <c r="N342" s="25">
        <v>-8.28743e-7</v>
      </c>
      <c r="O342" s="25">
        <v>6.38109e-5</v>
      </c>
      <c r="P342" s="25">
        <v>0.00269691</v>
      </c>
      <c r="Q342" s="25">
        <v>0.00019589</v>
      </c>
      <c r="R342" s="27">
        <f ca="1" t="array" ref="R342">(PRODUCT(((C$4:Q$4="")+(C342:Q342&lt;C$4:Q$4))*((C$3:Q$3="")+(C342:Q342&gt;C$3:Q$3)))&gt;0)*1</f>
        <v>0</v>
      </c>
    </row>
    <row r="343" hidden="1" spans="1:18">
      <c r="A343" s="19">
        <v>712</v>
      </c>
      <c r="B343" s="1" t="s">
        <v>413</v>
      </c>
      <c r="C343" s="20">
        <v>42000</v>
      </c>
      <c r="D343" s="20">
        <v>44196.6</v>
      </c>
      <c r="E343" s="21">
        <f t="shared" si="6"/>
        <v>0.950299344293452</v>
      </c>
      <c r="F343" s="22">
        <v>310.02</v>
      </c>
      <c r="G343" s="1">
        <v>600</v>
      </c>
      <c r="H343" s="1">
        <v>180</v>
      </c>
      <c r="I343" s="1">
        <v>208</v>
      </c>
      <c r="J343" s="1">
        <v>0</v>
      </c>
      <c r="K343" s="1">
        <v>0</v>
      </c>
      <c r="L343" s="22">
        <v>263.553</v>
      </c>
      <c r="M343" s="1">
        <v>0.46</v>
      </c>
      <c r="N343" s="25">
        <v>-8.28743e-7</v>
      </c>
      <c r="O343" s="25">
        <v>6.38109e-5</v>
      </c>
      <c r="P343" s="25">
        <v>0.00269691</v>
      </c>
      <c r="Q343" s="25">
        <v>0.00019589</v>
      </c>
      <c r="R343" s="27">
        <f ca="1" t="array" ref="R343">(PRODUCT(((C$4:Q$4="")+(C343:Q343&lt;C$4:Q$4))*((C$3:Q$3="")+(C343:Q343&gt;C$3:Q$3)))&gt;0)*1</f>
        <v>0</v>
      </c>
    </row>
    <row r="344" hidden="1" spans="1:18">
      <c r="A344" s="19">
        <v>581</v>
      </c>
      <c r="B344" s="1" t="s">
        <v>414</v>
      </c>
      <c r="C344" s="20">
        <v>50000</v>
      </c>
      <c r="D344" s="20">
        <v>52618.8</v>
      </c>
      <c r="E344" s="21">
        <f t="shared" si="6"/>
        <v>0.950230716017849</v>
      </c>
      <c r="F344" s="22">
        <v>341.407</v>
      </c>
      <c r="G344" s="1">
        <v>600</v>
      </c>
      <c r="H344" s="1">
        <v>143</v>
      </c>
      <c r="I344" s="1">
        <v>208</v>
      </c>
      <c r="J344" s="1">
        <v>295</v>
      </c>
      <c r="K344" s="1">
        <v>595</v>
      </c>
      <c r="L344" s="22">
        <v>193.855</v>
      </c>
      <c r="M344" s="1">
        <v>33</v>
      </c>
      <c r="N344" s="25">
        <v>-5.96117e-7</v>
      </c>
      <c r="O344" s="25">
        <v>3.43087e-5</v>
      </c>
      <c r="P344" s="25">
        <v>0.00189667</v>
      </c>
      <c r="Q344" s="25">
        <v>-0.000769509</v>
      </c>
      <c r="R344" s="27">
        <f ca="1" t="array" ref="R344">(PRODUCT(((C$4:Q$4="")+(C344:Q344&lt;C$4:Q$4))*((C$3:Q$3="")+(C344:Q344&gt;C$3:Q$3)))&gt;0)*1</f>
        <v>0</v>
      </c>
    </row>
    <row r="345" hidden="1" spans="1:18">
      <c r="A345" s="19">
        <v>532</v>
      </c>
      <c r="B345" s="1" t="s">
        <v>415</v>
      </c>
      <c r="C345" s="20">
        <v>50000</v>
      </c>
      <c r="D345" s="20">
        <v>52668.9</v>
      </c>
      <c r="E345" s="21">
        <f t="shared" si="6"/>
        <v>0.949326832343185</v>
      </c>
      <c r="F345" s="22">
        <v>371.949</v>
      </c>
      <c r="G345" s="1">
        <v>600</v>
      </c>
      <c r="H345" s="1">
        <v>170</v>
      </c>
      <c r="I345" s="1">
        <v>480</v>
      </c>
      <c r="J345" s="1">
        <v>330</v>
      </c>
      <c r="K345" s="1">
        <v>600</v>
      </c>
      <c r="L345" s="22">
        <v>467.615</v>
      </c>
      <c r="M345" s="1">
        <v>41</v>
      </c>
      <c r="N345" s="25">
        <v>-5.9738e-7</v>
      </c>
      <c r="O345" s="25">
        <v>2.24592e-5</v>
      </c>
      <c r="P345" s="25">
        <v>0.000678229</v>
      </c>
      <c r="Q345" s="25">
        <v>-1.4544e-5</v>
      </c>
      <c r="R345" s="27">
        <f ca="1" t="array" ref="R345">(PRODUCT(((C$4:Q$4="")+(C345:Q345&lt;C$4:Q$4))*((C$3:Q$3="")+(C345:Q345&gt;C$3:Q$3)))&gt;0)*1</f>
        <v>0</v>
      </c>
    </row>
    <row r="346" hidden="1" spans="1:18">
      <c r="A346" s="19">
        <v>640</v>
      </c>
      <c r="B346" s="1" t="s">
        <v>416</v>
      </c>
      <c r="C346" s="20">
        <v>50000</v>
      </c>
      <c r="D346" s="20">
        <v>52753.5</v>
      </c>
      <c r="E346" s="21">
        <f t="shared" si="6"/>
        <v>0.947804411081729</v>
      </c>
      <c r="F346" s="22">
        <v>415.47</v>
      </c>
      <c r="G346" s="1">
        <v>600</v>
      </c>
      <c r="H346" s="1">
        <v>160</v>
      </c>
      <c r="I346" s="1">
        <v>208</v>
      </c>
      <c r="J346" s="1">
        <v>295</v>
      </c>
      <c r="K346" s="1">
        <v>600</v>
      </c>
      <c r="L346" s="22">
        <v>653.294</v>
      </c>
      <c r="M346" s="1">
        <v>90</v>
      </c>
      <c r="N346" s="25">
        <v>-4.33584e-7</v>
      </c>
      <c r="O346" s="25">
        <v>4.57945e-5</v>
      </c>
      <c r="P346" s="25">
        <v>0.00174619</v>
      </c>
      <c r="Q346" s="25">
        <v>-0.000269741</v>
      </c>
      <c r="R346" s="27">
        <f ca="1" t="array" ref="R346">(PRODUCT(((C$4:Q$4="")+(C346:Q346&lt;C$4:Q$4))*((C$3:Q$3="")+(C346:Q346&gt;C$3:Q$3)))&gt;0)*1</f>
        <v>0</v>
      </c>
    </row>
    <row r="347" hidden="1" spans="1:18">
      <c r="A347" s="19">
        <v>214</v>
      </c>
      <c r="B347" s="1" t="s">
        <v>417</v>
      </c>
      <c r="C347" s="20">
        <v>11400</v>
      </c>
      <c r="D347" s="20">
        <v>12101.8</v>
      </c>
      <c r="E347" s="21">
        <f t="shared" si="6"/>
        <v>0.942008626815846</v>
      </c>
      <c r="F347" s="22">
        <v>364.708</v>
      </c>
      <c r="G347" s="1">
        <v>600</v>
      </c>
      <c r="H347" s="1">
        <v>53.3</v>
      </c>
      <c r="I347" s="1">
        <v>208</v>
      </c>
      <c r="J347" s="1">
        <v>230</v>
      </c>
      <c r="K347" s="1">
        <v>500</v>
      </c>
      <c r="L347" s="22">
        <v>47.3259</v>
      </c>
      <c r="M347" s="1">
        <v>0.77</v>
      </c>
      <c r="N347" s="25">
        <v>-2.57646e-6</v>
      </c>
      <c r="O347" s="25">
        <v>-6.2724e-5</v>
      </c>
      <c r="P347" s="25">
        <v>-0.000707986</v>
      </c>
      <c r="Q347" s="25">
        <v>-0.0029018</v>
      </c>
      <c r="R347" s="27">
        <f ca="1" t="array" ref="R347">(PRODUCT(((C$4:Q$4="")+(C347:Q347&lt;C$4:Q$4))*((C$3:Q$3="")+(C347:Q347&gt;C$3:Q$3)))&gt;0)*1</f>
        <v>0</v>
      </c>
    </row>
    <row r="348" hidden="1" spans="1:18">
      <c r="A348" s="19">
        <v>216</v>
      </c>
      <c r="B348" s="1" t="s">
        <v>418</v>
      </c>
      <c r="C348" s="20">
        <v>11400</v>
      </c>
      <c r="D348" s="20">
        <v>11968.5</v>
      </c>
      <c r="E348" s="21">
        <f t="shared" si="6"/>
        <v>0.952500313322472</v>
      </c>
      <c r="F348" s="22">
        <v>388.702</v>
      </c>
      <c r="G348" s="1">
        <v>600</v>
      </c>
      <c r="H348" s="1">
        <v>53.3</v>
      </c>
      <c r="I348" s="1">
        <v>240</v>
      </c>
      <c r="J348" s="1">
        <v>230</v>
      </c>
      <c r="K348" s="1">
        <v>500</v>
      </c>
      <c r="L348" s="22">
        <v>42.0795</v>
      </c>
      <c r="M348" s="1">
        <v>1</v>
      </c>
      <c r="N348" s="25">
        <v>-1.56952e-6</v>
      </c>
      <c r="O348" s="25">
        <v>-5.02752e-5</v>
      </c>
      <c r="P348" s="25">
        <v>-0.000712401</v>
      </c>
      <c r="Q348" s="25">
        <v>-0.00442528</v>
      </c>
      <c r="R348" s="27">
        <f ca="1" t="array" ref="R348">(PRODUCT(((C$4:Q$4="")+(C348:Q348&lt;C$4:Q$4))*((C$3:Q$3="")+(C348:Q348&gt;C$3:Q$3)))&gt;0)*1</f>
        <v>0</v>
      </c>
    </row>
    <row r="349" hidden="1" spans="1:18">
      <c r="A349" s="19">
        <v>218</v>
      </c>
      <c r="B349" s="1" t="s">
        <v>419</v>
      </c>
      <c r="C349" s="20">
        <v>11400</v>
      </c>
      <c r="D349" s="20">
        <v>11918.9</v>
      </c>
      <c r="E349" s="21">
        <f t="shared" si="6"/>
        <v>0.956464103231003</v>
      </c>
      <c r="F349" s="22">
        <v>328.947</v>
      </c>
      <c r="G349" s="1">
        <v>600</v>
      </c>
      <c r="H349" s="1">
        <v>53.3</v>
      </c>
      <c r="I349" s="1">
        <v>277</v>
      </c>
      <c r="J349" s="1">
        <v>230</v>
      </c>
      <c r="K349" s="1">
        <v>500</v>
      </c>
      <c r="L349" s="22">
        <v>37.9715</v>
      </c>
      <c r="M349" s="1">
        <v>1.36</v>
      </c>
      <c r="N349" s="25">
        <v>-1.30697e-6</v>
      </c>
      <c r="O349" s="25">
        <v>-3.39516e-5</v>
      </c>
      <c r="P349" s="25">
        <v>-0.000923681</v>
      </c>
      <c r="Q349" s="25">
        <v>-0.00492969</v>
      </c>
      <c r="R349" s="27">
        <f ca="1" t="array" ref="R349">(PRODUCT(((C$4:Q$4="")+(C349:Q349&lt;C$4:Q$4))*((C$3:Q$3="")+(C349:Q349&gt;C$3:Q$3)))&gt;0)*1</f>
        <v>0</v>
      </c>
    </row>
    <row r="350" hidden="1" spans="1:18">
      <c r="A350" s="19">
        <v>219</v>
      </c>
      <c r="B350" s="1" t="s">
        <v>420</v>
      </c>
      <c r="C350" s="20">
        <v>11400</v>
      </c>
      <c r="D350" s="20">
        <v>12112.1</v>
      </c>
      <c r="E350" s="21">
        <f t="shared" si="6"/>
        <v>0.941207552777801</v>
      </c>
      <c r="F350" s="22">
        <v>364.062</v>
      </c>
      <c r="G350" s="1">
        <v>600</v>
      </c>
      <c r="H350" s="1">
        <v>53.3</v>
      </c>
      <c r="I350" s="1">
        <v>208</v>
      </c>
      <c r="J350" s="1">
        <v>230</v>
      </c>
      <c r="K350" s="1">
        <v>500</v>
      </c>
      <c r="L350" s="22">
        <v>56.3816</v>
      </c>
      <c r="M350" s="1">
        <v>0.9</v>
      </c>
      <c r="N350" s="25">
        <v>-2.83703e-6</v>
      </c>
      <c r="O350" s="25">
        <v>-7.97628e-5</v>
      </c>
      <c r="P350" s="25">
        <v>-0.00117958</v>
      </c>
      <c r="Q350" s="25">
        <v>-0.00380123</v>
      </c>
      <c r="R350" s="27">
        <f ca="1" t="array" ref="R350">(PRODUCT(((C$4:Q$4="")+(C350:Q350&lt;C$4:Q$4))*((C$3:Q$3="")+(C350:Q350&gt;C$3:Q$3)))&gt;0)*1</f>
        <v>0</v>
      </c>
    </row>
    <row r="351" hidden="1" spans="1:18">
      <c r="A351" s="19">
        <v>220</v>
      </c>
      <c r="B351" s="1" t="s">
        <v>421</v>
      </c>
      <c r="C351" s="20">
        <v>11400</v>
      </c>
      <c r="D351" s="20">
        <v>12086.3</v>
      </c>
      <c r="E351" s="21">
        <f t="shared" si="6"/>
        <v>0.943216699899887</v>
      </c>
      <c r="F351" s="22">
        <v>364.639</v>
      </c>
      <c r="G351" s="1">
        <v>600</v>
      </c>
      <c r="H351" s="1">
        <v>53.3</v>
      </c>
      <c r="I351" s="1">
        <v>208</v>
      </c>
      <c r="J351" s="1">
        <v>230</v>
      </c>
      <c r="K351" s="1">
        <v>500</v>
      </c>
      <c r="L351" s="22">
        <v>44.6077</v>
      </c>
      <c r="M351" s="1">
        <v>0.9</v>
      </c>
      <c r="N351" s="25">
        <v>-2.53832e-6</v>
      </c>
      <c r="O351" s="25">
        <v>-6.13994e-5</v>
      </c>
      <c r="P351" s="25">
        <v>-0.000676625</v>
      </c>
      <c r="Q351" s="25">
        <v>-0.00304131</v>
      </c>
      <c r="R351" s="27">
        <f ca="1" t="array" ref="R351">(PRODUCT(((C$4:Q$4="")+(C351:Q351&lt;C$4:Q$4))*((C$3:Q$3="")+(C351:Q351&gt;C$3:Q$3)))&gt;0)*1</f>
        <v>0</v>
      </c>
    </row>
    <row r="352" hidden="1" spans="1:18">
      <c r="A352" s="19">
        <v>221</v>
      </c>
      <c r="B352" s="1" t="s">
        <v>422</v>
      </c>
      <c r="C352" s="20">
        <v>11400</v>
      </c>
      <c r="D352" s="20">
        <v>11967.1</v>
      </c>
      <c r="E352" s="21">
        <f t="shared" si="6"/>
        <v>0.952611743864428</v>
      </c>
      <c r="F352" s="22">
        <v>387.999</v>
      </c>
      <c r="G352" s="1">
        <v>600</v>
      </c>
      <c r="H352" s="1">
        <v>53.3</v>
      </c>
      <c r="I352" s="1">
        <v>240</v>
      </c>
      <c r="J352" s="1">
        <v>230</v>
      </c>
      <c r="K352" s="1">
        <v>500</v>
      </c>
      <c r="L352" s="22">
        <v>46.0652</v>
      </c>
      <c r="M352" s="1">
        <v>1</v>
      </c>
      <c r="N352" s="25">
        <v>-1.59071e-6</v>
      </c>
      <c r="O352" s="25">
        <v>-6.63961e-5</v>
      </c>
      <c r="P352" s="25">
        <v>-0.00162453</v>
      </c>
      <c r="Q352" s="25">
        <v>-0.00647428</v>
      </c>
      <c r="R352" s="27">
        <f ca="1" t="array" ref="R352">(PRODUCT(((C$4:Q$4="")+(C352:Q352&lt;C$4:Q$4))*((C$3:Q$3="")+(C352:Q352&gt;C$3:Q$3)))&gt;0)*1</f>
        <v>0</v>
      </c>
    </row>
    <row r="353" hidden="1" spans="1:18">
      <c r="A353" s="19">
        <v>223</v>
      </c>
      <c r="B353" s="1" t="s">
        <v>423</v>
      </c>
      <c r="C353" s="20">
        <v>12000</v>
      </c>
      <c r="D353" s="20">
        <v>12526.5</v>
      </c>
      <c r="E353" s="21">
        <f t="shared" si="6"/>
        <v>0.957969105496348</v>
      </c>
      <c r="F353" s="22">
        <v>329.575</v>
      </c>
      <c r="G353" s="1">
        <v>600</v>
      </c>
      <c r="H353" s="1">
        <v>56.1</v>
      </c>
      <c r="I353" s="1">
        <v>277</v>
      </c>
      <c r="J353" s="1">
        <v>230</v>
      </c>
      <c r="K353" s="1">
        <v>500</v>
      </c>
      <c r="L353" s="22">
        <v>66.7374</v>
      </c>
      <c r="M353" s="1">
        <v>0.5</v>
      </c>
      <c r="N353" s="25">
        <v>-1.77556e-6</v>
      </c>
      <c r="O353" s="25">
        <v>-4.09935e-5</v>
      </c>
      <c r="P353" s="25">
        <v>-0.00295687</v>
      </c>
      <c r="Q353" s="25">
        <v>-0.00532549</v>
      </c>
      <c r="R353" s="27">
        <f ca="1" t="array" ref="R353">(PRODUCT(((C$4:Q$4="")+(C353:Q353&lt;C$4:Q$4))*((C$3:Q$3="")+(C353:Q353&gt;C$3:Q$3)))&gt;0)*1</f>
        <v>0</v>
      </c>
    </row>
    <row r="354" hidden="1" spans="1:18">
      <c r="A354" s="19">
        <v>226</v>
      </c>
      <c r="B354" s="1" t="s">
        <v>424</v>
      </c>
      <c r="C354" s="20">
        <v>3000</v>
      </c>
      <c r="D354" s="20">
        <v>3127.25</v>
      </c>
      <c r="E354" s="21">
        <f t="shared" si="6"/>
        <v>0.95930929730594</v>
      </c>
      <c r="F354" s="22">
        <v>388.842</v>
      </c>
      <c r="G354" s="1">
        <v>600</v>
      </c>
      <c r="H354" s="1">
        <v>14</v>
      </c>
      <c r="I354" s="1">
        <v>240</v>
      </c>
      <c r="J354" s="1">
        <v>230</v>
      </c>
      <c r="K354" s="1">
        <v>500</v>
      </c>
      <c r="L354" s="22">
        <v>16.4547</v>
      </c>
      <c r="M354" s="1">
        <v>0.7</v>
      </c>
      <c r="N354" s="25">
        <v>-2.30624e-6</v>
      </c>
      <c r="O354" s="25">
        <v>-2.63221e-5</v>
      </c>
      <c r="P354" s="25">
        <v>-0.00145625</v>
      </c>
      <c r="Q354" s="25">
        <v>-0.0117715</v>
      </c>
      <c r="R354" s="27">
        <f ca="1" t="array" ref="R354">(PRODUCT(((C$4:Q$4="")+(C354:Q354&lt;C$4:Q$4))*((C$3:Q$3="")+(C354:Q354&gt;C$3:Q$3)))&gt;0)*1</f>
        <v>0</v>
      </c>
    </row>
    <row r="355" hidden="1" spans="1:18">
      <c r="A355" s="19">
        <v>228</v>
      </c>
      <c r="B355" s="1" t="s">
        <v>425</v>
      </c>
      <c r="C355" s="20">
        <v>3000</v>
      </c>
      <c r="D355" s="20">
        <v>3116.25</v>
      </c>
      <c r="E355" s="21">
        <f t="shared" si="6"/>
        <v>0.962695547533093</v>
      </c>
      <c r="F355" s="22">
        <v>329.004</v>
      </c>
      <c r="G355" s="1">
        <v>600</v>
      </c>
      <c r="H355" s="1">
        <v>14</v>
      </c>
      <c r="I355" s="1">
        <v>277</v>
      </c>
      <c r="J355" s="1">
        <v>230</v>
      </c>
      <c r="K355" s="1">
        <v>500</v>
      </c>
      <c r="L355" s="22">
        <v>19.9479</v>
      </c>
      <c r="M355" s="1">
        <v>0.94</v>
      </c>
      <c r="N355" s="25">
        <v>-2.7963e-6</v>
      </c>
      <c r="O355" s="25">
        <v>-1.58814e-5</v>
      </c>
      <c r="P355" s="25">
        <v>-0.00228867</v>
      </c>
      <c r="Q355" s="25">
        <v>-0.0101606</v>
      </c>
      <c r="R355" s="27">
        <f ca="1" t="array" ref="R355">(PRODUCT(((C$4:Q$4="")+(C355:Q355&lt;C$4:Q$4))*((C$3:Q$3="")+(C355:Q355&gt;C$3:Q$3)))&gt;0)*1</f>
        <v>0</v>
      </c>
    </row>
    <row r="356" hidden="1" spans="1:18">
      <c r="A356" s="19">
        <v>229</v>
      </c>
      <c r="B356" s="1" t="s">
        <v>426</v>
      </c>
      <c r="C356" s="20">
        <v>3000</v>
      </c>
      <c r="D356" s="20">
        <v>3151.86</v>
      </c>
      <c r="E356" s="21">
        <f t="shared" si="6"/>
        <v>0.951818925967524</v>
      </c>
      <c r="F356" s="22">
        <v>364.908</v>
      </c>
      <c r="G356" s="1">
        <v>600</v>
      </c>
      <c r="H356" s="1">
        <v>14</v>
      </c>
      <c r="I356" s="1">
        <v>208</v>
      </c>
      <c r="J356" s="1">
        <v>230</v>
      </c>
      <c r="K356" s="1">
        <v>500</v>
      </c>
      <c r="L356" s="22">
        <v>16.8633</v>
      </c>
      <c r="M356" s="1">
        <v>0.53</v>
      </c>
      <c r="N356" s="25">
        <v>-5.09235e-6</v>
      </c>
      <c r="O356" s="25">
        <v>-3.69248e-5</v>
      </c>
      <c r="P356" s="25">
        <v>-0.000345967</v>
      </c>
      <c r="Q356" s="25">
        <v>-0.00536731</v>
      </c>
      <c r="R356" s="27">
        <f ca="1" t="array" ref="R356">(PRODUCT(((C$4:Q$4="")+(C356:Q356&lt;C$4:Q$4))*((C$3:Q$3="")+(C356:Q356&gt;C$3:Q$3)))&gt;0)*1</f>
        <v>0</v>
      </c>
    </row>
    <row r="357" hidden="1" spans="1:18">
      <c r="A357" s="19">
        <v>231</v>
      </c>
      <c r="B357" s="1" t="s">
        <v>427</v>
      </c>
      <c r="C357" s="20">
        <v>3800</v>
      </c>
      <c r="D357" s="20">
        <v>4019.92</v>
      </c>
      <c r="E357" s="21">
        <f t="shared" si="6"/>
        <v>0.945292443630719</v>
      </c>
      <c r="F357" s="22">
        <v>364.78</v>
      </c>
      <c r="G357" s="1">
        <v>600</v>
      </c>
      <c r="H357" s="1">
        <v>17.8</v>
      </c>
      <c r="I357" s="1">
        <v>208</v>
      </c>
      <c r="J357" s="1">
        <v>230</v>
      </c>
      <c r="K357" s="1">
        <v>500</v>
      </c>
      <c r="L357" s="22">
        <v>21.3593</v>
      </c>
      <c r="M357" s="1">
        <v>0.53</v>
      </c>
      <c r="N357" s="25">
        <v>-7.5178e-6</v>
      </c>
      <c r="O357" s="25">
        <v>-5.79129e-5</v>
      </c>
      <c r="P357" s="25">
        <v>-0.000163602</v>
      </c>
      <c r="Q357" s="25">
        <v>-0.00338055</v>
      </c>
      <c r="R357" s="27">
        <f ca="1" t="array" ref="R357">(PRODUCT(((C$4:Q$4="")+(C357:Q357&lt;C$4:Q$4))*((C$3:Q$3="")+(C357:Q357&gt;C$3:Q$3)))&gt;0)*1</f>
        <v>0</v>
      </c>
    </row>
    <row r="358" hidden="1" spans="1:18">
      <c r="A358" s="19">
        <v>233</v>
      </c>
      <c r="B358" s="1" t="s">
        <v>428</v>
      </c>
      <c r="C358" s="20">
        <v>3800</v>
      </c>
      <c r="D358" s="20">
        <v>3978</v>
      </c>
      <c r="E358" s="21">
        <f t="shared" si="6"/>
        <v>0.955253896430367</v>
      </c>
      <c r="F358" s="22">
        <v>388.827</v>
      </c>
      <c r="G358" s="1">
        <v>600</v>
      </c>
      <c r="H358" s="1">
        <v>17.8</v>
      </c>
      <c r="I358" s="1">
        <v>240</v>
      </c>
      <c r="J358" s="1">
        <v>230</v>
      </c>
      <c r="K358" s="1">
        <v>500</v>
      </c>
      <c r="L358" s="22">
        <v>20.5523</v>
      </c>
      <c r="M358" s="1">
        <v>0.7</v>
      </c>
      <c r="N358" s="25">
        <v>-4.66916e-6</v>
      </c>
      <c r="O358" s="25">
        <v>-4.33699e-5</v>
      </c>
      <c r="P358" s="25">
        <v>-0.00101488</v>
      </c>
      <c r="Q358" s="25">
        <v>-0.00505678</v>
      </c>
      <c r="R358" s="27">
        <f ca="1" t="array" ref="R358">(PRODUCT(((C$4:Q$4="")+(C358:Q358&lt;C$4:Q$4))*((C$3:Q$3="")+(C358:Q358&gt;C$3:Q$3)))&gt;0)*1</f>
        <v>0</v>
      </c>
    </row>
    <row r="359" hidden="1" spans="1:18">
      <c r="A359" s="19">
        <v>235</v>
      </c>
      <c r="B359" s="1" t="s">
        <v>429</v>
      </c>
      <c r="C359" s="20">
        <v>3800</v>
      </c>
      <c r="D359" s="20">
        <v>3959.69</v>
      </c>
      <c r="E359" s="21">
        <f t="shared" si="6"/>
        <v>0.959671085362743</v>
      </c>
      <c r="F359" s="22">
        <v>329.026</v>
      </c>
      <c r="G359" s="1">
        <v>600</v>
      </c>
      <c r="H359" s="1">
        <v>17.8</v>
      </c>
      <c r="I359" s="1">
        <v>277</v>
      </c>
      <c r="J359" s="1">
        <v>230</v>
      </c>
      <c r="K359" s="1">
        <v>500</v>
      </c>
      <c r="L359" s="22">
        <v>22.806</v>
      </c>
      <c r="M359" s="1">
        <v>0.94</v>
      </c>
      <c r="N359" s="25">
        <v>-4.21204e-6</v>
      </c>
      <c r="O359" s="25">
        <v>-2.74635e-5</v>
      </c>
      <c r="P359" s="25">
        <v>-0.00166514</v>
      </c>
      <c r="Q359" s="25">
        <v>-0.00522829</v>
      </c>
      <c r="R359" s="27">
        <f ca="1" t="array" ref="R359">(PRODUCT(((C$4:Q$4="")+(C359:Q359&lt;C$4:Q$4))*((C$3:Q$3="")+(C359:Q359&gt;C$3:Q$3)))&gt;0)*1</f>
        <v>0</v>
      </c>
    </row>
    <row r="360" hidden="1" spans="1:18">
      <c r="A360" s="19">
        <v>237</v>
      </c>
      <c r="B360" s="1" t="s">
        <v>430</v>
      </c>
      <c r="C360" s="20">
        <v>5000</v>
      </c>
      <c r="D360" s="20">
        <v>5240.87</v>
      </c>
      <c r="E360" s="21">
        <f t="shared" si="6"/>
        <v>0.954040073499247</v>
      </c>
      <c r="F360" s="22">
        <v>364.565</v>
      </c>
      <c r="G360" s="1">
        <v>600</v>
      </c>
      <c r="H360" s="1">
        <v>23.4</v>
      </c>
      <c r="I360" s="1">
        <v>208</v>
      </c>
      <c r="J360" s="1">
        <v>230</v>
      </c>
      <c r="K360" s="1">
        <v>500</v>
      </c>
      <c r="L360" s="22">
        <v>16.5986</v>
      </c>
      <c r="M360" s="1">
        <v>0.6</v>
      </c>
      <c r="N360" s="25">
        <v>-1.50887e-6</v>
      </c>
      <c r="O360" s="25">
        <v>-2.64432e-5</v>
      </c>
      <c r="P360" s="25">
        <v>-0.00125091</v>
      </c>
      <c r="Q360" s="25">
        <v>-0.00931428</v>
      </c>
      <c r="R360" s="27">
        <f ca="1" t="array" ref="R360">(PRODUCT(((C$4:Q$4="")+(C360:Q360&lt;C$4:Q$4))*((C$3:Q$3="")+(C360:Q360&gt;C$3:Q$3)))&gt;0)*1</f>
        <v>0</v>
      </c>
    </row>
    <row r="361" hidden="1" spans="1:18">
      <c r="A361" s="19">
        <v>239</v>
      </c>
      <c r="B361" s="1" t="s">
        <v>431</v>
      </c>
      <c r="C361" s="20">
        <v>5000</v>
      </c>
      <c r="D361" s="20">
        <v>5208.88</v>
      </c>
      <c r="E361" s="21">
        <f t="shared" si="6"/>
        <v>0.959899248974828</v>
      </c>
      <c r="F361" s="22">
        <v>388.538</v>
      </c>
      <c r="G361" s="1">
        <v>600</v>
      </c>
      <c r="H361" s="1">
        <v>23.4</v>
      </c>
      <c r="I361" s="1">
        <v>240</v>
      </c>
      <c r="J361" s="1">
        <v>230</v>
      </c>
      <c r="K361" s="1">
        <v>500</v>
      </c>
      <c r="L361" s="22">
        <v>14.9384</v>
      </c>
      <c r="M361" s="1">
        <v>0.8</v>
      </c>
      <c r="N361" s="25">
        <v>-1.67041e-7</v>
      </c>
      <c r="O361" s="25">
        <v>-1.76928e-5</v>
      </c>
      <c r="P361" s="25">
        <v>-0.00246424</v>
      </c>
      <c r="Q361" s="25">
        <v>-0.0874889</v>
      </c>
      <c r="R361" s="27">
        <f ca="1" t="array" ref="R361">(PRODUCT(((C$4:Q$4="")+(C361:Q361&lt;C$4:Q$4))*((C$3:Q$3="")+(C361:Q361&gt;C$3:Q$3)))&gt;0)*1</f>
        <v>0</v>
      </c>
    </row>
    <row r="362" hidden="1" spans="1:18">
      <c r="A362" s="19">
        <v>241</v>
      </c>
      <c r="B362" s="1" t="s">
        <v>432</v>
      </c>
      <c r="C362" s="20">
        <v>5000</v>
      </c>
      <c r="D362" s="20">
        <v>5193.4</v>
      </c>
      <c r="E362" s="21">
        <f t="shared" si="6"/>
        <v>0.962760426695421</v>
      </c>
      <c r="F362" s="22">
        <v>328.53</v>
      </c>
      <c r="G362" s="1">
        <v>600</v>
      </c>
      <c r="H362" s="1">
        <v>23.4</v>
      </c>
      <c r="I362" s="1">
        <v>277</v>
      </c>
      <c r="J362" s="1">
        <v>230</v>
      </c>
      <c r="K362" s="1">
        <v>500</v>
      </c>
      <c r="L362" s="22">
        <v>17.4194</v>
      </c>
      <c r="M362" s="1">
        <v>1.1</v>
      </c>
      <c r="N362" s="25">
        <v>-2.76076e-7</v>
      </c>
      <c r="O362" s="25">
        <v>-3.46447e-6</v>
      </c>
      <c r="P362" s="25">
        <v>-0.00248493</v>
      </c>
      <c r="Q362" s="25">
        <v>-0.0423014</v>
      </c>
      <c r="R362" s="27">
        <f ca="1" t="array" ref="R362">(PRODUCT(((C$4:Q$4="")+(C362:Q362&lt;C$4:Q$4))*((C$3:Q$3="")+(C362:Q362&gt;C$3:Q$3)))&gt;0)*1</f>
        <v>0</v>
      </c>
    </row>
    <row r="363" hidden="1" spans="1:18">
      <c r="A363" s="19">
        <v>243</v>
      </c>
      <c r="B363" s="1" t="s">
        <v>433</v>
      </c>
      <c r="C363" s="20">
        <v>6000</v>
      </c>
      <c r="D363" s="20">
        <v>6311.15</v>
      </c>
      <c r="E363" s="21">
        <f t="shared" si="6"/>
        <v>0.950698367175554</v>
      </c>
      <c r="F363" s="22">
        <v>364.249</v>
      </c>
      <c r="G363" s="1">
        <v>600</v>
      </c>
      <c r="H363" s="1">
        <v>28.1</v>
      </c>
      <c r="I363" s="1">
        <v>208</v>
      </c>
      <c r="J363" s="1">
        <v>230</v>
      </c>
      <c r="K363" s="1">
        <v>500</v>
      </c>
      <c r="L363" s="22">
        <v>21.5813</v>
      </c>
      <c r="M363" s="1">
        <v>0.6</v>
      </c>
      <c r="N363" s="25">
        <v>-2.49628e-6</v>
      </c>
      <c r="O363" s="25">
        <v>-3.53951e-5</v>
      </c>
      <c r="P363" s="25">
        <v>-0.00104737</v>
      </c>
      <c r="Q363" s="25">
        <v>-0.00460878</v>
      </c>
      <c r="R363" s="27">
        <f ca="1" t="array" ref="R363">(PRODUCT(((C$4:Q$4="")+(C363:Q363&lt;C$4:Q$4))*((C$3:Q$3="")+(C363:Q363&gt;C$3:Q$3)))&gt;0)*1</f>
        <v>0</v>
      </c>
    </row>
    <row r="364" hidden="1" spans="1:18">
      <c r="A364" s="19">
        <v>245</v>
      </c>
      <c r="B364" s="1" t="s">
        <v>434</v>
      </c>
      <c r="C364" s="20">
        <v>6000</v>
      </c>
      <c r="D364" s="20">
        <v>6261.6</v>
      </c>
      <c r="E364" s="21">
        <f t="shared" si="6"/>
        <v>0.958221540820238</v>
      </c>
      <c r="F364" s="22">
        <v>388.458</v>
      </c>
      <c r="G364" s="1">
        <v>600</v>
      </c>
      <c r="H364" s="1">
        <v>28.1</v>
      </c>
      <c r="I364" s="1">
        <v>240</v>
      </c>
      <c r="J364" s="1">
        <v>230</v>
      </c>
      <c r="K364" s="1">
        <v>500</v>
      </c>
      <c r="L364" s="22">
        <v>16.7687</v>
      </c>
      <c r="M364" s="1">
        <v>0.8</v>
      </c>
      <c r="N364" s="25">
        <v>-1.09195e-6</v>
      </c>
      <c r="O364" s="25">
        <v>-2.97464e-5</v>
      </c>
      <c r="P364" s="25">
        <v>-0.00288385</v>
      </c>
      <c r="Q364" s="25">
        <v>-0.0121573</v>
      </c>
      <c r="R364" s="27">
        <f ca="1" t="array" ref="R364">(PRODUCT(((C$4:Q$4="")+(C364:Q364&lt;C$4:Q$4))*((C$3:Q$3="")+(C364:Q364&gt;C$3:Q$3)))&gt;0)*1</f>
        <v>0</v>
      </c>
    </row>
    <row r="365" hidden="1" spans="1:18">
      <c r="A365" s="19">
        <v>247</v>
      </c>
      <c r="B365" s="1" t="s">
        <v>435</v>
      </c>
      <c r="C365" s="20">
        <v>6000</v>
      </c>
      <c r="D365" s="20">
        <v>6239.25</v>
      </c>
      <c r="E365" s="21">
        <f t="shared" si="6"/>
        <v>0.961654044957327</v>
      </c>
      <c r="F365" s="22">
        <v>328.921</v>
      </c>
      <c r="G365" s="1">
        <v>600</v>
      </c>
      <c r="H365" s="1">
        <v>28.1</v>
      </c>
      <c r="I365" s="1">
        <v>277</v>
      </c>
      <c r="J365" s="1">
        <v>230</v>
      </c>
      <c r="K365" s="1">
        <v>500</v>
      </c>
      <c r="L365" s="22">
        <v>19.0958</v>
      </c>
      <c r="M365" s="1">
        <v>1.1</v>
      </c>
      <c r="N365" s="25">
        <v>-1.05339e-6</v>
      </c>
      <c r="O365" s="25">
        <v>-1.791e-5</v>
      </c>
      <c r="P365" s="25">
        <v>-0.00259789</v>
      </c>
      <c r="Q365" s="25">
        <v>-0.0118328</v>
      </c>
      <c r="R365" s="27">
        <f ca="1" t="array" ref="R365">(PRODUCT(((C$4:Q$4="")+(C365:Q365&lt;C$4:Q$4))*((C$3:Q$3="")+(C365:Q365&gt;C$3:Q$3)))&gt;0)*1</f>
        <v>0</v>
      </c>
    </row>
    <row r="366" hidden="1" spans="1:18">
      <c r="A366" s="19">
        <v>249</v>
      </c>
      <c r="B366" s="1" t="s">
        <v>436</v>
      </c>
      <c r="C366" s="20">
        <v>7500</v>
      </c>
      <c r="D366" s="20">
        <v>7944.04</v>
      </c>
      <c r="E366" s="21">
        <f t="shared" si="6"/>
        <v>0.944104007532691</v>
      </c>
      <c r="F366" s="22">
        <v>364.319</v>
      </c>
      <c r="G366" s="1">
        <v>600</v>
      </c>
      <c r="H366" s="1">
        <v>35.1</v>
      </c>
      <c r="I366" s="1">
        <v>208</v>
      </c>
      <c r="J366" s="1">
        <v>230</v>
      </c>
      <c r="K366" s="1">
        <v>500</v>
      </c>
      <c r="L366" s="22">
        <v>32.0162</v>
      </c>
      <c r="M366" s="1">
        <v>0.6</v>
      </c>
      <c r="N366" s="25">
        <v>-3.78363e-6</v>
      </c>
      <c r="O366" s="25">
        <v>-5.82733e-5</v>
      </c>
      <c r="P366" s="25">
        <v>-0.000165393</v>
      </c>
      <c r="Q366" s="25">
        <v>-0.00272771</v>
      </c>
      <c r="R366" s="27">
        <f ca="1" t="array" ref="R366">(PRODUCT(((C$4:Q$4="")+(C366:Q366&lt;C$4:Q$4))*((C$3:Q$3="")+(C366:Q366&gt;C$3:Q$3)))&gt;0)*1</f>
        <v>0</v>
      </c>
    </row>
    <row r="367" hidden="1" spans="1:18">
      <c r="A367" s="19">
        <v>251</v>
      </c>
      <c r="B367" s="1" t="s">
        <v>437</v>
      </c>
      <c r="C367" s="20">
        <v>7500</v>
      </c>
      <c r="D367" s="20">
        <v>7862.26</v>
      </c>
      <c r="E367" s="21">
        <f t="shared" si="6"/>
        <v>0.953924189736793</v>
      </c>
      <c r="F367" s="22">
        <v>388.607</v>
      </c>
      <c r="G367" s="1">
        <v>600</v>
      </c>
      <c r="H367" s="1">
        <v>35.1</v>
      </c>
      <c r="I367" s="1">
        <v>240</v>
      </c>
      <c r="J367" s="1">
        <v>230</v>
      </c>
      <c r="K367" s="1">
        <v>500</v>
      </c>
      <c r="L367" s="22">
        <v>26.9411</v>
      </c>
      <c r="M367" s="1">
        <v>0.8</v>
      </c>
      <c r="N367" s="25">
        <v>-2.378e-6</v>
      </c>
      <c r="O367" s="25">
        <v>-4.43947e-5</v>
      </c>
      <c r="P367" s="25">
        <v>-0.00102594</v>
      </c>
      <c r="Q367" s="25">
        <v>-0.00413928</v>
      </c>
      <c r="R367" s="27">
        <f ca="1" t="array" ref="R367">(PRODUCT(((C$4:Q$4="")+(C367:Q367&lt;C$4:Q$4))*((C$3:Q$3="")+(C367:Q367&gt;C$3:Q$3)))&gt;0)*1</f>
        <v>0</v>
      </c>
    </row>
    <row r="368" hidden="1" spans="1:18">
      <c r="A368" s="19">
        <v>253</v>
      </c>
      <c r="B368" s="1" t="s">
        <v>438</v>
      </c>
      <c r="C368" s="20">
        <v>7500</v>
      </c>
      <c r="D368" s="20">
        <v>7834.25</v>
      </c>
      <c r="E368" s="21">
        <f t="shared" si="6"/>
        <v>0.957334779972556</v>
      </c>
      <c r="F368" s="22">
        <v>329.081</v>
      </c>
      <c r="G368" s="1">
        <v>600</v>
      </c>
      <c r="H368" s="1">
        <v>35.1</v>
      </c>
      <c r="I368" s="1">
        <v>277</v>
      </c>
      <c r="J368" s="1">
        <v>230</v>
      </c>
      <c r="K368" s="1">
        <v>500</v>
      </c>
      <c r="L368" s="22">
        <v>28.6223</v>
      </c>
      <c r="M368" s="1">
        <v>1.1</v>
      </c>
      <c r="N368" s="25">
        <v>-2.09293e-6</v>
      </c>
      <c r="O368" s="25">
        <v>-3.09217e-5</v>
      </c>
      <c r="P368" s="25">
        <v>-0.00139166</v>
      </c>
      <c r="Q368" s="25">
        <v>-0.00516481</v>
      </c>
      <c r="R368" s="27">
        <f ca="1" t="array" ref="R368">(PRODUCT(((C$4:Q$4="")+(C368:Q368&lt;C$4:Q$4))*((C$3:Q$3="")+(C368:Q368&gt;C$3:Q$3)))&gt;0)*1</f>
        <v>0</v>
      </c>
    </row>
    <row r="369" hidden="1" spans="1:18">
      <c r="A369" s="19">
        <v>254</v>
      </c>
      <c r="B369" s="1" t="s">
        <v>439</v>
      </c>
      <c r="C369" s="20">
        <v>9995</v>
      </c>
      <c r="D369" s="20">
        <v>10559.8</v>
      </c>
      <c r="E369" s="21">
        <f t="shared" si="6"/>
        <v>0.946514138525351</v>
      </c>
      <c r="F369" s="22">
        <v>364.679</v>
      </c>
      <c r="G369" s="1">
        <v>600</v>
      </c>
      <c r="H369" s="1">
        <v>46.7</v>
      </c>
      <c r="I369" s="1">
        <v>208</v>
      </c>
      <c r="J369" s="1">
        <v>230</v>
      </c>
      <c r="K369" s="1">
        <v>500</v>
      </c>
      <c r="L369" s="22">
        <v>43.8157</v>
      </c>
      <c r="M369" s="1">
        <v>0.77</v>
      </c>
      <c r="N369" s="25">
        <v>-2.20366e-6</v>
      </c>
      <c r="O369" s="25">
        <v>-5.03153e-5</v>
      </c>
      <c r="P369" s="25">
        <v>-0.000282938</v>
      </c>
      <c r="Q369" s="25">
        <v>-0.00356087</v>
      </c>
      <c r="R369" s="27">
        <f ca="1" t="array" ref="R369">(PRODUCT(((C$4:Q$4="")+(C369:Q369&lt;C$4:Q$4))*((C$3:Q$3="")+(C369:Q369&gt;C$3:Q$3)))&gt;0)*1</f>
        <v>0</v>
      </c>
    </row>
    <row r="370" hidden="1" spans="1:18">
      <c r="A370" s="19">
        <v>255</v>
      </c>
      <c r="B370" s="1" t="s">
        <v>440</v>
      </c>
      <c r="C370" s="20">
        <v>9995</v>
      </c>
      <c r="D370" s="20">
        <v>10459.7</v>
      </c>
      <c r="E370" s="21">
        <f t="shared" si="6"/>
        <v>0.955572339550848</v>
      </c>
      <c r="F370" s="22">
        <v>388.515</v>
      </c>
      <c r="G370" s="1">
        <v>600</v>
      </c>
      <c r="H370" s="1">
        <v>46.7</v>
      </c>
      <c r="I370" s="1">
        <v>240</v>
      </c>
      <c r="J370" s="1">
        <v>230</v>
      </c>
      <c r="K370" s="1">
        <v>500</v>
      </c>
      <c r="L370" s="22">
        <v>36.3366</v>
      </c>
      <c r="M370" s="1">
        <v>1</v>
      </c>
      <c r="N370" s="25">
        <v>-1.09683e-6</v>
      </c>
      <c r="O370" s="25">
        <v>-3.92059e-5</v>
      </c>
      <c r="P370" s="25">
        <v>-0.000641392</v>
      </c>
      <c r="Q370" s="25">
        <v>-0.00708329</v>
      </c>
      <c r="R370" s="27">
        <f ca="1" t="array" ref="R370">(PRODUCT(((C$4:Q$4="")+(C370:Q370&lt;C$4:Q$4))*((C$3:Q$3="")+(C370:Q370&gt;C$3:Q$3)))&gt;0)*1</f>
        <v>0</v>
      </c>
    </row>
    <row r="371" hidden="1" spans="1:18">
      <c r="A371" s="19">
        <v>256</v>
      </c>
      <c r="B371" s="1" t="s">
        <v>441</v>
      </c>
      <c r="C371" s="20">
        <v>9995</v>
      </c>
      <c r="D371" s="20">
        <v>10423.7</v>
      </c>
      <c r="E371" s="21">
        <f t="shared" si="6"/>
        <v>0.958872569241248</v>
      </c>
      <c r="F371" s="22">
        <v>328.943</v>
      </c>
      <c r="G371" s="1">
        <v>600</v>
      </c>
      <c r="H371" s="1">
        <v>46.7</v>
      </c>
      <c r="I371" s="1">
        <v>277</v>
      </c>
      <c r="J371" s="1">
        <v>230</v>
      </c>
      <c r="K371" s="1">
        <v>500</v>
      </c>
      <c r="L371" s="22">
        <v>32.4613</v>
      </c>
      <c r="M371" s="1">
        <v>1.36</v>
      </c>
      <c r="N371" s="25">
        <v>-9.58357e-7</v>
      </c>
      <c r="O371" s="25">
        <v>-2.6237e-5</v>
      </c>
      <c r="P371" s="25">
        <v>-0.00144614</v>
      </c>
      <c r="Q371" s="25">
        <v>-0.00818589</v>
      </c>
      <c r="R371" s="27">
        <f ca="1" t="array" ref="R371">(PRODUCT(((C$4:Q$4="")+(C371:Q371&lt;C$4:Q$4))*((C$3:Q$3="")+(C371:Q371&gt;C$3:Q$3)))&gt;0)*1</f>
        <v>0</v>
      </c>
    </row>
    <row r="372" hidden="1" spans="1:18">
      <c r="A372" s="19">
        <v>313</v>
      </c>
      <c r="B372" s="1" t="s">
        <v>442</v>
      </c>
      <c r="C372" s="20">
        <v>1550</v>
      </c>
      <c r="D372" s="20">
        <v>1621.92</v>
      </c>
      <c r="E372" s="21">
        <f t="shared" si="6"/>
        <v>0.95565749235474</v>
      </c>
      <c r="F372" s="22">
        <v>292.712</v>
      </c>
      <c r="G372" s="1">
        <v>500</v>
      </c>
      <c r="H372" s="1">
        <v>7.5</v>
      </c>
      <c r="I372" s="1">
        <v>208</v>
      </c>
      <c r="J372" s="1">
        <v>100</v>
      </c>
      <c r="K372" s="1">
        <v>500</v>
      </c>
      <c r="L372" s="22">
        <v>21.6702</v>
      </c>
      <c r="M372" s="1">
        <v>0.21</v>
      </c>
      <c r="N372" s="25">
        <v>-3.90445e-6</v>
      </c>
      <c r="O372" s="25">
        <v>-8.16369e-5</v>
      </c>
      <c r="P372" s="25">
        <v>-0.000438119</v>
      </c>
      <c r="Q372" s="25">
        <v>0.000250095</v>
      </c>
      <c r="R372" s="27">
        <f ca="1" t="array" ref="R372">(PRODUCT(((C$4:Q$4="")+(C372:Q372&lt;C$4:Q$4))*((C$3:Q$3="")+(C372:Q372&gt;C$3:Q$3)))&gt;0)*1</f>
        <v>0</v>
      </c>
    </row>
    <row r="373" hidden="1" spans="1:18">
      <c r="A373" s="19">
        <v>314</v>
      </c>
      <c r="B373" s="1" t="s">
        <v>443</v>
      </c>
      <c r="C373" s="20">
        <v>1550</v>
      </c>
      <c r="D373" s="20">
        <v>1618.66</v>
      </c>
      <c r="E373" s="21">
        <f t="shared" si="6"/>
        <v>0.957582197620254</v>
      </c>
      <c r="F373" s="22">
        <v>293.084</v>
      </c>
      <c r="G373" s="1">
        <v>500</v>
      </c>
      <c r="H373" s="1">
        <v>7.5</v>
      </c>
      <c r="I373" s="1">
        <v>240</v>
      </c>
      <c r="J373" s="1">
        <v>100</v>
      </c>
      <c r="K373" s="1">
        <v>500</v>
      </c>
      <c r="L373" s="22">
        <v>21.8466</v>
      </c>
      <c r="M373" s="1">
        <v>0.32</v>
      </c>
      <c r="N373" s="25">
        <v>-1.97198e-6</v>
      </c>
      <c r="O373" s="25">
        <v>-7.43701e-5</v>
      </c>
      <c r="P373" s="25">
        <v>-0.000443549</v>
      </c>
      <c r="Q373" s="25">
        <v>-0.00112769</v>
      </c>
      <c r="R373" s="27">
        <f ca="1" t="array" ref="R373">(PRODUCT(((C$4:Q$4="")+(C373:Q373&lt;C$4:Q$4))*((C$3:Q$3="")+(C373:Q373&gt;C$3:Q$3)))&gt;0)*1</f>
        <v>0</v>
      </c>
    </row>
    <row r="374" hidden="1" spans="1:18">
      <c r="A374" s="19">
        <v>315</v>
      </c>
      <c r="B374" s="1" t="s">
        <v>444</v>
      </c>
      <c r="C374" s="20">
        <v>1550</v>
      </c>
      <c r="D374" s="20">
        <v>1621.92</v>
      </c>
      <c r="E374" s="21">
        <f t="shared" si="6"/>
        <v>0.95565749235474</v>
      </c>
      <c r="F374" s="22">
        <v>292.712</v>
      </c>
      <c r="G374" s="1">
        <v>500</v>
      </c>
      <c r="H374" s="1">
        <v>7.5</v>
      </c>
      <c r="I374" s="1">
        <v>208</v>
      </c>
      <c r="J374" s="1">
        <v>150</v>
      </c>
      <c r="K374" s="1">
        <v>500</v>
      </c>
      <c r="L374" s="22">
        <v>21.6702</v>
      </c>
      <c r="M374" s="1">
        <v>0.21</v>
      </c>
      <c r="N374" s="25">
        <v>-3.90445e-6</v>
      </c>
      <c r="O374" s="25">
        <v>-8.16369e-5</v>
      </c>
      <c r="P374" s="25">
        <v>-0.000438119</v>
      </c>
      <c r="Q374" s="25">
        <v>0.000250095</v>
      </c>
      <c r="R374" s="27">
        <f ca="1" t="array" ref="R374">(PRODUCT(((C$4:Q$4="")+(C374:Q374&lt;C$4:Q$4))*((C$3:Q$3="")+(C374:Q374&gt;C$3:Q$3)))&gt;0)*1</f>
        <v>0</v>
      </c>
    </row>
    <row r="375" hidden="1" spans="1:18">
      <c r="A375" s="19">
        <v>316</v>
      </c>
      <c r="B375" s="1" t="s">
        <v>445</v>
      </c>
      <c r="C375" s="20">
        <v>1550</v>
      </c>
      <c r="D375" s="20">
        <v>1618.66</v>
      </c>
      <c r="E375" s="21">
        <f t="shared" si="6"/>
        <v>0.957582197620254</v>
      </c>
      <c r="F375" s="22">
        <v>293.084</v>
      </c>
      <c r="G375" s="1">
        <v>500</v>
      </c>
      <c r="H375" s="1">
        <v>7.5</v>
      </c>
      <c r="I375" s="1">
        <v>240</v>
      </c>
      <c r="J375" s="1">
        <v>150</v>
      </c>
      <c r="K375" s="1">
        <v>500</v>
      </c>
      <c r="L375" s="22">
        <v>21.8466</v>
      </c>
      <c r="M375" s="1">
        <v>0.32</v>
      </c>
      <c r="N375" s="25">
        <v>-1.97198e-6</v>
      </c>
      <c r="O375" s="25">
        <v>-7.43701e-5</v>
      </c>
      <c r="P375" s="25">
        <v>-0.000443549</v>
      </c>
      <c r="Q375" s="25">
        <v>-0.00112769</v>
      </c>
      <c r="R375" s="27">
        <f ca="1" t="array" ref="R375">(PRODUCT(((C$4:Q$4="")+(C375:Q375&lt;C$4:Q$4))*((C$3:Q$3="")+(C375:Q375&gt;C$3:Q$3)))&gt;0)*1</f>
        <v>0</v>
      </c>
    </row>
    <row r="376" hidden="1" spans="1:18">
      <c r="A376" s="19">
        <v>317</v>
      </c>
      <c r="B376" s="1" t="s">
        <v>446</v>
      </c>
      <c r="C376" s="20">
        <v>2060</v>
      </c>
      <c r="D376" s="20">
        <v>2149.62</v>
      </c>
      <c r="E376" s="21">
        <f t="shared" si="6"/>
        <v>0.958308910412073</v>
      </c>
      <c r="F376" s="22">
        <v>300.433</v>
      </c>
      <c r="G376" s="1">
        <v>500</v>
      </c>
      <c r="H376" s="1">
        <v>10</v>
      </c>
      <c r="I376" s="1">
        <v>208</v>
      </c>
      <c r="J376" s="1">
        <v>150</v>
      </c>
      <c r="K376" s="1">
        <v>500</v>
      </c>
      <c r="L376" s="22">
        <v>20.5912</v>
      </c>
      <c r="M376" s="1">
        <v>0.29</v>
      </c>
      <c r="N376" s="25">
        <v>-7.64954e-6</v>
      </c>
      <c r="O376" s="25">
        <v>-7.90019e-5</v>
      </c>
      <c r="P376" s="25">
        <v>-0.00042299</v>
      </c>
      <c r="Q376" s="25">
        <v>0.00134791</v>
      </c>
      <c r="R376" s="27">
        <f ca="1" t="array" ref="R376">(PRODUCT(((C$4:Q$4="")+(C376:Q376&lt;C$4:Q$4))*((C$3:Q$3="")+(C376:Q376&gt;C$3:Q$3)))&gt;0)*1</f>
        <v>0</v>
      </c>
    </row>
    <row r="377" hidden="1" spans="1:18">
      <c r="A377" s="19">
        <v>318</v>
      </c>
      <c r="B377" s="1" t="s">
        <v>447</v>
      </c>
      <c r="C377" s="20">
        <v>2060</v>
      </c>
      <c r="D377" s="20">
        <v>2150.78</v>
      </c>
      <c r="E377" s="21">
        <f t="shared" si="6"/>
        <v>0.957792056835195</v>
      </c>
      <c r="F377" s="22">
        <v>306.514</v>
      </c>
      <c r="G377" s="1">
        <v>500</v>
      </c>
      <c r="H377" s="1">
        <v>10</v>
      </c>
      <c r="I377" s="1">
        <v>240</v>
      </c>
      <c r="J377" s="1">
        <v>150</v>
      </c>
      <c r="K377" s="1">
        <v>500</v>
      </c>
      <c r="L377" s="22">
        <v>24.177</v>
      </c>
      <c r="M377" s="1">
        <v>0.36</v>
      </c>
      <c r="N377" s="25">
        <v>-6.03862e-6</v>
      </c>
      <c r="O377" s="25">
        <v>-6.0295e-5</v>
      </c>
      <c r="P377" s="25">
        <v>-0.000217867</v>
      </c>
      <c r="Q377" s="25">
        <v>0.00305441</v>
      </c>
      <c r="R377" s="27">
        <f ca="1" t="array" ref="R377">(PRODUCT(((C$4:Q$4="")+(C377:Q377&lt;C$4:Q$4))*((C$3:Q$3="")+(C377:Q377&gt;C$3:Q$3)))&gt;0)*1</f>
        <v>0</v>
      </c>
    </row>
    <row r="378" hidden="1" spans="1:18">
      <c r="A378" s="19">
        <v>319</v>
      </c>
      <c r="B378" s="1" t="s">
        <v>448</v>
      </c>
      <c r="C378" s="20">
        <v>3000</v>
      </c>
      <c r="D378" s="20">
        <v>3147.31</v>
      </c>
      <c r="E378" s="21">
        <f t="shared" si="6"/>
        <v>0.953194950608615</v>
      </c>
      <c r="F378" s="22">
        <v>306.829</v>
      </c>
      <c r="G378" s="1">
        <v>500</v>
      </c>
      <c r="H378" s="1">
        <v>15</v>
      </c>
      <c r="I378" s="1">
        <v>208</v>
      </c>
      <c r="J378" s="1">
        <v>150</v>
      </c>
      <c r="K378" s="1">
        <v>500</v>
      </c>
      <c r="L378" s="22">
        <v>20.3322</v>
      </c>
      <c r="M378" s="1">
        <v>0.18</v>
      </c>
      <c r="N378" s="25">
        <v>-7.66791e-6</v>
      </c>
      <c r="O378" s="25">
        <v>-0.000125139</v>
      </c>
      <c r="P378" s="25">
        <v>-0.00238345</v>
      </c>
      <c r="Q378" s="25">
        <v>-0.00598804</v>
      </c>
      <c r="R378" s="27">
        <f ca="1" t="array" ref="R378">(PRODUCT(((C$4:Q$4="")+(C378:Q378&lt;C$4:Q$4))*((C$3:Q$3="")+(C378:Q378&gt;C$3:Q$3)))&gt;0)*1</f>
        <v>0</v>
      </c>
    </row>
    <row r="379" hidden="1" spans="1:18">
      <c r="A379" s="19">
        <v>320</v>
      </c>
      <c r="B379" s="1" t="s">
        <v>449</v>
      </c>
      <c r="C379" s="20">
        <v>3010</v>
      </c>
      <c r="D379" s="20">
        <v>3152.92</v>
      </c>
      <c r="E379" s="21">
        <f t="shared" si="6"/>
        <v>0.954670591071134</v>
      </c>
      <c r="F379" s="22">
        <v>307.199</v>
      </c>
      <c r="G379" s="1">
        <v>500</v>
      </c>
      <c r="H379" s="1">
        <v>15</v>
      </c>
      <c r="I379" s="1">
        <v>240</v>
      </c>
      <c r="J379" s="1">
        <v>150</v>
      </c>
      <c r="K379" s="1">
        <v>500</v>
      </c>
      <c r="L379" s="22">
        <v>24.9384</v>
      </c>
      <c r="M379" s="1">
        <v>0.25</v>
      </c>
      <c r="N379" s="25">
        <v>-6.82315e-6</v>
      </c>
      <c r="O379" s="25">
        <v>-0.000106717</v>
      </c>
      <c r="P379" s="25">
        <v>-0.00176767</v>
      </c>
      <c r="Q379" s="25">
        <v>-0.00518024</v>
      </c>
      <c r="R379" s="27">
        <f ca="1" t="array" ref="R379">(PRODUCT(((C$4:Q$4="")+(C379:Q379&lt;C$4:Q$4))*((C$3:Q$3="")+(C379:Q379&gt;C$3:Q$3)))&gt;0)*1</f>
        <v>0</v>
      </c>
    </row>
    <row r="380" hidden="1" spans="1:18">
      <c r="A380" s="19">
        <v>459</v>
      </c>
      <c r="B380" s="1" t="s">
        <v>450</v>
      </c>
      <c r="C380" s="20">
        <v>6430</v>
      </c>
      <c r="D380" s="20">
        <v>6794</v>
      </c>
      <c r="E380" s="21">
        <f t="shared" si="6"/>
        <v>0.946423314689432</v>
      </c>
      <c r="F380" s="22">
        <v>274.997</v>
      </c>
      <c r="G380" s="1">
        <v>600</v>
      </c>
      <c r="H380" s="1">
        <v>35</v>
      </c>
      <c r="I380" s="1">
        <v>208</v>
      </c>
      <c r="J380" s="1">
        <v>230</v>
      </c>
      <c r="K380" s="1">
        <v>500</v>
      </c>
      <c r="L380" s="22">
        <v>38.6937</v>
      </c>
      <c r="M380" s="1">
        <v>0.5</v>
      </c>
      <c r="N380" s="25">
        <v>-5.29547e-6</v>
      </c>
      <c r="O380" s="25">
        <v>1.49306e-5</v>
      </c>
      <c r="P380" s="25">
        <v>0.0014433</v>
      </c>
      <c r="Q380" s="25">
        <v>-0.000343397</v>
      </c>
      <c r="R380" s="27">
        <f ca="1" t="array" ref="R380">(PRODUCT(((C$4:Q$4="")+(C380:Q380&lt;C$4:Q$4))*((C$3:Q$3="")+(C380:Q380&gt;C$3:Q$3)))&gt;0)*1</f>
        <v>0</v>
      </c>
    </row>
    <row r="381" hidden="1" spans="1:18">
      <c r="A381" s="19">
        <v>460</v>
      </c>
      <c r="B381" s="1" t="s">
        <v>451</v>
      </c>
      <c r="C381" s="20">
        <v>6450</v>
      </c>
      <c r="D381" s="20">
        <v>6773.16</v>
      </c>
      <c r="E381" s="21">
        <f t="shared" si="6"/>
        <v>0.952288149106178</v>
      </c>
      <c r="F381" s="22">
        <v>275.015</v>
      </c>
      <c r="G381" s="1">
        <v>600</v>
      </c>
      <c r="H381" s="1">
        <v>35</v>
      </c>
      <c r="I381" s="1">
        <v>240</v>
      </c>
      <c r="J381" s="1">
        <v>230</v>
      </c>
      <c r="K381" s="1">
        <v>500</v>
      </c>
      <c r="L381" s="22">
        <v>37.3253</v>
      </c>
      <c r="M381" s="1">
        <v>0.65</v>
      </c>
      <c r="N381" s="25">
        <v>-4.54129e-6</v>
      </c>
      <c r="O381" s="25">
        <v>1.45312e-5</v>
      </c>
      <c r="P381" s="25">
        <v>0.00159415</v>
      </c>
      <c r="Q381" s="25">
        <v>-0.000459764</v>
      </c>
      <c r="R381" s="27">
        <f ca="1" t="array" ref="R381">(PRODUCT(((C$4:Q$4="")+(C381:Q381&lt;C$4:Q$4))*((C$3:Q$3="")+(C381:Q381&gt;C$3:Q$3)))&gt;0)*1</f>
        <v>0</v>
      </c>
    </row>
    <row r="382" hidden="1" spans="1:18">
      <c r="A382" s="19">
        <v>461</v>
      </c>
      <c r="B382" s="1" t="s">
        <v>452</v>
      </c>
      <c r="C382" s="20">
        <v>6450</v>
      </c>
      <c r="D382" s="20">
        <v>6742.77</v>
      </c>
      <c r="E382" s="21">
        <f t="shared" si="6"/>
        <v>0.956580159192735</v>
      </c>
      <c r="F382" s="22">
        <v>275.009</v>
      </c>
      <c r="G382" s="1">
        <v>600</v>
      </c>
      <c r="H382" s="1">
        <v>35</v>
      </c>
      <c r="I382" s="1">
        <v>277</v>
      </c>
      <c r="J382" s="1">
        <v>230</v>
      </c>
      <c r="K382" s="1">
        <v>500</v>
      </c>
      <c r="L382" s="22">
        <v>37.1983</v>
      </c>
      <c r="M382" s="1">
        <v>0.9</v>
      </c>
      <c r="N382" s="25">
        <v>-4.20798e-6</v>
      </c>
      <c r="O382" s="25">
        <v>1.61352e-5</v>
      </c>
      <c r="P382" s="25">
        <v>0.00153006</v>
      </c>
      <c r="Q382" s="25">
        <v>-0.000300391</v>
      </c>
      <c r="R382" s="27">
        <f ca="1" t="array" ref="R382">(PRODUCT(((C$4:Q$4="")+(C382:Q382&lt;C$4:Q$4))*((C$3:Q$3="")+(C382:Q382&gt;C$3:Q$3)))&gt;0)*1</f>
        <v>0</v>
      </c>
    </row>
    <row r="383" hidden="1" spans="1:18">
      <c r="A383" s="19">
        <v>462</v>
      </c>
      <c r="B383" s="1" t="s">
        <v>453</v>
      </c>
      <c r="C383" s="20">
        <v>7430</v>
      </c>
      <c r="D383" s="20">
        <v>7871.73</v>
      </c>
      <c r="E383" s="21">
        <f t="shared" si="6"/>
        <v>0.943884000086385</v>
      </c>
      <c r="F383" s="22">
        <v>266.031</v>
      </c>
      <c r="G383" s="1">
        <v>600</v>
      </c>
      <c r="H383" s="1">
        <v>35</v>
      </c>
      <c r="I383" s="1">
        <v>208</v>
      </c>
      <c r="J383" s="1">
        <v>230</v>
      </c>
      <c r="K383" s="1">
        <v>500</v>
      </c>
      <c r="L383" s="22">
        <v>37.2542</v>
      </c>
      <c r="M383" s="1">
        <v>0.52</v>
      </c>
      <c r="N383" s="25">
        <v>-5.00319e-6</v>
      </c>
      <c r="O383" s="25">
        <v>1.63368e-5</v>
      </c>
      <c r="P383" s="25">
        <v>0.00167591</v>
      </c>
      <c r="Q383" s="25">
        <v>-0.000214364</v>
      </c>
      <c r="R383" s="27">
        <f ca="1" t="array" ref="R383">(PRODUCT(((C$4:Q$4="")+(C383:Q383&lt;C$4:Q$4))*((C$3:Q$3="")+(C383:Q383&gt;C$3:Q$3)))&gt;0)*1</f>
        <v>0</v>
      </c>
    </row>
    <row r="384" hidden="1" spans="1:18">
      <c r="A384" s="19">
        <v>463</v>
      </c>
      <c r="B384" s="1" t="s">
        <v>454</v>
      </c>
      <c r="C384" s="20">
        <v>7450</v>
      </c>
      <c r="D384" s="20">
        <v>7845.58</v>
      </c>
      <c r="E384" s="21">
        <f t="shared" si="6"/>
        <v>0.949579253541485</v>
      </c>
      <c r="F384" s="22">
        <v>275.046</v>
      </c>
      <c r="G384" s="1">
        <v>600</v>
      </c>
      <c r="H384" s="1">
        <v>35</v>
      </c>
      <c r="I384" s="1">
        <v>240</v>
      </c>
      <c r="J384" s="1">
        <v>230</v>
      </c>
      <c r="K384" s="1">
        <v>500</v>
      </c>
      <c r="L384" s="22">
        <v>37.0769</v>
      </c>
      <c r="M384" s="1">
        <v>0.68</v>
      </c>
      <c r="N384" s="25">
        <v>-4.48859e-6</v>
      </c>
      <c r="O384" s="25">
        <v>1.61103e-5</v>
      </c>
      <c r="P384" s="25">
        <v>0.00173309</v>
      </c>
      <c r="Q384" s="25">
        <v>-0.000223033</v>
      </c>
      <c r="R384" s="27">
        <f ca="1" t="array" ref="R384">(PRODUCT(((C$4:Q$4="")+(C384:Q384&lt;C$4:Q$4))*((C$3:Q$3="")+(C384:Q384&gt;C$3:Q$3)))&gt;0)*1</f>
        <v>0</v>
      </c>
    </row>
    <row r="385" hidden="1" spans="1:18">
      <c r="A385" s="19">
        <v>464</v>
      </c>
      <c r="B385" s="1" t="s">
        <v>455</v>
      </c>
      <c r="C385" s="20">
        <v>7460</v>
      </c>
      <c r="D385" s="20">
        <v>7823.15</v>
      </c>
      <c r="E385" s="21">
        <f t="shared" si="6"/>
        <v>0.953580079635441</v>
      </c>
      <c r="F385" s="22">
        <v>274.99</v>
      </c>
      <c r="G385" s="1">
        <v>600</v>
      </c>
      <c r="H385" s="1">
        <v>35</v>
      </c>
      <c r="I385" s="1">
        <v>277</v>
      </c>
      <c r="J385" s="1">
        <v>230</v>
      </c>
      <c r="K385" s="1">
        <v>500</v>
      </c>
      <c r="L385" s="22">
        <v>38.0808</v>
      </c>
      <c r="M385" s="1">
        <v>0.9</v>
      </c>
      <c r="N385" s="25">
        <v>-4.14551e-6</v>
      </c>
      <c r="O385" s="25">
        <v>1.39055e-5</v>
      </c>
      <c r="P385" s="25">
        <v>0.00160994</v>
      </c>
      <c r="Q385" s="25">
        <v>-0.000319192</v>
      </c>
      <c r="R385" s="27">
        <f ca="1" t="array" ref="R385">(PRODUCT(((C$4:Q$4="")+(C385:Q385&lt;C$4:Q$4))*((C$3:Q$3="")+(C385:Q385&gt;C$3:Q$3)))&gt;0)*1</f>
        <v>0</v>
      </c>
    </row>
    <row r="386" hidden="1" spans="1:18">
      <c r="A386" s="19">
        <v>478</v>
      </c>
      <c r="B386" s="1" t="s">
        <v>456</v>
      </c>
      <c r="C386" s="20">
        <v>5000</v>
      </c>
      <c r="D386" s="20">
        <v>5315.29</v>
      </c>
      <c r="E386" s="21">
        <f t="shared" si="6"/>
        <v>0.940682446301143</v>
      </c>
      <c r="F386" s="22">
        <v>409.613</v>
      </c>
      <c r="G386" s="1">
        <v>600</v>
      </c>
      <c r="H386" s="1">
        <v>15</v>
      </c>
      <c r="I386" s="1">
        <v>240</v>
      </c>
      <c r="J386" s="1">
        <v>100</v>
      </c>
      <c r="K386" s="1">
        <v>500</v>
      </c>
      <c r="L386" s="22">
        <v>31.4928</v>
      </c>
      <c r="M386" s="1">
        <v>0.44</v>
      </c>
      <c r="N386" s="25">
        <v>-6.75255e-6</v>
      </c>
      <c r="O386" s="25">
        <v>-4.80763e-5</v>
      </c>
      <c r="P386" s="25">
        <v>5.35093e-5</v>
      </c>
      <c r="Q386" s="25">
        <v>-0.000555468</v>
      </c>
      <c r="R386" s="27">
        <f ca="1" t="array" ref="R386">(PRODUCT(((C$4:Q$4="")+(C386:Q386&lt;C$4:Q$4))*((C$3:Q$3="")+(C386:Q386&gt;C$3:Q$3)))&gt;0)*1</f>
        <v>0</v>
      </c>
    </row>
    <row r="387" hidden="1" spans="1:18">
      <c r="A387" s="19">
        <v>479</v>
      </c>
      <c r="B387" s="1" t="s">
        <v>457</v>
      </c>
      <c r="C387" s="20">
        <v>5000</v>
      </c>
      <c r="D387" s="20">
        <v>5315.29</v>
      </c>
      <c r="E387" s="21">
        <f t="shared" si="6"/>
        <v>0.940682446301143</v>
      </c>
      <c r="F387" s="22">
        <v>409.613</v>
      </c>
      <c r="G387" s="1">
        <v>600</v>
      </c>
      <c r="H387" s="1">
        <v>15</v>
      </c>
      <c r="I387" s="1">
        <v>240</v>
      </c>
      <c r="J387" s="1">
        <v>100</v>
      </c>
      <c r="K387" s="1">
        <v>500</v>
      </c>
      <c r="L387" s="22">
        <v>31.4928</v>
      </c>
      <c r="M387" s="1">
        <v>0.44</v>
      </c>
      <c r="N387" s="25">
        <v>-6.75255e-6</v>
      </c>
      <c r="O387" s="25">
        <v>-4.80763e-5</v>
      </c>
      <c r="P387" s="25">
        <v>5.35093e-5</v>
      </c>
      <c r="Q387" s="25">
        <v>-0.000555468</v>
      </c>
      <c r="R387" s="27">
        <f ca="1" t="array" ref="R387">(PRODUCT(((C$4:Q$4="")+(C387:Q387&lt;C$4:Q$4))*((C$3:Q$3="")+(C387:Q387&gt;C$3:Q$3)))&gt;0)*1</f>
        <v>0</v>
      </c>
    </row>
    <row r="388" hidden="1" spans="1:18">
      <c r="A388" s="19">
        <v>480</v>
      </c>
      <c r="B388" s="1" t="s">
        <v>458</v>
      </c>
      <c r="C388" s="20">
        <v>5000</v>
      </c>
      <c r="D388" s="20">
        <v>5315.29</v>
      </c>
      <c r="E388" s="21">
        <f t="shared" si="6"/>
        <v>0.940682446301143</v>
      </c>
      <c r="F388" s="22">
        <v>409.613</v>
      </c>
      <c r="G388" s="1">
        <v>600</v>
      </c>
      <c r="H388" s="1">
        <v>15</v>
      </c>
      <c r="I388" s="1">
        <v>240</v>
      </c>
      <c r="J388" s="1">
        <v>100</v>
      </c>
      <c r="K388" s="1">
        <v>500</v>
      </c>
      <c r="L388" s="22">
        <v>31.4928</v>
      </c>
      <c r="M388" s="1">
        <v>0.44</v>
      </c>
      <c r="N388" s="25">
        <v>-6.75255e-6</v>
      </c>
      <c r="O388" s="25">
        <v>-4.80763e-5</v>
      </c>
      <c r="P388" s="25">
        <v>5.35093e-5</v>
      </c>
      <c r="Q388" s="25">
        <v>-0.000555468</v>
      </c>
      <c r="R388" s="27">
        <f ca="1" t="array" ref="R388">(PRODUCT(((C$4:Q$4="")+(C388:Q388&lt;C$4:Q$4))*((C$3:Q$3="")+(C388:Q388&gt;C$3:Q$3)))&gt;0)*1</f>
        <v>0</v>
      </c>
    </row>
    <row r="389" hidden="1" spans="1:18">
      <c r="A389" s="19">
        <v>494</v>
      </c>
      <c r="B389" s="1" t="s">
        <v>459</v>
      </c>
      <c r="C389" s="20">
        <v>3980</v>
      </c>
      <c r="D389" s="20">
        <v>4168.16</v>
      </c>
      <c r="E389" s="21">
        <f t="shared" si="6"/>
        <v>0.954857778972017</v>
      </c>
      <c r="F389" s="22">
        <v>307.95</v>
      </c>
      <c r="G389" s="1">
        <v>500</v>
      </c>
      <c r="H389" s="1">
        <v>20</v>
      </c>
      <c r="I389" s="1">
        <v>208</v>
      </c>
      <c r="J389" s="1">
        <v>150</v>
      </c>
      <c r="K389" s="1">
        <v>500</v>
      </c>
      <c r="L389" s="22">
        <v>33.1582</v>
      </c>
      <c r="M389" s="1">
        <v>0.18</v>
      </c>
      <c r="N389" s="25">
        <v>-6.65623e-6</v>
      </c>
      <c r="O389" s="25">
        <v>-6.33733e-5</v>
      </c>
      <c r="P389" s="25">
        <v>0.000905152</v>
      </c>
      <c r="Q389" s="25">
        <v>0.0031871</v>
      </c>
      <c r="R389" s="27">
        <f ca="1" t="array" ref="R389">(PRODUCT(((C$4:Q$4="")+(C389:Q389&lt;C$4:Q$4))*((C$3:Q$3="")+(C389:Q389&gt;C$3:Q$3)))&gt;0)*1</f>
        <v>0</v>
      </c>
    </row>
    <row r="390" hidden="1" spans="1:18">
      <c r="A390" s="19">
        <v>495</v>
      </c>
      <c r="B390" s="1" t="s">
        <v>460</v>
      </c>
      <c r="C390" s="20">
        <v>3990</v>
      </c>
      <c r="D390" s="20">
        <v>4155.51</v>
      </c>
      <c r="E390" s="21">
        <f t="shared" si="6"/>
        <v>0.96017095374575</v>
      </c>
      <c r="F390" s="22">
        <v>307.992</v>
      </c>
      <c r="G390" s="1">
        <v>500</v>
      </c>
      <c r="H390" s="1">
        <v>20</v>
      </c>
      <c r="I390" s="1">
        <v>240</v>
      </c>
      <c r="J390" s="1">
        <v>150</v>
      </c>
      <c r="K390" s="1">
        <v>500</v>
      </c>
      <c r="L390" s="22">
        <v>30.4445</v>
      </c>
      <c r="M390" s="1">
        <v>0.25</v>
      </c>
      <c r="N390" s="25">
        <v>-4.36034e-6</v>
      </c>
      <c r="O390" s="25">
        <v>-7.76481e-5</v>
      </c>
      <c r="P390" s="25">
        <v>-0.00126703</v>
      </c>
      <c r="Q390" s="25">
        <v>-0.000482685</v>
      </c>
      <c r="R390" s="27">
        <f ca="1" t="array" ref="R390">(PRODUCT(((C$4:Q$4="")+(C390:Q390&lt;C$4:Q$4))*((C$3:Q$3="")+(C390:Q390&gt;C$3:Q$3)))&gt;0)*1</f>
        <v>0</v>
      </c>
    </row>
    <row r="391" hidden="1" spans="1:18">
      <c r="A391" s="19">
        <v>502</v>
      </c>
      <c r="B391" s="1" t="s">
        <v>461</v>
      </c>
      <c r="C391" s="20">
        <v>1550</v>
      </c>
      <c r="D391" s="20">
        <v>1618.68</v>
      </c>
      <c r="E391" s="21">
        <f t="shared" si="6"/>
        <v>0.957570365977216</v>
      </c>
      <c r="F391" s="22">
        <v>293.084</v>
      </c>
      <c r="G391" s="1">
        <v>500</v>
      </c>
      <c r="H391" s="1">
        <v>7.5</v>
      </c>
      <c r="I391" s="1">
        <v>240</v>
      </c>
      <c r="J391" s="1">
        <v>150</v>
      </c>
      <c r="K391" s="1">
        <v>500</v>
      </c>
      <c r="L391" s="22">
        <v>21.8401</v>
      </c>
      <c r="M391" s="1">
        <v>0.32</v>
      </c>
      <c r="N391" s="25">
        <v>-1.97821e-6</v>
      </c>
      <c r="O391" s="25">
        <v>-7.42574e-5</v>
      </c>
      <c r="P391" s="25">
        <v>-0.00044283</v>
      </c>
      <c r="Q391" s="25">
        <v>-0.00108099</v>
      </c>
      <c r="R391" s="27">
        <f ca="1" t="array" ref="R391">(PRODUCT(((C$4:Q$4="")+(C391:Q391&lt;C$4:Q$4))*((C$3:Q$3="")+(C391:Q391&gt;C$3:Q$3)))&gt;0)*1</f>
        <v>0</v>
      </c>
    </row>
    <row r="392" hidden="1" spans="1:18">
      <c r="A392" s="19">
        <v>504</v>
      </c>
      <c r="B392" s="1" t="s">
        <v>462</v>
      </c>
      <c r="C392" s="20">
        <v>2060</v>
      </c>
      <c r="D392" s="20">
        <v>2150.76</v>
      </c>
      <c r="E392" s="21">
        <f t="shared" ref="E392:E455" si="7">C392/D392</f>
        <v>0.957800963380386</v>
      </c>
      <c r="F392" s="22">
        <v>306.514</v>
      </c>
      <c r="G392" s="1">
        <v>500</v>
      </c>
      <c r="H392" s="1">
        <v>10</v>
      </c>
      <c r="I392" s="1">
        <v>240</v>
      </c>
      <c r="J392" s="1">
        <v>150</v>
      </c>
      <c r="K392" s="1">
        <v>500</v>
      </c>
      <c r="L392" s="22">
        <v>24.1548</v>
      </c>
      <c r="M392" s="1">
        <v>0.36</v>
      </c>
      <c r="N392" s="25">
        <v>-6.0257e-6</v>
      </c>
      <c r="O392" s="25">
        <v>-6.0325e-5</v>
      </c>
      <c r="P392" s="25">
        <v>-0.000218916</v>
      </c>
      <c r="Q392" s="25">
        <v>0.00307866</v>
      </c>
      <c r="R392" s="27">
        <f ca="1" t="array" ref="R392">(PRODUCT(((C$4:Q$4="")+(C392:Q392&lt;C$4:Q$4))*((C$3:Q$3="")+(C392:Q392&gt;C$3:Q$3)))&gt;0)*1</f>
        <v>0</v>
      </c>
    </row>
    <row r="393" hidden="1" spans="1:18">
      <c r="A393" s="19">
        <v>506</v>
      </c>
      <c r="B393" s="1" t="s">
        <v>463</v>
      </c>
      <c r="C393" s="20">
        <v>3010</v>
      </c>
      <c r="D393" s="20">
        <v>3152.87</v>
      </c>
      <c r="E393" s="21">
        <f t="shared" si="7"/>
        <v>0.954685730778624</v>
      </c>
      <c r="F393" s="22">
        <v>307.2</v>
      </c>
      <c r="G393" s="1">
        <v>500</v>
      </c>
      <c r="H393" s="1">
        <v>15</v>
      </c>
      <c r="I393" s="1">
        <v>240</v>
      </c>
      <c r="J393" s="1">
        <v>150</v>
      </c>
      <c r="K393" s="1">
        <v>500</v>
      </c>
      <c r="L393" s="22">
        <v>24.9127</v>
      </c>
      <c r="M393" s="1">
        <v>0.25</v>
      </c>
      <c r="N393" s="25">
        <v>-6.79945e-6</v>
      </c>
      <c r="O393" s="25">
        <v>-0.00010661</v>
      </c>
      <c r="P393" s="25">
        <v>-0.00177396</v>
      </c>
      <c r="Q393" s="25">
        <v>-0.0052034</v>
      </c>
      <c r="R393" s="27">
        <f ca="1" t="array" ref="R393">(PRODUCT(((C$4:Q$4="")+(C393:Q393&lt;C$4:Q$4))*((C$3:Q$3="")+(C393:Q393&gt;C$3:Q$3)))&gt;0)*1</f>
        <v>0</v>
      </c>
    </row>
    <row r="394" hidden="1" spans="1:18">
      <c r="A394" s="19">
        <v>507</v>
      </c>
      <c r="B394" s="1" t="s">
        <v>464</v>
      </c>
      <c r="C394" s="20">
        <v>3980</v>
      </c>
      <c r="D394" s="20">
        <v>4168.16</v>
      </c>
      <c r="E394" s="21">
        <f t="shared" si="7"/>
        <v>0.954857778972017</v>
      </c>
      <c r="F394" s="22">
        <v>307.95</v>
      </c>
      <c r="G394" s="1">
        <v>500</v>
      </c>
      <c r="H394" s="1">
        <v>20</v>
      </c>
      <c r="I394" s="1">
        <v>208</v>
      </c>
      <c r="J394" s="1">
        <v>150</v>
      </c>
      <c r="K394" s="1">
        <v>500</v>
      </c>
      <c r="L394" s="22">
        <v>33.1582</v>
      </c>
      <c r="M394" s="1">
        <v>0.18</v>
      </c>
      <c r="N394" s="25">
        <v>-6.65623e-6</v>
      </c>
      <c r="O394" s="25">
        <v>-6.33733e-5</v>
      </c>
      <c r="P394" s="25">
        <v>0.000905152</v>
      </c>
      <c r="Q394" s="25">
        <v>0.0031871</v>
      </c>
      <c r="R394" s="27">
        <f ca="1" t="array" ref="R394">(PRODUCT(((C$4:Q$4="")+(C394:Q394&lt;C$4:Q$4))*((C$3:Q$3="")+(C394:Q394&gt;C$3:Q$3)))&gt;0)*1</f>
        <v>0</v>
      </c>
    </row>
    <row r="395" hidden="1" spans="1:18">
      <c r="A395" s="19">
        <v>509</v>
      </c>
      <c r="B395" s="1" t="s">
        <v>465</v>
      </c>
      <c r="C395" s="20">
        <v>3990</v>
      </c>
      <c r="D395" s="20">
        <v>4155.51</v>
      </c>
      <c r="E395" s="21">
        <f t="shared" si="7"/>
        <v>0.96017095374575</v>
      </c>
      <c r="F395" s="22">
        <v>307.992</v>
      </c>
      <c r="G395" s="1">
        <v>500</v>
      </c>
      <c r="H395" s="1">
        <v>20</v>
      </c>
      <c r="I395" s="1">
        <v>240</v>
      </c>
      <c r="J395" s="1">
        <v>150</v>
      </c>
      <c r="K395" s="1">
        <v>500</v>
      </c>
      <c r="L395" s="22">
        <v>30.4445</v>
      </c>
      <c r="M395" s="1">
        <v>0.25</v>
      </c>
      <c r="N395" s="25">
        <v>-4.36034e-6</v>
      </c>
      <c r="O395" s="25">
        <v>-7.76481e-5</v>
      </c>
      <c r="P395" s="25">
        <v>-0.00126703</v>
      </c>
      <c r="Q395" s="25">
        <v>-0.000482685</v>
      </c>
      <c r="R395" s="27">
        <f ca="1" t="array" ref="R395">(PRODUCT(((C$4:Q$4="")+(C395:Q395&lt;C$4:Q$4))*((C$3:Q$3="")+(C395:Q395&gt;C$3:Q$3)))&gt;0)*1</f>
        <v>0</v>
      </c>
    </row>
    <row r="396" hidden="1" spans="1:18">
      <c r="A396" s="19">
        <v>567</v>
      </c>
      <c r="B396" s="1" t="s">
        <v>466</v>
      </c>
      <c r="C396" s="20">
        <v>2900</v>
      </c>
      <c r="D396" s="20">
        <v>3062.74</v>
      </c>
      <c r="E396" s="21">
        <f t="shared" si="7"/>
        <v>0.946864572245767</v>
      </c>
      <c r="F396" s="22">
        <v>255.378</v>
      </c>
      <c r="G396" s="1">
        <v>500</v>
      </c>
      <c r="H396" s="1">
        <v>15</v>
      </c>
      <c r="I396" s="1">
        <v>208</v>
      </c>
      <c r="J396" s="1">
        <v>205</v>
      </c>
      <c r="K396" s="1">
        <v>500</v>
      </c>
      <c r="L396" s="22">
        <v>48.6637</v>
      </c>
      <c r="M396" s="1">
        <v>3</v>
      </c>
      <c r="N396" s="25">
        <v>-1.36066e-5</v>
      </c>
      <c r="O396" s="25">
        <v>9.99466e-5</v>
      </c>
      <c r="P396" s="25">
        <v>0.00345208</v>
      </c>
      <c r="Q396" s="25">
        <v>0.000145812</v>
      </c>
      <c r="R396" s="27">
        <f ca="1" t="array" ref="R396">(PRODUCT(((C$4:Q$4="")+(C396:Q396&lt;C$4:Q$4))*((C$3:Q$3="")+(C396:Q396&gt;C$3:Q$3)))&gt;0)*1</f>
        <v>0</v>
      </c>
    </row>
    <row r="397" hidden="1" spans="1:18">
      <c r="A397" s="19">
        <v>592</v>
      </c>
      <c r="B397" s="1" t="s">
        <v>467</v>
      </c>
      <c r="C397" s="20">
        <v>1550</v>
      </c>
      <c r="D397" s="20">
        <v>1618.68</v>
      </c>
      <c r="E397" s="21">
        <f t="shared" si="7"/>
        <v>0.957570365977216</v>
      </c>
      <c r="F397" s="22">
        <v>293.084</v>
      </c>
      <c r="G397" s="1">
        <v>500</v>
      </c>
      <c r="H397" s="1">
        <v>7.5</v>
      </c>
      <c r="I397" s="1">
        <v>240</v>
      </c>
      <c r="J397" s="1">
        <v>150</v>
      </c>
      <c r="K397" s="1">
        <v>500</v>
      </c>
      <c r="L397" s="22">
        <v>21.8401</v>
      </c>
      <c r="M397" s="1">
        <v>0.32</v>
      </c>
      <c r="N397" s="25">
        <v>-1.97821e-6</v>
      </c>
      <c r="O397" s="25">
        <v>-7.42574e-5</v>
      </c>
      <c r="P397" s="25">
        <v>-0.00044283</v>
      </c>
      <c r="Q397" s="25">
        <v>-0.00108099</v>
      </c>
      <c r="R397" s="27">
        <f ca="1" t="array" ref="R397">(PRODUCT(((C$4:Q$4="")+(C397:Q397&lt;C$4:Q$4))*((C$3:Q$3="")+(C397:Q397&gt;C$3:Q$3)))&gt;0)*1</f>
        <v>0</v>
      </c>
    </row>
    <row r="398" hidden="1" spans="1:18">
      <c r="A398" s="19">
        <v>594</v>
      </c>
      <c r="B398" s="1" t="s">
        <v>468</v>
      </c>
      <c r="C398" s="20">
        <v>2060</v>
      </c>
      <c r="D398" s="20">
        <v>2150.76</v>
      </c>
      <c r="E398" s="21">
        <f t="shared" si="7"/>
        <v>0.957800963380386</v>
      </c>
      <c r="F398" s="22">
        <v>306.514</v>
      </c>
      <c r="G398" s="1">
        <v>500</v>
      </c>
      <c r="H398" s="1">
        <v>10</v>
      </c>
      <c r="I398" s="1">
        <v>240</v>
      </c>
      <c r="J398" s="1">
        <v>150</v>
      </c>
      <c r="K398" s="1">
        <v>500</v>
      </c>
      <c r="L398" s="22">
        <v>24.1548</v>
      </c>
      <c r="M398" s="1">
        <v>0.36</v>
      </c>
      <c r="N398" s="25">
        <v>-6.0257e-6</v>
      </c>
      <c r="O398" s="25">
        <v>-6.0325e-5</v>
      </c>
      <c r="P398" s="25">
        <v>-0.000218916</v>
      </c>
      <c r="Q398" s="25">
        <v>0.00307866</v>
      </c>
      <c r="R398" s="27">
        <f ca="1" t="array" ref="R398">(PRODUCT(((C$4:Q$4="")+(C398:Q398&lt;C$4:Q$4))*((C$3:Q$3="")+(C398:Q398&gt;C$3:Q$3)))&gt;0)*1</f>
        <v>0</v>
      </c>
    </row>
    <row r="399" hidden="1" spans="1:18">
      <c r="A399" s="19">
        <v>596</v>
      </c>
      <c r="B399" s="1" t="s">
        <v>469</v>
      </c>
      <c r="C399" s="20">
        <v>3010</v>
      </c>
      <c r="D399" s="20">
        <v>3152.87</v>
      </c>
      <c r="E399" s="21">
        <f t="shared" si="7"/>
        <v>0.954685730778624</v>
      </c>
      <c r="F399" s="22">
        <v>307.2</v>
      </c>
      <c r="G399" s="1">
        <v>500</v>
      </c>
      <c r="H399" s="1">
        <v>15</v>
      </c>
      <c r="I399" s="1">
        <v>240</v>
      </c>
      <c r="J399" s="1">
        <v>150</v>
      </c>
      <c r="K399" s="1">
        <v>500</v>
      </c>
      <c r="L399" s="22">
        <v>24.9127</v>
      </c>
      <c r="M399" s="1">
        <v>0.25</v>
      </c>
      <c r="N399" s="25">
        <v>-6.79945e-6</v>
      </c>
      <c r="O399" s="25">
        <v>-0.00010661</v>
      </c>
      <c r="P399" s="25">
        <v>-0.00177396</v>
      </c>
      <c r="Q399" s="25">
        <v>-0.0052034</v>
      </c>
      <c r="R399" s="27">
        <f ca="1" t="array" ref="R399">(PRODUCT(((C$4:Q$4="")+(C399:Q399&lt;C$4:Q$4))*((C$3:Q$3="")+(C399:Q399&gt;C$3:Q$3)))&gt;0)*1</f>
        <v>0</v>
      </c>
    </row>
    <row r="400" hidden="1" spans="1:18">
      <c r="A400" s="19">
        <v>602</v>
      </c>
      <c r="B400" s="1" t="s">
        <v>470</v>
      </c>
      <c r="C400" s="20">
        <v>1550</v>
      </c>
      <c r="D400" s="20">
        <v>1618.68</v>
      </c>
      <c r="E400" s="21">
        <f t="shared" si="7"/>
        <v>0.957570365977216</v>
      </c>
      <c r="F400" s="22">
        <v>293.084</v>
      </c>
      <c r="G400" s="1">
        <v>500</v>
      </c>
      <c r="H400" s="1">
        <v>7.5</v>
      </c>
      <c r="I400" s="1">
        <v>240</v>
      </c>
      <c r="J400" s="1">
        <v>150</v>
      </c>
      <c r="K400" s="1">
        <v>500</v>
      </c>
      <c r="L400" s="22">
        <v>21.8401</v>
      </c>
      <c r="M400" s="1">
        <v>0.32</v>
      </c>
      <c r="N400" s="25">
        <v>-1.97821e-6</v>
      </c>
      <c r="O400" s="25">
        <v>-7.42574e-5</v>
      </c>
      <c r="P400" s="25">
        <v>-0.00044283</v>
      </c>
      <c r="Q400" s="25">
        <v>-0.00108099</v>
      </c>
      <c r="R400" s="27">
        <f ca="1" t="array" ref="R400">(PRODUCT(((C$4:Q$4="")+(C400:Q400&lt;C$4:Q$4))*((C$3:Q$3="")+(C400:Q400&gt;C$3:Q$3)))&gt;0)*1</f>
        <v>0</v>
      </c>
    </row>
    <row r="401" hidden="1" spans="1:18">
      <c r="A401" s="19">
        <v>604</v>
      </c>
      <c r="B401" s="1" t="s">
        <v>471</v>
      </c>
      <c r="C401" s="20">
        <v>2060</v>
      </c>
      <c r="D401" s="20">
        <v>2150.76</v>
      </c>
      <c r="E401" s="21">
        <f t="shared" si="7"/>
        <v>0.957800963380386</v>
      </c>
      <c r="F401" s="22">
        <v>306.514</v>
      </c>
      <c r="G401" s="1">
        <v>500</v>
      </c>
      <c r="H401" s="1">
        <v>10</v>
      </c>
      <c r="I401" s="1">
        <v>240</v>
      </c>
      <c r="J401" s="1">
        <v>150</v>
      </c>
      <c r="K401" s="1">
        <v>500</v>
      </c>
      <c r="L401" s="22">
        <v>24.1548</v>
      </c>
      <c r="M401" s="1">
        <v>0.36</v>
      </c>
      <c r="N401" s="25">
        <v>-6.0257e-6</v>
      </c>
      <c r="O401" s="25">
        <v>-6.0325e-5</v>
      </c>
      <c r="P401" s="25">
        <v>-0.000218916</v>
      </c>
      <c r="Q401" s="25">
        <v>0.00307866</v>
      </c>
      <c r="R401" s="27">
        <f ca="1" t="array" ref="R401">(PRODUCT(((C$4:Q$4="")+(C401:Q401&lt;C$4:Q$4))*((C$3:Q$3="")+(C401:Q401&gt;C$3:Q$3)))&gt;0)*1</f>
        <v>0</v>
      </c>
    </row>
    <row r="402" hidden="1" spans="1:18">
      <c r="A402" s="19">
        <v>606</v>
      </c>
      <c r="B402" s="1" t="s">
        <v>472</v>
      </c>
      <c r="C402" s="20">
        <v>3010</v>
      </c>
      <c r="D402" s="20">
        <v>3152.87</v>
      </c>
      <c r="E402" s="21">
        <f t="shared" si="7"/>
        <v>0.954685730778624</v>
      </c>
      <c r="F402" s="22">
        <v>307.2</v>
      </c>
      <c r="G402" s="1">
        <v>500</v>
      </c>
      <c r="H402" s="1">
        <v>15</v>
      </c>
      <c r="I402" s="1">
        <v>240</v>
      </c>
      <c r="J402" s="1">
        <v>150</v>
      </c>
      <c r="K402" s="1">
        <v>500</v>
      </c>
      <c r="L402" s="22">
        <v>24.9127</v>
      </c>
      <c r="M402" s="1">
        <v>0.25</v>
      </c>
      <c r="N402" s="25">
        <v>-6.79945e-6</v>
      </c>
      <c r="O402" s="25">
        <v>-0.00010661</v>
      </c>
      <c r="P402" s="25">
        <v>-0.00177396</v>
      </c>
      <c r="Q402" s="25">
        <v>-0.0052034</v>
      </c>
      <c r="R402" s="27">
        <f ca="1" t="array" ref="R402">(PRODUCT(((C$4:Q$4="")+(C402:Q402&lt;C$4:Q$4))*((C$3:Q$3="")+(C402:Q402&gt;C$3:Q$3)))&gt;0)*1</f>
        <v>0</v>
      </c>
    </row>
    <row r="403" hidden="1" spans="1:18">
      <c r="A403" s="19">
        <v>607</v>
      </c>
      <c r="B403" s="1" t="s">
        <v>473</v>
      </c>
      <c r="C403" s="20">
        <v>3980</v>
      </c>
      <c r="D403" s="20">
        <v>4168.16</v>
      </c>
      <c r="E403" s="21">
        <f t="shared" si="7"/>
        <v>0.954857778972017</v>
      </c>
      <c r="F403" s="22">
        <v>307.95</v>
      </c>
      <c r="G403" s="1">
        <v>500</v>
      </c>
      <c r="H403" s="1">
        <v>20</v>
      </c>
      <c r="I403" s="1">
        <v>208</v>
      </c>
      <c r="J403" s="1">
        <v>150</v>
      </c>
      <c r="K403" s="1">
        <v>500</v>
      </c>
      <c r="L403" s="22">
        <v>33.1582</v>
      </c>
      <c r="M403" s="1">
        <v>0.18</v>
      </c>
      <c r="N403" s="25">
        <v>-6.65623e-6</v>
      </c>
      <c r="O403" s="25">
        <v>-6.33733e-5</v>
      </c>
      <c r="P403" s="25">
        <v>0.000905152</v>
      </c>
      <c r="Q403" s="25">
        <v>0.0031871</v>
      </c>
      <c r="R403" s="27">
        <f ca="1" t="array" ref="R403">(PRODUCT(((C$4:Q$4="")+(C403:Q403&lt;C$4:Q$4))*((C$3:Q$3="")+(C403:Q403&gt;C$3:Q$3)))&gt;0)*1</f>
        <v>0</v>
      </c>
    </row>
    <row r="404" hidden="1" spans="1:18">
      <c r="A404" s="19">
        <v>608</v>
      </c>
      <c r="B404" s="1" t="s">
        <v>474</v>
      </c>
      <c r="C404" s="20">
        <v>3990</v>
      </c>
      <c r="D404" s="20">
        <v>4155.51</v>
      </c>
      <c r="E404" s="21">
        <f t="shared" si="7"/>
        <v>0.96017095374575</v>
      </c>
      <c r="F404" s="22">
        <v>307.992</v>
      </c>
      <c r="G404" s="1">
        <v>500</v>
      </c>
      <c r="H404" s="1">
        <v>20</v>
      </c>
      <c r="I404" s="1">
        <v>240</v>
      </c>
      <c r="J404" s="1">
        <v>150</v>
      </c>
      <c r="K404" s="1">
        <v>500</v>
      </c>
      <c r="L404" s="22">
        <v>30.4445</v>
      </c>
      <c r="M404" s="1">
        <v>0.25</v>
      </c>
      <c r="N404" s="25">
        <v>-4.36034e-6</v>
      </c>
      <c r="O404" s="25">
        <v>-7.76481e-5</v>
      </c>
      <c r="P404" s="25">
        <v>-0.00126703</v>
      </c>
      <c r="Q404" s="25">
        <v>-0.000482685</v>
      </c>
      <c r="R404" s="27">
        <f ca="1" t="array" ref="R404">(PRODUCT(((C$4:Q$4="")+(C404:Q404&lt;C$4:Q$4))*((C$3:Q$3="")+(C404:Q404&gt;C$3:Q$3)))&gt;0)*1</f>
        <v>0</v>
      </c>
    </row>
    <row r="405" hidden="1" spans="1:18">
      <c r="A405" s="19">
        <v>613</v>
      </c>
      <c r="B405" s="1" t="s">
        <v>475</v>
      </c>
      <c r="C405" s="20">
        <v>3000</v>
      </c>
      <c r="D405" s="20">
        <v>3106.34</v>
      </c>
      <c r="E405" s="21">
        <f t="shared" si="7"/>
        <v>0.965766786636363</v>
      </c>
      <c r="F405" s="22">
        <v>404.419</v>
      </c>
      <c r="G405" s="1">
        <v>550</v>
      </c>
      <c r="H405" s="1">
        <v>17.5</v>
      </c>
      <c r="I405" s="1">
        <v>208</v>
      </c>
      <c r="J405" s="1">
        <v>200</v>
      </c>
      <c r="K405" s="1">
        <v>500</v>
      </c>
      <c r="L405" s="22">
        <v>16.4587</v>
      </c>
      <c r="M405" s="1">
        <v>0.22</v>
      </c>
      <c r="N405" s="25">
        <v>-5.65032e-6</v>
      </c>
      <c r="O405" s="25">
        <v>-5.05332e-5</v>
      </c>
      <c r="P405" s="25">
        <v>-0.000181471</v>
      </c>
      <c r="Q405" s="25">
        <v>-0.00364051</v>
      </c>
      <c r="R405" s="27">
        <f ca="1" t="array" ref="R405">(PRODUCT(((C$4:Q$4="")+(C405:Q405&lt;C$4:Q$4))*((C$3:Q$3="")+(C405:Q405&gt;C$3:Q$3)))&gt;0)*1</f>
        <v>0</v>
      </c>
    </row>
    <row r="406" hidden="1" spans="1:18">
      <c r="A406" s="19">
        <v>614</v>
      </c>
      <c r="B406" s="1" t="s">
        <v>476</v>
      </c>
      <c r="C406" s="20">
        <v>3000</v>
      </c>
      <c r="D406" s="20">
        <v>3092.36</v>
      </c>
      <c r="E406" s="21">
        <f t="shared" si="7"/>
        <v>0.97013284352404</v>
      </c>
      <c r="F406" s="22">
        <v>404.981</v>
      </c>
      <c r="G406" s="1">
        <v>550</v>
      </c>
      <c r="H406" s="1">
        <v>17.5</v>
      </c>
      <c r="I406" s="1">
        <v>240</v>
      </c>
      <c r="J406" s="1">
        <v>200</v>
      </c>
      <c r="K406" s="1">
        <v>500</v>
      </c>
      <c r="L406" s="22">
        <v>17.752</v>
      </c>
      <c r="M406" s="1">
        <v>0.67</v>
      </c>
      <c r="N406" s="25">
        <v>-4.9011e-6</v>
      </c>
      <c r="O406" s="25">
        <v>-3.75876e-5</v>
      </c>
      <c r="P406" s="25">
        <v>-0.000748336</v>
      </c>
      <c r="Q406" s="25">
        <v>-0.00347623</v>
      </c>
      <c r="R406" s="27">
        <f ca="1" t="array" ref="R406">(PRODUCT(((C$4:Q$4="")+(C406:Q406&lt;C$4:Q$4))*((C$3:Q$3="")+(C406:Q406&gt;C$3:Q$3)))&gt;0)*1</f>
        <v>0</v>
      </c>
    </row>
    <row r="407" hidden="1" spans="1:18">
      <c r="A407" s="19">
        <v>615</v>
      </c>
      <c r="B407" s="1" t="s">
        <v>477</v>
      </c>
      <c r="C407" s="20">
        <v>4000</v>
      </c>
      <c r="D407" s="20">
        <v>4143.24</v>
      </c>
      <c r="E407" s="21">
        <f t="shared" si="7"/>
        <v>0.965428022513782</v>
      </c>
      <c r="F407" s="22">
        <v>405.582</v>
      </c>
      <c r="G407" s="1">
        <v>550</v>
      </c>
      <c r="H407" s="1">
        <v>22</v>
      </c>
      <c r="I407" s="1">
        <v>208</v>
      </c>
      <c r="J407" s="1">
        <v>200</v>
      </c>
      <c r="K407" s="1">
        <v>500</v>
      </c>
      <c r="L407" s="22">
        <v>19.1339</v>
      </c>
      <c r="M407" s="1">
        <v>0.21</v>
      </c>
      <c r="N407" s="25">
        <v>-4.84012e-6</v>
      </c>
      <c r="O407" s="25">
        <v>-3.08697e-5</v>
      </c>
      <c r="P407" s="25">
        <v>-0.000845061</v>
      </c>
      <c r="Q407" s="25">
        <v>-0.00236202</v>
      </c>
      <c r="R407" s="27">
        <f ca="1" t="array" ref="R407">(PRODUCT(((C$4:Q$4="")+(C407:Q407&lt;C$4:Q$4))*((C$3:Q$3="")+(C407:Q407&gt;C$3:Q$3)))&gt;0)*1</f>
        <v>0</v>
      </c>
    </row>
    <row r="408" hidden="1" spans="1:18">
      <c r="A408" s="19">
        <v>616</v>
      </c>
      <c r="B408" s="1" t="s">
        <v>478</v>
      </c>
      <c r="C408" s="20">
        <v>4000</v>
      </c>
      <c r="D408" s="20">
        <v>4117.55</v>
      </c>
      <c r="E408" s="21">
        <f t="shared" si="7"/>
        <v>0.971451469927505</v>
      </c>
      <c r="F408" s="22">
        <v>404.489</v>
      </c>
      <c r="G408" s="1">
        <v>550</v>
      </c>
      <c r="H408" s="1">
        <v>22</v>
      </c>
      <c r="I408" s="1">
        <v>240</v>
      </c>
      <c r="J408" s="1">
        <v>200</v>
      </c>
      <c r="K408" s="1">
        <v>500</v>
      </c>
      <c r="L408" s="22">
        <v>19.4108</v>
      </c>
      <c r="M408" s="1">
        <v>0.64</v>
      </c>
      <c r="N408" s="25">
        <v>-3.62692e-6</v>
      </c>
      <c r="O408" s="25">
        <v>-2.62178e-5</v>
      </c>
      <c r="P408" s="25">
        <v>6.23679e-5</v>
      </c>
      <c r="Q408" s="25">
        <v>-0.000209497</v>
      </c>
      <c r="R408" s="27">
        <f ca="1" t="array" ref="R408">(PRODUCT(((C$4:Q$4="")+(C408:Q408&lt;C$4:Q$4))*((C$3:Q$3="")+(C408:Q408&gt;C$3:Q$3)))&gt;0)*1</f>
        <v>0</v>
      </c>
    </row>
    <row r="409" hidden="1" spans="1:18">
      <c r="A409" s="19">
        <v>617</v>
      </c>
      <c r="B409" s="1" t="s">
        <v>479</v>
      </c>
      <c r="C409" s="20">
        <v>5000</v>
      </c>
      <c r="D409" s="20">
        <v>5142.87</v>
      </c>
      <c r="E409" s="21">
        <f t="shared" si="7"/>
        <v>0.972219791672743</v>
      </c>
      <c r="F409" s="22">
        <v>400.829</v>
      </c>
      <c r="G409" s="1">
        <v>550</v>
      </c>
      <c r="H409" s="1">
        <v>28</v>
      </c>
      <c r="I409" s="1">
        <v>208</v>
      </c>
      <c r="J409" s="1">
        <v>200</v>
      </c>
      <c r="K409" s="1">
        <v>500</v>
      </c>
      <c r="L409" s="22">
        <v>27.7036</v>
      </c>
      <c r="M409" s="1">
        <v>0.31</v>
      </c>
      <c r="N409" s="25">
        <v>-3.34632e-6</v>
      </c>
      <c r="O409" s="25">
        <v>-2.96886e-5</v>
      </c>
      <c r="P409" s="25">
        <v>-0.000273364</v>
      </c>
      <c r="Q409" s="25">
        <v>-0.000786672</v>
      </c>
      <c r="R409" s="27">
        <f ca="1" t="array" ref="R409">(PRODUCT(((C$4:Q$4="")+(C409:Q409&lt;C$4:Q$4))*((C$3:Q$3="")+(C409:Q409&gt;C$3:Q$3)))&gt;0)*1</f>
        <v>0</v>
      </c>
    </row>
    <row r="410" hidden="1" spans="1:18">
      <c r="A410" s="19">
        <v>618</v>
      </c>
      <c r="B410" s="1" t="s">
        <v>480</v>
      </c>
      <c r="C410" s="20">
        <v>5000</v>
      </c>
      <c r="D410" s="20">
        <v>5142.87</v>
      </c>
      <c r="E410" s="21">
        <f t="shared" si="7"/>
        <v>0.972219791672743</v>
      </c>
      <c r="F410" s="22">
        <v>400.829</v>
      </c>
      <c r="G410" s="1">
        <v>550</v>
      </c>
      <c r="H410" s="1">
        <v>28</v>
      </c>
      <c r="I410" s="1">
        <v>240</v>
      </c>
      <c r="J410" s="1">
        <v>200</v>
      </c>
      <c r="K410" s="1">
        <v>500</v>
      </c>
      <c r="L410" s="22">
        <v>27.7036</v>
      </c>
      <c r="M410" s="1">
        <v>0.24</v>
      </c>
      <c r="N410" s="25">
        <v>-3.34632e-6</v>
      </c>
      <c r="O410" s="25">
        <v>-2.96886e-5</v>
      </c>
      <c r="P410" s="25">
        <v>-0.000273364</v>
      </c>
      <c r="Q410" s="25">
        <v>-0.000786672</v>
      </c>
      <c r="R410" s="27">
        <f ca="1" t="array" ref="R410">(PRODUCT(((C$4:Q$4="")+(C410:Q410&lt;C$4:Q$4))*((C$3:Q$3="")+(C410:Q410&gt;C$3:Q$3)))&gt;0)*1</f>
        <v>0</v>
      </c>
    </row>
    <row r="411" hidden="1" spans="1:18">
      <c r="A411" s="19">
        <v>619</v>
      </c>
      <c r="B411" s="1" t="s">
        <v>481</v>
      </c>
      <c r="C411" s="20">
        <v>6000</v>
      </c>
      <c r="D411" s="20">
        <v>6187.98</v>
      </c>
      <c r="E411" s="21">
        <f t="shared" si="7"/>
        <v>0.969621750555109</v>
      </c>
      <c r="F411" s="22">
        <v>400.829</v>
      </c>
      <c r="G411" s="1">
        <v>550</v>
      </c>
      <c r="H411" s="1">
        <v>35</v>
      </c>
      <c r="I411" s="1">
        <v>208</v>
      </c>
      <c r="J411" s="1">
        <v>200</v>
      </c>
      <c r="K411" s="1">
        <v>500</v>
      </c>
      <c r="L411" s="22">
        <v>27.7036</v>
      </c>
      <c r="M411" s="1">
        <v>0.32</v>
      </c>
      <c r="N411" s="25">
        <v>-3.34632e-6</v>
      </c>
      <c r="O411" s="25">
        <v>-3.26275e-5</v>
      </c>
      <c r="P411" s="25">
        <v>-0.000273364</v>
      </c>
      <c r="Q411" s="25">
        <v>-0.000786672</v>
      </c>
      <c r="R411" s="27">
        <f ca="1" t="array" ref="R411">(PRODUCT(((C$4:Q$4="")+(C411:Q411&lt;C$4:Q$4))*((C$3:Q$3="")+(C411:Q411&gt;C$3:Q$3)))&gt;0)*1</f>
        <v>0</v>
      </c>
    </row>
    <row r="412" hidden="1" spans="1:18">
      <c r="A412" s="19">
        <v>620</v>
      </c>
      <c r="B412" s="1" t="s">
        <v>482</v>
      </c>
      <c r="C412" s="20">
        <v>6000</v>
      </c>
      <c r="D412" s="20">
        <v>6187.98</v>
      </c>
      <c r="E412" s="21">
        <f t="shared" si="7"/>
        <v>0.969621750555109</v>
      </c>
      <c r="F412" s="22">
        <v>400.829</v>
      </c>
      <c r="G412" s="1">
        <v>550</v>
      </c>
      <c r="H412" s="1">
        <v>35</v>
      </c>
      <c r="I412" s="1">
        <v>240</v>
      </c>
      <c r="J412" s="1">
        <v>200</v>
      </c>
      <c r="K412" s="1">
        <v>500</v>
      </c>
      <c r="L412" s="22">
        <v>27.7036</v>
      </c>
      <c r="M412" s="1">
        <v>0.68</v>
      </c>
      <c r="N412" s="25">
        <v>-3.34632e-6</v>
      </c>
      <c r="O412" s="25">
        <v>-3.26275e-5</v>
      </c>
      <c r="P412" s="25">
        <v>-0.000273364</v>
      </c>
      <c r="Q412" s="25">
        <v>-0.000786672</v>
      </c>
      <c r="R412" s="27">
        <f ca="1" t="array" ref="R412">(PRODUCT(((C$4:Q$4="")+(C412:Q412&lt;C$4:Q$4))*((C$3:Q$3="")+(C412:Q412&gt;C$3:Q$3)))&gt;0)*1</f>
        <v>0</v>
      </c>
    </row>
    <row r="413" hidden="1" spans="1:18">
      <c r="A413" s="19">
        <v>621</v>
      </c>
      <c r="B413" s="1" t="s">
        <v>483</v>
      </c>
      <c r="C413" s="20">
        <v>6000</v>
      </c>
      <c r="D413" s="20">
        <v>6187.98</v>
      </c>
      <c r="E413" s="21">
        <f t="shared" si="7"/>
        <v>0.969621750555109</v>
      </c>
      <c r="F413" s="22">
        <v>400.829</v>
      </c>
      <c r="G413" s="1">
        <v>550</v>
      </c>
      <c r="H413" s="1">
        <v>35</v>
      </c>
      <c r="I413" s="1">
        <v>277</v>
      </c>
      <c r="J413" s="1">
        <v>200</v>
      </c>
      <c r="K413" s="1">
        <v>500</v>
      </c>
      <c r="L413" s="22">
        <v>27.7036</v>
      </c>
      <c r="M413" s="1">
        <v>0.85</v>
      </c>
      <c r="N413" s="25">
        <v>-3.34632e-6</v>
      </c>
      <c r="O413" s="25">
        <v>-3.26275e-5</v>
      </c>
      <c r="P413" s="25">
        <v>-0.000273364</v>
      </c>
      <c r="Q413" s="25">
        <v>-0.000786672</v>
      </c>
      <c r="R413" s="27">
        <f ca="1" t="array" ref="R413">(PRODUCT(((C$4:Q$4="")+(C413:Q413&lt;C$4:Q$4))*((C$3:Q$3="")+(C413:Q413&gt;C$3:Q$3)))&gt;0)*1</f>
        <v>0</v>
      </c>
    </row>
    <row r="414" hidden="1" spans="1:18">
      <c r="A414" s="19">
        <v>722</v>
      </c>
      <c r="B414" s="1" t="s">
        <v>484</v>
      </c>
      <c r="C414" s="20">
        <v>3690</v>
      </c>
      <c r="D414" s="20">
        <v>3789.77</v>
      </c>
      <c r="E414" s="21">
        <f t="shared" si="7"/>
        <v>0.973673864113126</v>
      </c>
      <c r="F414" s="22">
        <v>359.271</v>
      </c>
      <c r="G414" s="1">
        <v>600</v>
      </c>
      <c r="H414" s="1">
        <v>19</v>
      </c>
      <c r="I414" s="1">
        <v>208</v>
      </c>
      <c r="J414" s="1">
        <v>105</v>
      </c>
      <c r="K414" s="1">
        <v>500</v>
      </c>
      <c r="L414" s="22">
        <v>18.4932</v>
      </c>
      <c r="M414" s="1">
        <v>0.21</v>
      </c>
      <c r="N414" s="25">
        <v>-3.30263e-6</v>
      </c>
      <c r="O414" s="25">
        <v>1.56592e-5</v>
      </c>
      <c r="P414" s="25">
        <v>0.00210594</v>
      </c>
      <c r="Q414" s="25">
        <v>-0.00154672</v>
      </c>
      <c r="R414" s="27">
        <f ca="1" t="array" ref="R414">(PRODUCT(((C$4:Q$4="")+(C414:Q414&lt;C$4:Q$4))*((C$3:Q$3="")+(C414:Q414&gt;C$3:Q$3)))&gt;0)*1</f>
        <v>0</v>
      </c>
    </row>
    <row r="415" hidden="1" spans="1:18">
      <c r="A415" s="19">
        <v>723</v>
      </c>
      <c r="B415" s="1" t="s">
        <v>485</v>
      </c>
      <c r="C415" s="20">
        <v>3980</v>
      </c>
      <c r="D415" s="20">
        <v>4087.68</v>
      </c>
      <c r="E415" s="21">
        <f t="shared" si="7"/>
        <v>0.973657429152967</v>
      </c>
      <c r="F415" s="22">
        <v>359.188</v>
      </c>
      <c r="G415" s="1">
        <v>600</v>
      </c>
      <c r="H415" s="1">
        <v>19</v>
      </c>
      <c r="I415" s="1">
        <v>240</v>
      </c>
      <c r="J415" s="1">
        <v>105</v>
      </c>
      <c r="K415" s="1">
        <v>500</v>
      </c>
      <c r="L415" s="22">
        <v>19.0375</v>
      </c>
      <c r="M415" s="1">
        <v>0.16</v>
      </c>
      <c r="N415" s="25">
        <v>-1.49038e-6</v>
      </c>
      <c r="O415" s="25">
        <v>-3.77916e-5</v>
      </c>
      <c r="P415" s="25">
        <v>-0.000595305</v>
      </c>
      <c r="Q415" s="25">
        <v>-0.00413971</v>
      </c>
      <c r="R415" s="27">
        <f ca="1" t="array" ref="R415">(PRODUCT(((C$4:Q$4="")+(C415:Q415&lt;C$4:Q$4))*((C$3:Q$3="")+(C415:Q415&gt;C$3:Q$3)))&gt;0)*1</f>
        <v>0</v>
      </c>
    </row>
    <row r="416" hidden="1" spans="1:18">
      <c r="A416" s="19">
        <v>724</v>
      </c>
      <c r="B416" s="1" t="s">
        <v>486</v>
      </c>
      <c r="C416" s="20">
        <v>3980</v>
      </c>
      <c r="D416" s="20">
        <v>4080.95</v>
      </c>
      <c r="E416" s="21">
        <f t="shared" si="7"/>
        <v>0.975263112755608</v>
      </c>
      <c r="F416" s="22">
        <v>359.145</v>
      </c>
      <c r="G416" s="1">
        <v>600</v>
      </c>
      <c r="H416" s="1">
        <v>19</v>
      </c>
      <c r="I416" s="1">
        <v>277</v>
      </c>
      <c r="J416" s="1">
        <v>105</v>
      </c>
      <c r="K416" s="1">
        <v>500</v>
      </c>
      <c r="L416" s="22">
        <v>25.814</v>
      </c>
      <c r="M416" s="1">
        <v>0.11</v>
      </c>
      <c r="N416" s="25">
        <v>-2.53796e-6</v>
      </c>
      <c r="O416" s="25">
        <v>-4.87659e-5</v>
      </c>
      <c r="P416" s="25">
        <v>-0.00120906</v>
      </c>
      <c r="Q416" s="25">
        <v>-0.000454169</v>
      </c>
      <c r="R416" s="27">
        <f ca="1" t="array" ref="R416">(PRODUCT(((C$4:Q$4="")+(C416:Q416&lt;C$4:Q$4))*((C$3:Q$3="")+(C416:Q416&gt;C$3:Q$3)))&gt;0)*1</f>
        <v>0</v>
      </c>
    </row>
    <row r="417" hidden="1" spans="1:18">
      <c r="A417" s="19">
        <v>725</v>
      </c>
      <c r="B417" s="1" t="s">
        <v>487</v>
      </c>
      <c r="C417" s="20">
        <v>4470</v>
      </c>
      <c r="D417" s="20">
        <v>4594.78</v>
      </c>
      <c r="E417" s="21">
        <f t="shared" si="7"/>
        <v>0.972843095860955</v>
      </c>
      <c r="F417" s="22">
        <v>359.005</v>
      </c>
      <c r="G417" s="1">
        <v>600</v>
      </c>
      <c r="H417" s="1">
        <v>26</v>
      </c>
      <c r="I417" s="1">
        <v>208</v>
      </c>
      <c r="J417" s="1">
        <v>105</v>
      </c>
      <c r="K417" s="1">
        <v>500</v>
      </c>
      <c r="L417" s="22">
        <v>23.9097</v>
      </c>
      <c r="M417" s="1">
        <v>0.07</v>
      </c>
      <c r="N417" s="25">
        <v>-3.18606e-6</v>
      </c>
      <c r="O417" s="25">
        <v>1.94209e-5</v>
      </c>
      <c r="P417" s="25">
        <v>0.002364</v>
      </c>
      <c r="Q417" s="25">
        <v>-0.0015541</v>
      </c>
      <c r="R417" s="27">
        <f ca="1" t="array" ref="R417">(PRODUCT(((C$4:Q$4="")+(C417:Q417&lt;C$4:Q$4))*((C$3:Q$3="")+(C417:Q417&gt;C$3:Q$3)))&gt;0)*1</f>
        <v>0</v>
      </c>
    </row>
    <row r="418" hidden="1" spans="1:18">
      <c r="A418" s="19">
        <v>726</v>
      </c>
      <c r="B418" s="1" t="s">
        <v>488</v>
      </c>
      <c r="C418" s="20">
        <v>4830</v>
      </c>
      <c r="D418" s="20">
        <v>4964.67</v>
      </c>
      <c r="E418" s="21">
        <f t="shared" si="7"/>
        <v>0.972874330015892</v>
      </c>
      <c r="F418" s="22">
        <v>356.237</v>
      </c>
      <c r="G418" s="1">
        <v>600</v>
      </c>
      <c r="H418" s="1">
        <v>26</v>
      </c>
      <c r="I418" s="1">
        <v>240</v>
      </c>
      <c r="J418" s="1">
        <v>105</v>
      </c>
      <c r="K418" s="1">
        <v>500</v>
      </c>
      <c r="L418" s="22">
        <v>25.4282</v>
      </c>
      <c r="M418" s="1">
        <v>0.12</v>
      </c>
      <c r="N418" s="25">
        <v>-2.19329e-6</v>
      </c>
      <c r="O418" s="25">
        <v>-3.8163e-5</v>
      </c>
      <c r="P418" s="25">
        <v>3.65151e-6</v>
      </c>
      <c r="Q418" s="25">
        <v>-0.00150237</v>
      </c>
      <c r="R418" s="27">
        <f ca="1" t="array" ref="R418">(PRODUCT(((C$4:Q$4="")+(C418:Q418&lt;C$4:Q$4))*((C$3:Q$3="")+(C418:Q418&gt;C$3:Q$3)))&gt;0)*1</f>
        <v>0</v>
      </c>
    </row>
    <row r="419" hidden="1" spans="1:18">
      <c r="A419" s="19">
        <v>727</v>
      </c>
      <c r="B419" s="1" t="s">
        <v>489</v>
      </c>
      <c r="C419" s="20">
        <v>4830</v>
      </c>
      <c r="D419" s="20">
        <v>4954.02</v>
      </c>
      <c r="E419" s="21">
        <f t="shared" si="7"/>
        <v>0.974965785362191</v>
      </c>
      <c r="F419" s="22">
        <v>358.492</v>
      </c>
      <c r="G419" s="1">
        <v>600</v>
      </c>
      <c r="H419" s="1">
        <v>26</v>
      </c>
      <c r="I419" s="1">
        <v>277</v>
      </c>
      <c r="J419" s="1">
        <v>105</v>
      </c>
      <c r="K419" s="1">
        <v>500</v>
      </c>
      <c r="L419" s="22">
        <v>30.2913</v>
      </c>
      <c r="M419" s="1">
        <v>0.09</v>
      </c>
      <c r="N419" s="25">
        <v>-1.5383e-6</v>
      </c>
      <c r="O419" s="25">
        <v>-5.10594e-5</v>
      </c>
      <c r="P419" s="25">
        <v>-0.00232141</v>
      </c>
      <c r="Q419" s="25">
        <v>0.000150046</v>
      </c>
      <c r="R419" s="27">
        <f ca="1" t="array" ref="R419">(PRODUCT(((C$4:Q$4="")+(C419:Q419&lt;C$4:Q$4))*((C$3:Q$3="")+(C419:Q419&gt;C$3:Q$3)))&gt;0)*1</f>
        <v>0</v>
      </c>
    </row>
    <row r="420" hidden="1" spans="1:18">
      <c r="A420" s="19">
        <v>728</v>
      </c>
      <c r="B420" s="1" t="s">
        <v>490</v>
      </c>
      <c r="C420" s="20">
        <v>5980</v>
      </c>
      <c r="D420" s="20">
        <v>6169.54</v>
      </c>
      <c r="E420" s="21">
        <f t="shared" si="7"/>
        <v>0.969278098529226</v>
      </c>
      <c r="F420" s="22">
        <v>362.359</v>
      </c>
      <c r="G420" s="1">
        <v>600</v>
      </c>
      <c r="H420" s="1">
        <v>32</v>
      </c>
      <c r="I420" s="1">
        <v>208</v>
      </c>
      <c r="J420" s="1">
        <v>105</v>
      </c>
      <c r="K420" s="1">
        <v>500</v>
      </c>
      <c r="L420" s="22">
        <v>24.0456</v>
      </c>
      <c r="M420" s="1">
        <v>0.11</v>
      </c>
      <c r="N420" s="25">
        <v>-2.81144e-6</v>
      </c>
      <c r="O420" s="25">
        <v>1.16237e-5</v>
      </c>
      <c r="P420" s="25">
        <v>0.0041231</v>
      </c>
      <c r="Q420" s="25">
        <v>-0.000655144</v>
      </c>
      <c r="R420" s="27">
        <f ca="1" t="array" ref="R420">(PRODUCT(((C$4:Q$4="")+(C420:Q420&lt;C$4:Q$4))*((C$3:Q$3="")+(C420:Q420&gt;C$3:Q$3)))&gt;0)*1</f>
        <v>0</v>
      </c>
    </row>
    <row r="421" hidden="1" spans="1:18">
      <c r="A421" s="19">
        <v>729</v>
      </c>
      <c r="B421" s="1" t="s">
        <v>491</v>
      </c>
      <c r="C421" s="20">
        <v>6010</v>
      </c>
      <c r="D421" s="20">
        <v>6189.26</v>
      </c>
      <c r="E421" s="21">
        <f t="shared" si="7"/>
        <v>0.971036925254392</v>
      </c>
      <c r="F421" s="22">
        <v>362.48</v>
      </c>
      <c r="G421" s="1">
        <v>600</v>
      </c>
      <c r="H421" s="1">
        <v>32</v>
      </c>
      <c r="I421" s="1">
        <v>240</v>
      </c>
      <c r="J421" s="1">
        <v>105</v>
      </c>
      <c r="K421" s="1">
        <v>500</v>
      </c>
      <c r="L421" s="22">
        <v>27.4199</v>
      </c>
      <c r="M421" s="1">
        <v>0.08</v>
      </c>
      <c r="N421" s="25">
        <v>-2.2536e-6</v>
      </c>
      <c r="O421" s="25">
        <v>-3.11438e-5</v>
      </c>
      <c r="P421" s="25">
        <v>0.000879544</v>
      </c>
      <c r="Q421" s="25">
        <v>0.000745926</v>
      </c>
      <c r="R421" s="27">
        <f ca="1" t="array" ref="R421">(PRODUCT(((C$4:Q$4="")+(C421:Q421&lt;C$4:Q$4))*((C$3:Q$3="")+(C421:Q421&gt;C$3:Q$3)))&gt;0)*1</f>
        <v>0</v>
      </c>
    </row>
    <row r="422" hidden="1" spans="1:18">
      <c r="A422" s="19">
        <v>730</v>
      </c>
      <c r="B422" s="1" t="s">
        <v>492</v>
      </c>
      <c r="C422" s="20">
        <v>6000</v>
      </c>
      <c r="D422" s="20">
        <v>6165.67</v>
      </c>
      <c r="E422" s="21">
        <f t="shared" si="7"/>
        <v>0.973130251862328</v>
      </c>
      <c r="F422" s="22">
        <v>361.123</v>
      </c>
      <c r="G422" s="1">
        <v>600</v>
      </c>
      <c r="H422" s="1">
        <v>32</v>
      </c>
      <c r="I422" s="1">
        <v>277</v>
      </c>
      <c r="J422" s="1">
        <v>105</v>
      </c>
      <c r="K422" s="1">
        <v>500</v>
      </c>
      <c r="L422" s="22">
        <v>36.7923</v>
      </c>
      <c r="M422" s="1">
        <v>0.07</v>
      </c>
      <c r="N422" s="25">
        <v>-1.80863e-6</v>
      </c>
      <c r="O422" s="25">
        <v>-4.66759e-5</v>
      </c>
      <c r="P422" s="25">
        <v>-0.00186076</v>
      </c>
      <c r="Q422" s="25">
        <v>0.000721369</v>
      </c>
      <c r="R422" s="27">
        <f ca="1" t="array" ref="R422">(PRODUCT(((C$4:Q$4="")+(C422:Q422&lt;C$4:Q$4))*((C$3:Q$3="")+(C422:Q422&gt;C$3:Q$3)))&gt;0)*1</f>
        <v>0</v>
      </c>
    </row>
    <row r="423" hidden="1" spans="1:18">
      <c r="A423" s="19">
        <v>731</v>
      </c>
      <c r="B423" s="1" t="s">
        <v>493</v>
      </c>
      <c r="C423" s="20">
        <v>6950</v>
      </c>
      <c r="D423" s="20">
        <v>7203.42</v>
      </c>
      <c r="E423" s="21">
        <f t="shared" si="7"/>
        <v>0.96481948852073</v>
      </c>
      <c r="F423" s="22">
        <v>362.822</v>
      </c>
      <c r="G423" s="1">
        <v>600</v>
      </c>
      <c r="H423" s="1">
        <v>37</v>
      </c>
      <c r="I423" s="1">
        <v>208</v>
      </c>
      <c r="J423" s="1">
        <v>105</v>
      </c>
      <c r="K423" s="1">
        <v>500</v>
      </c>
      <c r="L423" s="22">
        <v>22.9062</v>
      </c>
      <c r="M423" s="1">
        <v>0.09</v>
      </c>
      <c r="N423" s="25">
        <v>-2.89346e-6</v>
      </c>
      <c r="O423" s="25">
        <v>9.61592e-6</v>
      </c>
      <c r="P423" s="25">
        <v>0.00520421</v>
      </c>
      <c r="Q423" s="25">
        <v>-0.000354617</v>
      </c>
      <c r="R423" s="27">
        <f ca="1" t="array" ref="R423">(PRODUCT(((C$4:Q$4="")+(C423:Q423&lt;C$4:Q$4))*((C$3:Q$3="")+(C423:Q423&gt;C$3:Q$3)))&gt;0)*1</f>
        <v>0</v>
      </c>
    </row>
    <row r="424" hidden="1" spans="1:18">
      <c r="A424" s="19">
        <v>732</v>
      </c>
      <c r="B424" s="1" t="s">
        <v>494</v>
      </c>
      <c r="C424" s="20">
        <v>6920</v>
      </c>
      <c r="D424" s="20">
        <v>7135.44</v>
      </c>
      <c r="E424" s="21">
        <f t="shared" si="7"/>
        <v>0.969807047638268</v>
      </c>
      <c r="F424" s="22">
        <v>362.807</v>
      </c>
      <c r="G424" s="1">
        <v>600</v>
      </c>
      <c r="H424" s="1">
        <v>37</v>
      </c>
      <c r="I424" s="1">
        <v>240</v>
      </c>
      <c r="J424" s="1">
        <v>105</v>
      </c>
      <c r="K424" s="1">
        <v>500</v>
      </c>
      <c r="L424" s="22">
        <v>30.8976</v>
      </c>
      <c r="M424" s="1">
        <v>0.17</v>
      </c>
      <c r="N424" s="25">
        <v>-2.00048e-6</v>
      </c>
      <c r="O424" s="25">
        <v>-3.99176e-5</v>
      </c>
      <c r="P424" s="25">
        <v>0.000882789</v>
      </c>
      <c r="Q424" s="25">
        <v>-0.00140574</v>
      </c>
      <c r="R424" s="27">
        <f ca="1" t="array" ref="R424">(PRODUCT(((C$4:Q$4="")+(C424:Q424&lt;C$4:Q$4))*((C$3:Q$3="")+(C424:Q424&gt;C$3:Q$3)))&gt;0)*1</f>
        <v>0</v>
      </c>
    </row>
    <row r="425" hidden="1" spans="1:18">
      <c r="A425" s="19">
        <v>733</v>
      </c>
      <c r="B425" s="1" t="s">
        <v>495</v>
      </c>
      <c r="C425" s="20">
        <v>7010</v>
      </c>
      <c r="D425" s="20">
        <v>7228.75</v>
      </c>
      <c r="E425" s="21">
        <f t="shared" si="7"/>
        <v>0.969738889849559</v>
      </c>
      <c r="F425" s="22">
        <v>362.102</v>
      </c>
      <c r="G425" s="1">
        <v>600</v>
      </c>
      <c r="H425" s="1">
        <v>37</v>
      </c>
      <c r="I425" s="1">
        <v>277</v>
      </c>
      <c r="J425" s="1">
        <v>105</v>
      </c>
      <c r="K425" s="1">
        <v>500</v>
      </c>
      <c r="L425" s="22">
        <v>31.7288</v>
      </c>
      <c r="M425" s="1">
        <v>0.02</v>
      </c>
      <c r="N425" s="25">
        <v>-2.04693e-6</v>
      </c>
      <c r="O425" s="25">
        <v>-5.2026e-5</v>
      </c>
      <c r="P425" s="25">
        <v>-0.000769557</v>
      </c>
      <c r="Q425" s="25">
        <v>-0.00100419</v>
      </c>
      <c r="R425" s="27">
        <f ca="1" t="array" ref="R425">(PRODUCT(((C$4:Q$4="")+(C425:Q425&lt;C$4:Q$4))*((C$3:Q$3="")+(C425:Q425&gt;C$3:Q$3)))&gt;0)*1</f>
        <v>0</v>
      </c>
    </row>
    <row r="426" hidden="1" spans="1:18">
      <c r="A426" s="19">
        <v>899</v>
      </c>
      <c r="B426" s="1" t="s">
        <v>496</v>
      </c>
      <c r="C426" s="20">
        <v>6430</v>
      </c>
      <c r="D426" s="20">
        <v>6794</v>
      </c>
      <c r="E426" s="21">
        <f t="shared" si="7"/>
        <v>0.946423314689432</v>
      </c>
      <c r="F426" s="22">
        <v>274.997</v>
      </c>
      <c r="G426" s="1">
        <v>600</v>
      </c>
      <c r="H426" s="1">
        <v>35</v>
      </c>
      <c r="I426" s="1">
        <v>208</v>
      </c>
      <c r="J426" s="1">
        <v>230</v>
      </c>
      <c r="K426" s="1">
        <v>500</v>
      </c>
      <c r="L426" s="22">
        <v>38.6937</v>
      </c>
      <c r="M426" s="1">
        <v>0.5</v>
      </c>
      <c r="N426" s="25">
        <v>-5.29547e-6</v>
      </c>
      <c r="O426" s="25">
        <v>1.49306e-5</v>
      </c>
      <c r="P426" s="25">
        <v>0.0014433</v>
      </c>
      <c r="Q426" s="25">
        <v>-0.000343397</v>
      </c>
      <c r="R426" s="27">
        <f ca="1" t="array" ref="R426">(PRODUCT(((C$4:Q$4="")+(C426:Q426&lt;C$4:Q$4))*((C$3:Q$3="")+(C426:Q426&gt;C$3:Q$3)))&gt;0)*1</f>
        <v>0</v>
      </c>
    </row>
    <row r="427" hidden="1" spans="1:18">
      <c r="A427" s="19">
        <v>900</v>
      </c>
      <c r="B427" s="1" t="s">
        <v>497</v>
      </c>
      <c r="C427" s="20">
        <v>6450</v>
      </c>
      <c r="D427" s="20">
        <v>6773.16</v>
      </c>
      <c r="E427" s="21">
        <f t="shared" si="7"/>
        <v>0.952288149106178</v>
      </c>
      <c r="F427" s="22">
        <v>275.015</v>
      </c>
      <c r="G427" s="1">
        <v>600</v>
      </c>
      <c r="H427" s="1">
        <v>35</v>
      </c>
      <c r="I427" s="1">
        <v>240</v>
      </c>
      <c r="J427" s="1">
        <v>230</v>
      </c>
      <c r="K427" s="1">
        <v>500</v>
      </c>
      <c r="L427" s="22">
        <v>37.3253</v>
      </c>
      <c r="M427" s="1">
        <v>0.65</v>
      </c>
      <c r="N427" s="25">
        <v>-4.54129e-6</v>
      </c>
      <c r="O427" s="25">
        <v>1.45312e-5</v>
      </c>
      <c r="P427" s="25">
        <v>0.00159415</v>
      </c>
      <c r="Q427" s="25">
        <v>-0.000459764</v>
      </c>
      <c r="R427" s="27">
        <f ca="1" t="array" ref="R427">(PRODUCT(((C$4:Q$4="")+(C427:Q427&lt;C$4:Q$4))*((C$3:Q$3="")+(C427:Q427&gt;C$3:Q$3)))&gt;0)*1</f>
        <v>0</v>
      </c>
    </row>
    <row r="428" hidden="1" spans="1:18">
      <c r="A428" s="19">
        <v>901</v>
      </c>
      <c r="B428" s="1" t="s">
        <v>498</v>
      </c>
      <c r="C428" s="20">
        <v>6450</v>
      </c>
      <c r="D428" s="20">
        <v>6742.77</v>
      </c>
      <c r="E428" s="21">
        <f t="shared" si="7"/>
        <v>0.956580159192735</v>
      </c>
      <c r="F428" s="22">
        <v>275.009</v>
      </c>
      <c r="G428" s="1">
        <v>600</v>
      </c>
      <c r="H428" s="1">
        <v>35</v>
      </c>
      <c r="I428" s="1">
        <v>277</v>
      </c>
      <c r="J428" s="1">
        <v>230</v>
      </c>
      <c r="K428" s="1">
        <v>500</v>
      </c>
      <c r="L428" s="22">
        <v>37.1983</v>
      </c>
      <c r="M428" s="1">
        <v>0.9</v>
      </c>
      <c r="N428" s="25">
        <v>-4.20798e-6</v>
      </c>
      <c r="O428" s="25">
        <v>1.61352e-5</v>
      </c>
      <c r="P428" s="25">
        <v>0.00153006</v>
      </c>
      <c r="Q428" s="25">
        <v>-0.000300391</v>
      </c>
      <c r="R428" s="27">
        <f ca="1" t="array" ref="R428">(PRODUCT(((C$4:Q$4="")+(C428:Q428&lt;C$4:Q$4))*((C$3:Q$3="")+(C428:Q428&gt;C$3:Q$3)))&gt;0)*1</f>
        <v>0</v>
      </c>
    </row>
    <row r="429" hidden="1" spans="1:18">
      <c r="A429" s="19">
        <v>902</v>
      </c>
      <c r="B429" s="1" t="s">
        <v>499</v>
      </c>
      <c r="C429" s="20">
        <v>7430</v>
      </c>
      <c r="D429" s="20">
        <v>7871.73</v>
      </c>
      <c r="E429" s="21">
        <f t="shared" si="7"/>
        <v>0.943884000086385</v>
      </c>
      <c r="F429" s="22">
        <v>266.031</v>
      </c>
      <c r="G429" s="1">
        <v>600</v>
      </c>
      <c r="H429" s="1">
        <v>35</v>
      </c>
      <c r="I429" s="1">
        <v>208</v>
      </c>
      <c r="J429" s="1">
        <v>230</v>
      </c>
      <c r="K429" s="1">
        <v>500</v>
      </c>
      <c r="L429" s="22">
        <v>37.2542</v>
      </c>
      <c r="M429" s="1">
        <v>0.52</v>
      </c>
      <c r="N429" s="25">
        <v>-5.00319e-6</v>
      </c>
      <c r="O429" s="25">
        <v>1.63368e-5</v>
      </c>
      <c r="P429" s="25">
        <v>0.00167591</v>
      </c>
      <c r="Q429" s="25">
        <v>-0.000214364</v>
      </c>
      <c r="R429" s="27">
        <f ca="1" t="array" ref="R429">(PRODUCT(((C$4:Q$4="")+(C429:Q429&lt;C$4:Q$4))*((C$3:Q$3="")+(C429:Q429&gt;C$3:Q$3)))&gt;0)*1</f>
        <v>0</v>
      </c>
    </row>
    <row r="430" hidden="1" spans="1:18">
      <c r="A430" s="19">
        <v>903</v>
      </c>
      <c r="B430" s="1" t="s">
        <v>500</v>
      </c>
      <c r="C430" s="20">
        <v>7450</v>
      </c>
      <c r="D430" s="20">
        <v>7845.58</v>
      </c>
      <c r="E430" s="21">
        <f t="shared" si="7"/>
        <v>0.949579253541485</v>
      </c>
      <c r="F430" s="22">
        <v>275.046</v>
      </c>
      <c r="G430" s="1">
        <v>600</v>
      </c>
      <c r="H430" s="1">
        <v>35</v>
      </c>
      <c r="I430" s="1">
        <v>240</v>
      </c>
      <c r="J430" s="1">
        <v>230</v>
      </c>
      <c r="K430" s="1">
        <v>500</v>
      </c>
      <c r="L430" s="22">
        <v>37.0769</v>
      </c>
      <c r="M430" s="1">
        <v>0.68</v>
      </c>
      <c r="N430" s="25">
        <v>-4.48859e-6</v>
      </c>
      <c r="O430" s="25">
        <v>1.61103e-5</v>
      </c>
      <c r="P430" s="25">
        <v>0.00173309</v>
      </c>
      <c r="Q430" s="25">
        <v>-0.000223033</v>
      </c>
      <c r="R430" s="27">
        <f ca="1" t="array" ref="R430">(PRODUCT(((C$4:Q$4="")+(C430:Q430&lt;C$4:Q$4))*((C$3:Q$3="")+(C430:Q430&gt;C$3:Q$3)))&gt;0)*1</f>
        <v>0</v>
      </c>
    </row>
    <row r="431" hidden="1" spans="1:18">
      <c r="A431" s="19">
        <v>904</v>
      </c>
      <c r="B431" s="1" t="s">
        <v>501</v>
      </c>
      <c r="C431" s="20">
        <v>7460</v>
      </c>
      <c r="D431" s="20">
        <v>7823.15</v>
      </c>
      <c r="E431" s="21">
        <f t="shared" si="7"/>
        <v>0.953580079635441</v>
      </c>
      <c r="F431" s="22">
        <v>274.99</v>
      </c>
      <c r="G431" s="1">
        <v>600</v>
      </c>
      <c r="H431" s="1">
        <v>35</v>
      </c>
      <c r="I431" s="1">
        <v>277</v>
      </c>
      <c r="J431" s="1">
        <v>230</v>
      </c>
      <c r="K431" s="1">
        <v>500</v>
      </c>
      <c r="L431" s="22">
        <v>38.0808</v>
      </c>
      <c r="M431" s="1">
        <v>0.9</v>
      </c>
      <c r="N431" s="25">
        <v>-4.14551e-6</v>
      </c>
      <c r="O431" s="25">
        <v>1.39055e-5</v>
      </c>
      <c r="P431" s="25">
        <v>0.00160994</v>
      </c>
      <c r="Q431" s="25">
        <v>-0.000319192</v>
      </c>
      <c r="R431" s="27">
        <f ca="1" t="array" ref="R431">(PRODUCT(((C$4:Q$4="")+(C431:Q431&lt;C$4:Q$4))*((C$3:Q$3="")+(C431:Q431&gt;C$3:Q$3)))&gt;0)*1</f>
        <v>0</v>
      </c>
    </row>
    <row r="432" hidden="1" spans="1:18">
      <c r="A432" s="19">
        <v>931</v>
      </c>
      <c r="B432" s="1" t="s">
        <v>502</v>
      </c>
      <c r="C432" s="20">
        <v>230146</v>
      </c>
      <c r="D432" s="20">
        <v>235895</v>
      </c>
      <c r="E432" s="21">
        <f t="shared" si="7"/>
        <v>0.97562898747324</v>
      </c>
      <c r="F432" s="22">
        <v>360.329</v>
      </c>
      <c r="G432" s="1">
        <v>625</v>
      </c>
      <c r="H432" s="1">
        <v>780</v>
      </c>
      <c r="I432" s="1">
        <v>480</v>
      </c>
      <c r="J432" s="1">
        <v>300</v>
      </c>
      <c r="K432" s="1">
        <v>500</v>
      </c>
      <c r="L432" s="22">
        <v>1113.87</v>
      </c>
      <c r="M432" s="1">
        <v>28</v>
      </c>
      <c r="N432" s="25">
        <v>-6.20169e-8</v>
      </c>
      <c r="O432" s="25">
        <v>8.56746e-6</v>
      </c>
      <c r="P432" s="25">
        <v>0.00214002</v>
      </c>
      <c r="Q432" s="25">
        <v>-0.000541075</v>
      </c>
      <c r="R432" s="27">
        <f ca="1" t="array" ref="R432">(PRODUCT(((C$4:Q$4="")+(C432:Q432&lt;C$4:Q$4))*((C$3:Q$3="")+(C432:Q432&gt;C$3:Q$3)))&gt;0)*1</f>
        <v>0</v>
      </c>
    </row>
    <row r="433" hidden="1" spans="1:18">
      <c r="A433" s="19">
        <v>932</v>
      </c>
      <c r="B433" s="1" t="s">
        <v>503</v>
      </c>
      <c r="C433" s="20">
        <v>258172</v>
      </c>
      <c r="D433" s="20">
        <v>264702</v>
      </c>
      <c r="E433" s="21">
        <f t="shared" si="7"/>
        <v>0.975330749295434</v>
      </c>
      <c r="F433" s="22">
        <v>360.587</v>
      </c>
      <c r="G433" s="1">
        <v>625</v>
      </c>
      <c r="H433" s="1">
        <v>864</v>
      </c>
      <c r="I433" s="1">
        <v>480</v>
      </c>
      <c r="J433" s="1">
        <v>300</v>
      </c>
      <c r="K433" s="1">
        <v>500</v>
      </c>
      <c r="L433" s="22">
        <v>1037.34</v>
      </c>
      <c r="M433" s="1">
        <v>28</v>
      </c>
      <c r="N433" s="25">
        <v>-5.20165e-8</v>
      </c>
      <c r="O433" s="25">
        <v>1.45917e-5</v>
      </c>
      <c r="P433" s="25">
        <v>0.00290348</v>
      </c>
      <c r="Q433" s="25">
        <v>0.00080815</v>
      </c>
      <c r="R433" s="27">
        <f ca="1" t="array" ref="R433">(PRODUCT(((C$4:Q$4="")+(C433:Q433&lt;C$4:Q$4))*((C$3:Q$3="")+(C433:Q433&gt;C$3:Q$3)))&gt;0)*1</f>
        <v>0</v>
      </c>
    </row>
    <row r="434" hidden="1" spans="1:18">
      <c r="A434" s="19">
        <v>933</v>
      </c>
      <c r="B434" s="1" t="s">
        <v>504</v>
      </c>
      <c r="C434" s="20">
        <v>269841</v>
      </c>
      <c r="D434" s="20">
        <v>276801</v>
      </c>
      <c r="E434" s="21">
        <f t="shared" si="7"/>
        <v>0.97485558216914</v>
      </c>
      <c r="F434" s="22">
        <v>360.518</v>
      </c>
      <c r="G434" s="1">
        <v>625</v>
      </c>
      <c r="H434" s="1">
        <v>918</v>
      </c>
      <c r="I434" s="1">
        <v>480</v>
      </c>
      <c r="J434" s="1">
        <v>300</v>
      </c>
      <c r="K434" s="1">
        <v>500</v>
      </c>
      <c r="L434" s="22">
        <v>1024.7</v>
      </c>
      <c r="M434" s="1">
        <v>28</v>
      </c>
      <c r="N434" s="25">
        <v>-5.18536e-8</v>
      </c>
      <c r="O434" s="25">
        <v>1.62534e-5</v>
      </c>
      <c r="P434" s="25">
        <v>0.00264994</v>
      </c>
      <c r="Q434" s="25">
        <v>0.00111026</v>
      </c>
      <c r="R434" s="27">
        <f ca="1" t="array" ref="R434">(PRODUCT(((C$4:Q$4="")+(C434:Q434&lt;C$4:Q$4))*((C$3:Q$3="")+(C434:Q434&gt;C$3:Q$3)))&gt;0)*1</f>
        <v>0</v>
      </c>
    </row>
    <row r="435" hidden="1" spans="1:18">
      <c r="A435" s="19">
        <v>934</v>
      </c>
      <c r="B435" s="1" t="s">
        <v>505</v>
      </c>
      <c r="C435" s="20">
        <v>304850</v>
      </c>
      <c r="D435" s="20">
        <v>313223</v>
      </c>
      <c r="E435" s="21">
        <f t="shared" si="7"/>
        <v>0.973268246584702</v>
      </c>
      <c r="F435" s="22">
        <v>360.345</v>
      </c>
      <c r="G435" s="1">
        <v>625</v>
      </c>
      <c r="H435" s="1">
        <v>1036</v>
      </c>
      <c r="I435" s="1">
        <v>480</v>
      </c>
      <c r="J435" s="1">
        <v>300</v>
      </c>
      <c r="K435" s="1">
        <v>500</v>
      </c>
      <c r="L435" s="22">
        <v>1022.9</v>
      </c>
      <c r="M435" s="1">
        <v>28</v>
      </c>
      <c r="N435" s="25">
        <v>-5.16439e-8</v>
      </c>
      <c r="O435" s="25">
        <v>1.74798e-5</v>
      </c>
      <c r="P435" s="25">
        <v>0.00317666</v>
      </c>
      <c r="Q435" s="25">
        <v>0.00172444</v>
      </c>
      <c r="R435" s="27">
        <f ca="1" t="array" ref="R435">(PRODUCT(((C$4:Q$4="")+(C435:Q435&lt;C$4:Q$4))*((C$3:Q$3="")+(C435:Q435&gt;C$3:Q$3)))&gt;0)*1</f>
        <v>0</v>
      </c>
    </row>
    <row r="436" hidden="1" spans="1:18">
      <c r="A436" s="19">
        <v>935</v>
      </c>
      <c r="B436" s="1" t="s">
        <v>506</v>
      </c>
      <c r="C436" s="20">
        <v>500800</v>
      </c>
      <c r="D436" s="20">
        <v>517350</v>
      </c>
      <c r="E436" s="21">
        <f t="shared" si="7"/>
        <v>0.968010051222577</v>
      </c>
      <c r="F436" s="22">
        <v>360.61</v>
      </c>
      <c r="G436" s="1">
        <v>625</v>
      </c>
      <c r="H436" s="1">
        <v>1727</v>
      </c>
      <c r="I436" s="1">
        <v>480</v>
      </c>
      <c r="J436" s="1">
        <v>300</v>
      </c>
      <c r="K436" s="1">
        <v>500</v>
      </c>
      <c r="L436" s="22">
        <v>2114.96</v>
      </c>
      <c r="M436" s="1">
        <v>32</v>
      </c>
      <c r="N436" s="25">
        <v>-4.21754e-8</v>
      </c>
      <c r="O436" s="25">
        <v>-3.29208e-7</v>
      </c>
      <c r="P436" s="25">
        <v>0.00183906</v>
      </c>
      <c r="Q436" s="25">
        <v>-0.00155716</v>
      </c>
      <c r="R436" s="27">
        <f ca="1" t="array" ref="R436">(PRODUCT(((C$4:Q$4="")+(C436:Q436&lt;C$4:Q$4))*((C$3:Q$3="")+(C436:Q436&gt;C$3:Q$3)))&gt;0)*1</f>
        <v>0</v>
      </c>
    </row>
    <row r="437" hidden="1" spans="1:18">
      <c r="A437" s="19">
        <v>955</v>
      </c>
      <c r="B437" s="1" t="s">
        <v>507</v>
      </c>
      <c r="C437" s="20">
        <v>10000</v>
      </c>
      <c r="D437" s="20">
        <v>10420.9</v>
      </c>
      <c r="E437" s="21">
        <f t="shared" si="7"/>
        <v>0.959610014490111</v>
      </c>
      <c r="F437" s="22">
        <v>328.941</v>
      </c>
      <c r="G437" s="1">
        <v>600</v>
      </c>
      <c r="H437" s="1">
        <v>46.7</v>
      </c>
      <c r="I437" s="1">
        <v>277</v>
      </c>
      <c r="J437" s="1">
        <v>230</v>
      </c>
      <c r="K437" s="1">
        <v>500</v>
      </c>
      <c r="L437" s="22">
        <v>30.1108</v>
      </c>
      <c r="M437" s="1">
        <v>1.13</v>
      </c>
      <c r="N437" s="25">
        <v>-9.64315e-7</v>
      </c>
      <c r="O437" s="25">
        <v>-2.63065e-5</v>
      </c>
      <c r="P437" s="25">
        <v>-0.00298945</v>
      </c>
      <c r="Q437" s="25">
        <v>-0.00853357</v>
      </c>
      <c r="R437" s="27">
        <f ca="1" t="array" ref="R437">(PRODUCT(((C$4:Q$4="")+(C437:Q437&lt;C$4:Q$4))*((C$3:Q$3="")+(C437:Q437&gt;C$3:Q$3)))&gt;0)*1</f>
        <v>0</v>
      </c>
    </row>
    <row r="438" hidden="1" spans="1:18">
      <c r="A438" s="19">
        <v>956</v>
      </c>
      <c r="B438" s="1" t="s">
        <v>508</v>
      </c>
      <c r="C438" s="20">
        <v>10000</v>
      </c>
      <c r="D438" s="20">
        <v>10561.2</v>
      </c>
      <c r="E438" s="21">
        <f t="shared" si="7"/>
        <v>0.946862099003901</v>
      </c>
      <c r="F438" s="22">
        <v>365.046</v>
      </c>
      <c r="G438" s="1">
        <v>600</v>
      </c>
      <c r="H438" s="1">
        <v>46.7</v>
      </c>
      <c r="I438" s="1">
        <v>208</v>
      </c>
      <c r="J438" s="1">
        <v>230</v>
      </c>
      <c r="K438" s="1">
        <v>500</v>
      </c>
      <c r="L438" s="22">
        <v>49.8085</v>
      </c>
      <c r="M438" s="1">
        <v>0.64</v>
      </c>
      <c r="N438" s="25">
        <v>-2.27285e-6</v>
      </c>
      <c r="O438" s="25">
        <v>-6.2513e-5</v>
      </c>
      <c r="P438" s="25">
        <v>-0.00109472</v>
      </c>
      <c r="Q438" s="25">
        <v>-0.00534309</v>
      </c>
      <c r="R438" s="27">
        <f ca="1" t="array" ref="R438">(PRODUCT(((C$4:Q$4="")+(C438:Q438&lt;C$4:Q$4))*((C$3:Q$3="")+(C438:Q438&gt;C$3:Q$3)))&gt;0)*1</f>
        <v>0</v>
      </c>
    </row>
    <row r="439" hidden="1" spans="1:18">
      <c r="A439" s="19">
        <v>957</v>
      </c>
      <c r="B439" s="1" t="s">
        <v>509</v>
      </c>
      <c r="C439" s="20">
        <v>10000</v>
      </c>
      <c r="D439" s="20">
        <v>10464.6</v>
      </c>
      <c r="E439" s="21">
        <f t="shared" si="7"/>
        <v>0.955602698622021</v>
      </c>
      <c r="F439" s="22">
        <v>388.722</v>
      </c>
      <c r="G439" s="1">
        <v>600</v>
      </c>
      <c r="H439" s="1">
        <v>46.7</v>
      </c>
      <c r="I439" s="1">
        <v>240</v>
      </c>
      <c r="J439" s="1">
        <v>230</v>
      </c>
      <c r="K439" s="1">
        <v>500</v>
      </c>
      <c r="L439" s="22">
        <v>39.5096</v>
      </c>
      <c r="M439" s="1">
        <v>0.85</v>
      </c>
      <c r="N439" s="25">
        <v>-1.23114e-6</v>
      </c>
      <c r="O439" s="25">
        <v>-4.21731e-5</v>
      </c>
      <c r="P439" s="25">
        <v>-0.00114914</v>
      </c>
      <c r="Q439" s="25">
        <v>-0.00724904</v>
      </c>
      <c r="R439" s="27">
        <f ca="1" t="array" ref="R439">(PRODUCT(((C$4:Q$4="")+(C439:Q439&lt;C$4:Q$4))*((C$3:Q$3="")+(C439:Q439&gt;C$3:Q$3)))&gt;0)*1</f>
        <v>0</v>
      </c>
    </row>
    <row r="440" hidden="1" spans="1:18">
      <c r="A440" s="19">
        <v>958</v>
      </c>
      <c r="B440" s="1" t="s">
        <v>510</v>
      </c>
      <c r="C440" s="20">
        <v>9995</v>
      </c>
      <c r="D440" s="20">
        <v>10559.8</v>
      </c>
      <c r="E440" s="21">
        <f t="shared" si="7"/>
        <v>0.946514138525351</v>
      </c>
      <c r="F440" s="22">
        <v>364.679</v>
      </c>
      <c r="G440" s="1">
        <v>600</v>
      </c>
      <c r="H440" s="1">
        <v>46.8</v>
      </c>
      <c r="I440" s="1">
        <v>208</v>
      </c>
      <c r="J440" s="1">
        <v>230</v>
      </c>
      <c r="K440" s="1">
        <v>500</v>
      </c>
      <c r="L440" s="22">
        <v>43.8157</v>
      </c>
      <c r="M440" s="1">
        <v>0.77</v>
      </c>
      <c r="N440" s="25">
        <v>-2.20366e-6</v>
      </c>
      <c r="O440" s="25">
        <v>-5.03153e-5</v>
      </c>
      <c r="P440" s="25">
        <v>-0.000282938</v>
      </c>
      <c r="Q440" s="25">
        <v>-0.00356087</v>
      </c>
      <c r="R440" s="27">
        <f ca="1" t="array" ref="R440">(PRODUCT(((C$4:Q$4="")+(C440:Q440&lt;C$4:Q$4))*((C$3:Q$3="")+(C440:Q440&gt;C$3:Q$3)))&gt;0)*1</f>
        <v>0</v>
      </c>
    </row>
    <row r="441" hidden="1" spans="1:18">
      <c r="A441" s="19">
        <v>959</v>
      </c>
      <c r="B441" s="1" t="s">
        <v>511</v>
      </c>
      <c r="C441" s="20">
        <v>9995</v>
      </c>
      <c r="D441" s="20">
        <v>10459.7</v>
      </c>
      <c r="E441" s="21">
        <f t="shared" si="7"/>
        <v>0.955572339550848</v>
      </c>
      <c r="F441" s="22">
        <v>388.515</v>
      </c>
      <c r="G441" s="1">
        <v>600</v>
      </c>
      <c r="H441" s="1">
        <v>46.8</v>
      </c>
      <c r="I441" s="1">
        <v>240</v>
      </c>
      <c r="J441" s="1">
        <v>230</v>
      </c>
      <c r="K441" s="1">
        <v>500</v>
      </c>
      <c r="L441" s="22">
        <v>36.3366</v>
      </c>
      <c r="M441" s="1">
        <v>1</v>
      </c>
      <c r="N441" s="25">
        <v>-1.09683e-6</v>
      </c>
      <c r="O441" s="25">
        <v>-3.92059e-5</v>
      </c>
      <c r="P441" s="25">
        <v>-0.000641392</v>
      </c>
      <c r="Q441" s="25">
        <v>-0.00708329</v>
      </c>
      <c r="R441" s="27">
        <f ca="1" t="array" ref="R441">(PRODUCT(((C$4:Q$4="")+(C441:Q441&lt;C$4:Q$4))*((C$3:Q$3="")+(C441:Q441&gt;C$3:Q$3)))&gt;0)*1</f>
        <v>0</v>
      </c>
    </row>
    <row r="442" hidden="1" spans="1:18">
      <c r="A442" s="19">
        <v>960</v>
      </c>
      <c r="B442" s="1" t="s">
        <v>512</v>
      </c>
      <c r="C442" s="20">
        <v>9995</v>
      </c>
      <c r="D442" s="20">
        <v>10423.7</v>
      </c>
      <c r="E442" s="21">
        <f t="shared" si="7"/>
        <v>0.958872569241248</v>
      </c>
      <c r="F442" s="22">
        <v>328.943</v>
      </c>
      <c r="G442" s="1">
        <v>600</v>
      </c>
      <c r="H442" s="1">
        <v>46.8</v>
      </c>
      <c r="I442" s="1">
        <v>277</v>
      </c>
      <c r="J442" s="1">
        <v>230</v>
      </c>
      <c r="K442" s="1">
        <v>500</v>
      </c>
      <c r="L442" s="22">
        <v>32.4613</v>
      </c>
      <c r="M442" s="1">
        <v>1.36</v>
      </c>
      <c r="N442" s="25">
        <v>-9.58357e-7</v>
      </c>
      <c r="O442" s="25">
        <v>-2.6237e-5</v>
      </c>
      <c r="P442" s="25">
        <v>-0.00144614</v>
      </c>
      <c r="Q442" s="25">
        <v>-0.00818589</v>
      </c>
      <c r="R442" s="27">
        <f ca="1" t="array" ref="R442">(PRODUCT(((C$4:Q$4="")+(C442:Q442&lt;C$4:Q$4))*((C$3:Q$3="")+(C442:Q442&gt;C$3:Q$3)))&gt;0)*1</f>
        <v>0</v>
      </c>
    </row>
    <row r="443" hidden="1" spans="1:18">
      <c r="A443" s="19">
        <v>961</v>
      </c>
      <c r="B443" s="1" t="s">
        <v>513</v>
      </c>
      <c r="C443" s="20">
        <v>11400</v>
      </c>
      <c r="D443" s="20">
        <v>12112.1</v>
      </c>
      <c r="E443" s="21">
        <f t="shared" si="7"/>
        <v>0.941207552777801</v>
      </c>
      <c r="F443" s="22">
        <v>364.061</v>
      </c>
      <c r="G443" s="1">
        <v>600</v>
      </c>
      <c r="H443" s="1">
        <v>53.3</v>
      </c>
      <c r="I443" s="1">
        <v>208</v>
      </c>
      <c r="J443" s="1">
        <v>230</v>
      </c>
      <c r="K443" s="1">
        <v>500</v>
      </c>
      <c r="L443" s="22">
        <v>56.4119</v>
      </c>
      <c r="M443" s="1">
        <v>0.9</v>
      </c>
      <c r="N443" s="25">
        <v>-2.83806e-6</v>
      </c>
      <c r="O443" s="25">
        <v>-7.9694e-5</v>
      </c>
      <c r="P443" s="25">
        <v>-0.00117396</v>
      </c>
      <c r="Q443" s="25">
        <v>-0.00379501</v>
      </c>
      <c r="R443" s="27">
        <f ca="1" t="array" ref="R443">(PRODUCT(((C$4:Q$4="")+(C443:Q443&lt;C$4:Q$4))*((C$3:Q$3="")+(C443:Q443&gt;C$3:Q$3)))&gt;0)*1</f>
        <v>0</v>
      </c>
    </row>
    <row r="444" hidden="1" spans="1:18">
      <c r="A444" s="19">
        <v>962</v>
      </c>
      <c r="B444" s="1" t="s">
        <v>514</v>
      </c>
      <c r="C444" s="20">
        <v>11400</v>
      </c>
      <c r="D444" s="20">
        <v>11967</v>
      </c>
      <c r="E444" s="21">
        <f t="shared" si="7"/>
        <v>0.952619704186513</v>
      </c>
      <c r="F444" s="22">
        <v>387.998</v>
      </c>
      <c r="G444" s="1">
        <v>600</v>
      </c>
      <c r="H444" s="1">
        <v>53.3</v>
      </c>
      <c r="I444" s="1">
        <v>240</v>
      </c>
      <c r="J444" s="1">
        <v>230</v>
      </c>
      <c r="K444" s="1">
        <v>500</v>
      </c>
      <c r="L444" s="22">
        <v>46.0463</v>
      </c>
      <c r="M444" s="1">
        <v>1</v>
      </c>
      <c r="N444" s="25">
        <v>-1.58918e-6</v>
      </c>
      <c r="O444" s="25">
        <v>-6.64252e-5</v>
      </c>
      <c r="P444" s="25">
        <v>-0.00161879</v>
      </c>
      <c r="Q444" s="25">
        <v>-0.00647504</v>
      </c>
      <c r="R444" s="27">
        <f ca="1" t="array" ref="R444">(PRODUCT(((C$4:Q$4="")+(C444:Q444&lt;C$4:Q$4))*((C$3:Q$3="")+(C444:Q444&gt;C$3:Q$3)))&gt;0)*1</f>
        <v>0</v>
      </c>
    </row>
    <row r="445" hidden="1" spans="1:18">
      <c r="A445" s="19">
        <v>963</v>
      </c>
      <c r="B445" s="1" t="s">
        <v>515</v>
      </c>
      <c r="C445" s="20">
        <v>11400</v>
      </c>
      <c r="D445" s="20">
        <v>12101.8</v>
      </c>
      <c r="E445" s="21">
        <f t="shared" si="7"/>
        <v>0.942008626815846</v>
      </c>
      <c r="F445" s="22">
        <v>364.708</v>
      </c>
      <c r="G445" s="1">
        <v>600</v>
      </c>
      <c r="H445" s="1">
        <v>53.3</v>
      </c>
      <c r="I445" s="1">
        <v>208</v>
      </c>
      <c r="J445" s="1">
        <v>230</v>
      </c>
      <c r="K445" s="1">
        <v>500</v>
      </c>
      <c r="L445" s="22">
        <v>47.3259</v>
      </c>
      <c r="M445" s="1">
        <v>0.77</v>
      </c>
      <c r="N445" s="25">
        <v>-2.57646e-6</v>
      </c>
      <c r="O445" s="25">
        <v>-6.2724e-5</v>
      </c>
      <c r="P445" s="25">
        <v>-0.000707986</v>
      </c>
      <c r="Q445" s="25">
        <v>-0.0029018</v>
      </c>
      <c r="R445" s="27">
        <f ca="1" t="array" ref="R445">(PRODUCT(((C$4:Q$4="")+(C445:Q445&lt;C$4:Q$4))*((C$3:Q$3="")+(C445:Q445&gt;C$3:Q$3)))&gt;0)*1</f>
        <v>0</v>
      </c>
    </row>
    <row r="446" hidden="1" spans="1:18">
      <c r="A446" s="19">
        <v>964</v>
      </c>
      <c r="B446" s="1" t="s">
        <v>516</v>
      </c>
      <c r="C446" s="20">
        <v>11400</v>
      </c>
      <c r="D446" s="20">
        <v>11968.5</v>
      </c>
      <c r="E446" s="21">
        <f t="shared" si="7"/>
        <v>0.952500313322472</v>
      </c>
      <c r="F446" s="22">
        <v>388.702</v>
      </c>
      <c r="G446" s="1">
        <v>600</v>
      </c>
      <c r="H446" s="1">
        <v>53.3</v>
      </c>
      <c r="I446" s="1">
        <v>240</v>
      </c>
      <c r="J446" s="1">
        <v>230</v>
      </c>
      <c r="K446" s="1">
        <v>500</v>
      </c>
      <c r="L446" s="22">
        <v>42.0795</v>
      </c>
      <c r="M446" s="1">
        <v>1</v>
      </c>
      <c r="N446" s="25">
        <v>-1.56952e-6</v>
      </c>
      <c r="O446" s="25">
        <v>-5.02752e-5</v>
      </c>
      <c r="P446" s="25">
        <v>-0.000712401</v>
      </c>
      <c r="Q446" s="25">
        <v>-0.00442528</v>
      </c>
      <c r="R446" s="27">
        <f ca="1" t="array" ref="R446">(PRODUCT(((C$4:Q$4="")+(C446:Q446&lt;C$4:Q$4))*((C$3:Q$3="")+(C446:Q446&gt;C$3:Q$3)))&gt;0)*1</f>
        <v>0</v>
      </c>
    </row>
    <row r="447" hidden="1" spans="1:18">
      <c r="A447" s="19">
        <v>965</v>
      </c>
      <c r="B447" s="1" t="s">
        <v>517</v>
      </c>
      <c r="C447" s="20">
        <v>11400</v>
      </c>
      <c r="D447" s="20">
        <v>11919</v>
      </c>
      <c r="E447" s="21">
        <f t="shared" si="7"/>
        <v>0.956456078530078</v>
      </c>
      <c r="F447" s="22">
        <v>328.947</v>
      </c>
      <c r="G447" s="1">
        <v>600</v>
      </c>
      <c r="H447" s="1">
        <v>53.3</v>
      </c>
      <c r="I447" s="1">
        <v>277</v>
      </c>
      <c r="J447" s="1">
        <v>230</v>
      </c>
      <c r="K447" s="1">
        <v>500</v>
      </c>
      <c r="L447" s="22">
        <v>37.9964</v>
      </c>
      <c r="M447" s="1">
        <v>1.36</v>
      </c>
      <c r="N447" s="25">
        <v>-1.30844e-6</v>
      </c>
      <c r="O447" s="25">
        <v>-3.39687e-5</v>
      </c>
      <c r="P447" s="25">
        <v>-0.000925993</v>
      </c>
      <c r="Q447" s="25">
        <v>-0.00492756</v>
      </c>
      <c r="R447" s="27">
        <f ca="1" t="array" ref="R447">(PRODUCT(((C$4:Q$4="")+(C447:Q447&lt;C$4:Q$4))*((C$3:Q$3="")+(C447:Q447&gt;C$3:Q$3)))&gt;0)*1</f>
        <v>0</v>
      </c>
    </row>
    <row r="448" hidden="1" spans="1:18">
      <c r="A448" s="19">
        <v>966</v>
      </c>
      <c r="B448" s="1" t="s">
        <v>518</v>
      </c>
      <c r="C448" s="20">
        <v>11400</v>
      </c>
      <c r="D448" s="20">
        <v>12086.3</v>
      </c>
      <c r="E448" s="21">
        <f t="shared" si="7"/>
        <v>0.943216699899887</v>
      </c>
      <c r="F448" s="22">
        <v>364.639</v>
      </c>
      <c r="G448" s="1">
        <v>600</v>
      </c>
      <c r="H448" s="1">
        <v>53.3</v>
      </c>
      <c r="I448" s="1">
        <v>208</v>
      </c>
      <c r="J448" s="1">
        <v>230</v>
      </c>
      <c r="K448" s="1">
        <v>500</v>
      </c>
      <c r="L448" s="22">
        <v>44.6077</v>
      </c>
      <c r="M448" s="1">
        <v>0.9</v>
      </c>
      <c r="N448" s="25">
        <v>-2.53832e-6</v>
      </c>
      <c r="O448" s="25">
        <v>-6.13994e-5</v>
      </c>
      <c r="P448" s="25">
        <v>-0.000676625</v>
      </c>
      <c r="Q448" s="25">
        <v>-0.00304131</v>
      </c>
      <c r="R448" s="27">
        <f ca="1" t="array" ref="R448">(PRODUCT(((C$4:Q$4="")+(C448:Q448&lt;C$4:Q$4))*((C$3:Q$3="")+(C448:Q448&gt;C$3:Q$3)))&gt;0)*1</f>
        <v>0</v>
      </c>
    </row>
    <row r="449" hidden="1" spans="1:18">
      <c r="A449" s="19">
        <v>967</v>
      </c>
      <c r="B449" s="1" t="s">
        <v>519</v>
      </c>
      <c r="C449" s="20">
        <v>11400</v>
      </c>
      <c r="D449" s="20">
        <v>11949.1</v>
      </c>
      <c r="E449" s="21">
        <f t="shared" si="7"/>
        <v>0.954046748290666</v>
      </c>
      <c r="F449" s="22">
        <v>388.879</v>
      </c>
      <c r="G449" s="1">
        <v>600</v>
      </c>
      <c r="H449" s="1">
        <v>53.3</v>
      </c>
      <c r="I449" s="1">
        <v>240</v>
      </c>
      <c r="J449" s="1">
        <v>230</v>
      </c>
      <c r="K449" s="1">
        <v>500</v>
      </c>
      <c r="L449" s="22">
        <v>37.8615</v>
      </c>
      <c r="M449" s="1">
        <v>1.2</v>
      </c>
      <c r="N449" s="25">
        <v>-1.47378e-6</v>
      </c>
      <c r="O449" s="25">
        <v>-4.8923e-5</v>
      </c>
      <c r="P449" s="25">
        <v>-0.00111097</v>
      </c>
      <c r="Q449" s="25">
        <v>-0.00512165</v>
      </c>
      <c r="R449" s="27">
        <f ca="1" t="array" ref="R449">(PRODUCT(((C$4:Q$4="")+(C449:Q449&lt;C$4:Q$4))*((C$3:Q$3="")+(C449:Q449&gt;C$3:Q$3)))&gt;0)*1</f>
        <v>0</v>
      </c>
    </row>
    <row r="450" hidden="1" spans="1:18">
      <c r="A450" s="19">
        <v>968</v>
      </c>
      <c r="B450" s="1" t="s">
        <v>520</v>
      </c>
      <c r="C450" s="20">
        <v>11400</v>
      </c>
      <c r="D450" s="20">
        <v>12112.1</v>
      </c>
      <c r="E450" s="21">
        <f t="shared" si="7"/>
        <v>0.941207552777801</v>
      </c>
      <c r="F450" s="22">
        <v>364.062</v>
      </c>
      <c r="G450" s="1">
        <v>600</v>
      </c>
      <c r="H450" s="1">
        <v>56.1</v>
      </c>
      <c r="I450" s="1">
        <v>208</v>
      </c>
      <c r="J450" s="1">
        <v>230</v>
      </c>
      <c r="K450" s="1">
        <v>500</v>
      </c>
      <c r="L450" s="22">
        <v>56.3816</v>
      </c>
      <c r="M450" s="1">
        <v>0.9</v>
      </c>
      <c r="N450" s="25">
        <v>-2.83703e-6</v>
      </c>
      <c r="O450" s="25">
        <v>-7.97628e-5</v>
      </c>
      <c r="P450" s="25">
        <v>-0.00117958</v>
      </c>
      <c r="Q450" s="25">
        <v>-0.00380123</v>
      </c>
      <c r="R450" s="27">
        <f ca="1" t="array" ref="R450">(PRODUCT(((C$4:Q$4="")+(C450:Q450&lt;C$4:Q$4))*((C$3:Q$3="")+(C450:Q450&gt;C$3:Q$3)))&gt;0)*1</f>
        <v>0</v>
      </c>
    </row>
    <row r="451" hidden="1" spans="1:18">
      <c r="A451" s="19">
        <v>969</v>
      </c>
      <c r="B451" s="1" t="s">
        <v>521</v>
      </c>
      <c r="C451" s="20">
        <v>12000</v>
      </c>
      <c r="D451" s="20">
        <v>12622</v>
      </c>
      <c r="E451" s="21">
        <f t="shared" si="7"/>
        <v>0.950720963397243</v>
      </c>
      <c r="F451" s="22">
        <v>387.954</v>
      </c>
      <c r="G451" s="1">
        <v>600</v>
      </c>
      <c r="H451" s="1">
        <v>56.1</v>
      </c>
      <c r="I451" s="1">
        <v>240</v>
      </c>
      <c r="J451" s="1">
        <v>230</v>
      </c>
      <c r="K451" s="1">
        <v>500</v>
      </c>
      <c r="L451" s="22">
        <v>52.4731</v>
      </c>
      <c r="M451" s="1">
        <v>1</v>
      </c>
      <c r="N451" s="25">
        <v>-1.78734e-6</v>
      </c>
      <c r="O451" s="25">
        <v>-7.04984e-5</v>
      </c>
      <c r="P451" s="25">
        <v>-0.00144596</v>
      </c>
      <c r="Q451" s="25">
        <v>-0.00554448</v>
      </c>
      <c r="R451" s="27">
        <f ca="1" t="array" ref="R451">(PRODUCT(((C$4:Q$4="")+(C451:Q451&lt;C$4:Q$4))*((C$3:Q$3="")+(C451:Q451&gt;C$3:Q$3)))&gt;0)*1</f>
        <v>0</v>
      </c>
    </row>
    <row r="452" hidden="1" spans="1:18">
      <c r="A452" s="19">
        <v>970</v>
      </c>
      <c r="B452" s="1" t="s">
        <v>522</v>
      </c>
      <c r="C452" s="20">
        <v>12000</v>
      </c>
      <c r="D452" s="20">
        <v>12561</v>
      </c>
      <c r="E452" s="21">
        <f t="shared" si="7"/>
        <v>0.955337950800096</v>
      </c>
      <c r="F452" s="22">
        <v>328.09</v>
      </c>
      <c r="G452" s="1">
        <v>600</v>
      </c>
      <c r="H452" s="1">
        <v>56.1</v>
      </c>
      <c r="I452" s="1">
        <v>277</v>
      </c>
      <c r="J452" s="1">
        <v>230</v>
      </c>
      <c r="K452" s="1">
        <v>500</v>
      </c>
      <c r="L452" s="22">
        <v>43.4715</v>
      </c>
      <c r="M452" s="1">
        <v>1</v>
      </c>
      <c r="N452" s="25">
        <v>-1.50086e-6</v>
      </c>
      <c r="O452" s="25">
        <v>-4.31229e-5</v>
      </c>
      <c r="P452" s="25">
        <v>-0.00165626</v>
      </c>
      <c r="Q452" s="25">
        <v>-0.00492924</v>
      </c>
      <c r="R452" s="27">
        <f ca="1" t="array" ref="R452">(PRODUCT(((C$4:Q$4="")+(C452:Q452&lt;C$4:Q$4))*((C$3:Q$3="")+(C452:Q452&gt;C$3:Q$3)))&gt;0)*1</f>
        <v>0</v>
      </c>
    </row>
    <row r="453" hidden="1" spans="1:18">
      <c r="A453" s="19">
        <v>971</v>
      </c>
      <c r="B453" s="1" t="s">
        <v>523</v>
      </c>
      <c r="C453" s="20">
        <v>12000</v>
      </c>
      <c r="D453" s="20">
        <v>12526.5</v>
      </c>
      <c r="E453" s="21">
        <f t="shared" si="7"/>
        <v>0.957969105496348</v>
      </c>
      <c r="F453" s="22">
        <v>329.575</v>
      </c>
      <c r="G453" s="1">
        <v>600</v>
      </c>
      <c r="H453" s="1">
        <v>53.3</v>
      </c>
      <c r="I453" s="1">
        <v>277</v>
      </c>
      <c r="J453" s="1">
        <v>230</v>
      </c>
      <c r="K453" s="1">
        <v>500</v>
      </c>
      <c r="L453" s="22">
        <v>66.7374</v>
      </c>
      <c r="M453" s="1">
        <v>0.5</v>
      </c>
      <c r="N453" s="25">
        <v>-1.77556e-6</v>
      </c>
      <c r="O453" s="25">
        <v>-4.09935e-5</v>
      </c>
      <c r="P453" s="25">
        <v>-0.00295687</v>
      </c>
      <c r="Q453" s="25">
        <v>-0.00532549</v>
      </c>
      <c r="R453" s="27">
        <f ca="1" t="array" ref="R453">(PRODUCT(((C$4:Q$4="")+(C453:Q453&lt;C$4:Q$4))*((C$3:Q$3="")+(C453:Q453&gt;C$3:Q$3)))&gt;0)*1</f>
        <v>0</v>
      </c>
    </row>
    <row r="454" hidden="1" spans="1:18">
      <c r="A454" s="19">
        <v>975</v>
      </c>
      <c r="B454" s="1" t="s">
        <v>524</v>
      </c>
      <c r="C454" s="20">
        <v>3300</v>
      </c>
      <c r="D454" s="20">
        <v>3474.24</v>
      </c>
      <c r="E454" s="21">
        <f t="shared" si="7"/>
        <v>0.949848024316109</v>
      </c>
      <c r="F454" s="22">
        <v>364.807</v>
      </c>
      <c r="G454" s="1">
        <v>600</v>
      </c>
      <c r="H454" s="1">
        <v>15.4</v>
      </c>
      <c r="I454" s="1">
        <v>208</v>
      </c>
      <c r="J454" s="1">
        <v>230</v>
      </c>
      <c r="K454" s="1">
        <v>500</v>
      </c>
      <c r="L454" s="22">
        <v>18.3609</v>
      </c>
      <c r="M454" s="1">
        <v>0.53</v>
      </c>
      <c r="N454" s="25">
        <v>-6.21987e-6</v>
      </c>
      <c r="O454" s="25">
        <v>-4.32241e-5</v>
      </c>
      <c r="P454" s="25">
        <v>-0.000411099</v>
      </c>
      <c r="Q454" s="25">
        <v>-0.00423732</v>
      </c>
      <c r="R454" s="27">
        <f ca="1" t="array" ref="R454">(PRODUCT(((C$4:Q$4="")+(C454:Q454&lt;C$4:Q$4))*((C$3:Q$3="")+(C454:Q454&gt;C$3:Q$3)))&gt;0)*1</f>
        <v>0</v>
      </c>
    </row>
    <row r="455" hidden="1" spans="1:18">
      <c r="A455" s="19">
        <v>976</v>
      </c>
      <c r="B455" s="1" t="s">
        <v>525</v>
      </c>
      <c r="C455" s="20">
        <v>3300</v>
      </c>
      <c r="D455" s="20">
        <v>3443.99</v>
      </c>
      <c r="E455" s="21">
        <f t="shared" si="7"/>
        <v>0.95819093551375</v>
      </c>
      <c r="F455" s="22">
        <v>388.815</v>
      </c>
      <c r="G455" s="1">
        <v>600</v>
      </c>
      <c r="H455" s="1">
        <v>15.4</v>
      </c>
      <c r="I455" s="1">
        <v>240</v>
      </c>
      <c r="J455" s="1">
        <v>230</v>
      </c>
      <c r="K455" s="1">
        <v>500</v>
      </c>
      <c r="L455" s="22">
        <v>17.7983</v>
      </c>
      <c r="M455" s="1">
        <v>0.7</v>
      </c>
      <c r="N455" s="25">
        <v>-3.34958e-6</v>
      </c>
      <c r="O455" s="25">
        <v>-3.40498e-5</v>
      </c>
      <c r="P455" s="25">
        <v>-0.00172898</v>
      </c>
      <c r="Q455" s="25">
        <v>-0.00841015</v>
      </c>
      <c r="R455" s="27">
        <f ca="1" t="array" ref="R455">(PRODUCT(((C$4:Q$4="")+(C455:Q455&lt;C$4:Q$4))*((C$3:Q$3="")+(C455:Q455&gt;C$3:Q$3)))&gt;0)*1</f>
        <v>0</v>
      </c>
    </row>
    <row r="456" hidden="1" spans="1:18">
      <c r="A456" s="19">
        <v>977</v>
      </c>
      <c r="B456" s="1" t="s">
        <v>526</v>
      </c>
      <c r="C456" s="20">
        <v>3300</v>
      </c>
      <c r="D456" s="20">
        <v>3431.41</v>
      </c>
      <c r="E456" s="21">
        <f t="shared" ref="E456:E519" si="8">C456/D456</f>
        <v>0.961703789404356</v>
      </c>
      <c r="F456" s="22">
        <v>329.034</v>
      </c>
      <c r="G456" s="1">
        <v>600</v>
      </c>
      <c r="H456" s="1">
        <v>15.4</v>
      </c>
      <c r="I456" s="1">
        <v>277</v>
      </c>
      <c r="J456" s="1">
        <v>230</v>
      </c>
      <c r="K456" s="1">
        <v>500</v>
      </c>
      <c r="L456" s="22">
        <v>21.8756</v>
      </c>
      <c r="M456" s="1">
        <v>0.94</v>
      </c>
      <c r="N456" s="25">
        <v>-3.62002e-6</v>
      </c>
      <c r="O456" s="25">
        <v>-2.07972e-5</v>
      </c>
      <c r="P456" s="25">
        <v>-0.00188528</v>
      </c>
      <c r="Q456" s="25">
        <v>-0.00706648</v>
      </c>
      <c r="R456" s="27">
        <f ca="1" t="array" ref="R456">(PRODUCT(((C$4:Q$4="")+(C456:Q456&lt;C$4:Q$4))*((C$3:Q$3="")+(C456:Q456&gt;C$3:Q$3)))&gt;0)*1</f>
        <v>0</v>
      </c>
    </row>
    <row r="457" hidden="1" spans="1:18">
      <c r="A457" s="19">
        <v>978</v>
      </c>
      <c r="B457" s="1" t="s">
        <v>527</v>
      </c>
      <c r="C457" s="20">
        <v>3800</v>
      </c>
      <c r="D457" s="20">
        <v>4019.92</v>
      </c>
      <c r="E457" s="21">
        <f t="shared" si="8"/>
        <v>0.945292443630719</v>
      </c>
      <c r="F457" s="22">
        <v>364.78</v>
      </c>
      <c r="G457" s="1">
        <v>600</v>
      </c>
      <c r="H457" s="1">
        <v>17.8</v>
      </c>
      <c r="I457" s="1">
        <v>208</v>
      </c>
      <c r="J457" s="1">
        <v>230</v>
      </c>
      <c r="K457" s="1">
        <v>500</v>
      </c>
      <c r="L457" s="22">
        <v>21.3593</v>
      </c>
      <c r="M457" s="1">
        <v>0.53</v>
      </c>
      <c r="N457" s="25">
        <v>-7.5178e-6</v>
      </c>
      <c r="O457" s="25">
        <v>-5.79129e-5</v>
      </c>
      <c r="P457" s="25">
        <v>-0.000163602</v>
      </c>
      <c r="Q457" s="25">
        <v>-0.00338055</v>
      </c>
      <c r="R457" s="27">
        <f ca="1" t="array" ref="R457">(PRODUCT(((C$4:Q$4="")+(C457:Q457&lt;C$4:Q$4))*((C$3:Q$3="")+(C457:Q457&gt;C$3:Q$3)))&gt;0)*1</f>
        <v>0</v>
      </c>
    </row>
    <row r="458" hidden="1" spans="1:18">
      <c r="A458" s="19">
        <v>979</v>
      </c>
      <c r="B458" s="1" t="s">
        <v>528</v>
      </c>
      <c r="C458" s="20">
        <v>3800</v>
      </c>
      <c r="D458" s="20">
        <v>3978</v>
      </c>
      <c r="E458" s="21">
        <f t="shared" si="8"/>
        <v>0.955253896430367</v>
      </c>
      <c r="F458" s="22">
        <v>388.827</v>
      </c>
      <c r="G458" s="1">
        <v>600</v>
      </c>
      <c r="H458" s="1">
        <v>17.8</v>
      </c>
      <c r="I458" s="1">
        <v>240</v>
      </c>
      <c r="J458" s="1">
        <v>230</v>
      </c>
      <c r="K458" s="1">
        <v>500</v>
      </c>
      <c r="L458" s="22">
        <v>20.5523</v>
      </c>
      <c r="M458" s="1">
        <v>0.7</v>
      </c>
      <c r="N458" s="25">
        <v>-4.66916e-6</v>
      </c>
      <c r="O458" s="25">
        <v>-4.33699e-5</v>
      </c>
      <c r="P458" s="25">
        <v>-0.00101488</v>
      </c>
      <c r="Q458" s="25">
        <v>-0.00505678</v>
      </c>
      <c r="R458" s="27">
        <f ca="1" t="array" ref="R458">(PRODUCT(((C$4:Q$4="")+(C458:Q458&lt;C$4:Q$4))*((C$3:Q$3="")+(C458:Q458&gt;C$3:Q$3)))&gt;0)*1</f>
        <v>0</v>
      </c>
    </row>
    <row r="459" hidden="1" spans="1:18">
      <c r="A459" s="19">
        <v>980</v>
      </c>
      <c r="B459" s="1" t="s">
        <v>529</v>
      </c>
      <c r="C459" s="20">
        <v>3800</v>
      </c>
      <c r="D459" s="20">
        <v>3959.69</v>
      </c>
      <c r="E459" s="21">
        <f t="shared" si="8"/>
        <v>0.959671085362743</v>
      </c>
      <c r="F459" s="22">
        <v>329.026</v>
      </c>
      <c r="G459" s="1">
        <v>600</v>
      </c>
      <c r="H459" s="1">
        <v>17.8</v>
      </c>
      <c r="I459" s="1">
        <v>277</v>
      </c>
      <c r="J459" s="1">
        <v>230</v>
      </c>
      <c r="K459" s="1">
        <v>500</v>
      </c>
      <c r="L459" s="22">
        <v>22.806</v>
      </c>
      <c r="M459" s="1">
        <v>0.94</v>
      </c>
      <c r="N459" s="25">
        <v>-4.21204e-6</v>
      </c>
      <c r="O459" s="25">
        <v>-2.74635e-5</v>
      </c>
      <c r="P459" s="25">
        <v>-0.00166514</v>
      </c>
      <c r="Q459" s="25">
        <v>-0.00522829</v>
      </c>
      <c r="R459" s="27">
        <f ca="1" t="array" ref="R459">(PRODUCT(((C$4:Q$4="")+(C459:Q459&lt;C$4:Q$4))*((C$3:Q$3="")+(C459:Q459&gt;C$3:Q$3)))&gt;0)*1</f>
        <v>0</v>
      </c>
    </row>
    <row r="460" hidden="1" spans="1:18">
      <c r="A460" s="19">
        <v>987</v>
      </c>
      <c r="B460" s="1" t="s">
        <v>530</v>
      </c>
      <c r="C460" s="20">
        <v>6500</v>
      </c>
      <c r="D460" s="20">
        <v>6856.42</v>
      </c>
      <c r="E460" s="21">
        <f t="shared" si="8"/>
        <v>0.948016603416943</v>
      </c>
      <c r="F460" s="22">
        <v>364.902</v>
      </c>
      <c r="G460" s="1">
        <v>600</v>
      </c>
      <c r="H460" s="1">
        <v>30.4</v>
      </c>
      <c r="I460" s="1">
        <v>208</v>
      </c>
      <c r="J460" s="1">
        <v>230</v>
      </c>
      <c r="K460" s="1">
        <v>500</v>
      </c>
      <c r="L460" s="22">
        <v>27.9776</v>
      </c>
      <c r="M460" s="1">
        <v>0.6</v>
      </c>
      <c r="N460" s="25">
        <v>-3.10915e-6</v>
      </c>
      <c r="O460" s="25">
        <v>-4.69577e-5</v>
      </c>
      <c r="P460" s="25">
        <v>-0.000571005</v>
      </c>
      <c r="Q460" s="25">
        <v>-0.0039929</v>
      </c>
      <c r="R460" s="27">
        <f ca="1" t="array" ref="R460">(PRODUCT(((C$4:Q$4="")+(C460:Q460&lt;C$4:Q$4))*((C$3:Q$3="")+(C460:Q460&gt;C$3:Q$3)))&gt;0)*1</f>
        <v>0</v>
      </c>
    </row>
    <row r="461" hidden="1" spans="1:18">
      <c r="A461" s="19">
        <v>988</v>
      </c>
      <c r="B461" s="1" t="s">
        <v>531</v>
      </c>
      <c r="C461" s="20">
        <v>6500</v>
      </c>
      <c r="D461" s="20">
        <v>6797.21</v>
      </c>
      <c r="E461" s="21">
        <f t="shared" si="8"/>
        <v>0.956274706828243</v>
      </c>
      <c r="F461" s="22">
        <v>388.709</v>
      </c>
      <c r="G461" s="1">
        <v>600</v>
      </c>
      <c r="H461" s="1">
        <v>30.4</v>
      </c>
      <c r="I461" s="1">
        <v>240</v>
      </c>
      <c r="J461" s="1">
        <v>230</v>
      </c>
      <c r="K461" s="1">
        <v>500</v>
      </c>
      <c r="L461" s="22">
        <v>23.6817</v>
      </c>
      <c r="M461" s="1">
        <v>0.8</v>
      </c>
      <c r="N461" s="25">
        <v>-1.65476e-6</v>
      </c>
      <c r="O461" s="25">
        <v>-3.36975e-5</v>
      </c>
      <c r="P461" s="25">
        <v>-0.00128815</v>
      </c>
      <c r="Q461" s="25">
        <v>-0.00707657</v>
      </c>
      <c r="R461" s="27">
        <f ca="1" t="array" ref="R461">(PRODUCT(((C$4:Q$4="")+(C461:Q461&lt;C$4:Q$4))*((C$3:Q$3="")+(C461:Q461&gt;C$3:Q$3)))&gt;0)*1</f>
        <v>0</v>
      </c>
    </row>
    <row r="462" hidden="1" spans="1:18">
      <c r="A462" s="19">
        <v>989</v>
      </c>
      <c r="B462" s="1" t="s">
        <v>532</v>
      </c>
      <c r="C462" s="20">
        <v>6500</v>
      </c>
      <c r="D462" s="20">
        <v>6766.87</v>
      </c>
      <c r="E462" s="21">
        <f t="shared" si="8"/>
        <v>0.960562268818523</v>
      </c>
      <c r="F462" s="22">
        <v>328.618</v>
      </c>
      <c r="G462" s="1">
        <v>600</v>
      </c>
      <c r="H462" s="1">
        <v>30.4</v>
      </c>
      <c r="I462" s="1">
        <v>277</v>
      </c>
      <c r="J462" s="1">
        <v>230</v>
      </c>
      <c r="K462" s="1">
        <v>500</v>
      </c>
      <c r="L462" s="22">
        <v>21.3796</v>
      </c>
      <c r="M462" s="1">
        <v>1.1</v>
      </c>
      <c r="N462" s="25">
        <v>-1.39379e-6</v>
      </c>
      <c r="O462" s="25">
        <v>-2.16278e-5</v>
      </c>
      <c r="P462" s="25">
        <v>-0.00230743</v>
      </c>
      <c r="Q462" s="25">
        <v>-0.00842676</v>
      </c>
      <c r="R462" s="27">
        <f ca="1" t="array" ref="R462">(PRODUCT(((C$4:Q$4="")+(C462:Q462&lt;C$4:Q$4))*((C$3:Q$3="")+(C462:Q462&gt;C$3:Q$3)))&gt;0)*1</f>
        <v>0</v>
      </c>
    </row>
    <row r="463" hidden="1" spans="1:18">
      <c r="A463" s="19">
        <v>990</v>
      </c>
      <c r="B463" s="1" t="s">
        <v>533</v>
      </c>
      <c r="C463" s="20">
        <v>7500</v>
      </c>
      <c r="D463" s="20">
        <v>7944.04</v>
      </c>
      <c r="E463" s="21">
        <f t="shared" si="8"/>
        <v>0.944104007532691</v>
      </c>
      <c r="F463" s="22">
        <v>364.319</v>
      </c>
      <c r="G463" s="1">
        <v>600</v>
      </c>
      <c r="H463" s="1">
        <v>35.1</v>
      </c>
      <c r="I463" s="1">
        <v>208</v>
      </c>
      <c r="J463" s="1">
        <v>230</v>
      </c>
      <c r="K463" s="1">
        <v>500</v>
      </c>
      <c r="L463" s="22">
        <v>32.0162</v>
      </c>
      <c r="M463" s="1">
        <v>0.6</v>
      </c>
      <c r="N463" s="25">
        <v>-3.78363e-6</v>
      </c>
      <c r="O463" s="25">
        <v>-5.82733e-5</v>
      </c>
      <c r="P463" s="25">
        <v>-0.000165393</v>
      </c>
      <c r="Q463" s="25">
        <v>-0.00272771</v>
      </c>
      <c r="R463" s="27">
        <f ca="1" t="array" ref="R463">(PRODUCT(((C$4:Q$4="")+(C463:Q463&lt;C$4:Q$4))*((C$3:Q$3="")+(C463:Q463&gt;C$3:Q$3)))&gt;0)*1</f>
        <v>0</v>
      </c>
    </row>
    <row r="464" hidden="1" spans="1:18">
      <c r="A464" s="19">
        <v>991</v>
      </c>
      <c r="B464" s="1" t="s">
        <v>534</v>
      </c>
      <c r="C464" s="20">
        <v>7500</v>
      </c>
      <c r="D464" s="20">
        <v>7862.26</v>
      </c>
      <c r="E464" s="21">
        <f t="shared" si="8"/>
        <v>0.953924189736793</v>
      </c>
      <c r="F464" s="22">
        <v>388.607</v>
      </c>
      <c r="G464" s="1">
        <v>600</v>
      </c>
      <c r="H464" s="1">
        <v>35.1</v>
      </c>
      <c r="I464" s="1">
        <v>240</v>
      </c>
      <c r="J464" s="1">
        <v>230</v>
      </c>
      <c r="K464" s="1">
        <v>500</v>
      </c>
      <c r="L464" s="22">
        <v>26.9411</v>
      </c>
      <c r="M464" s="1">
        <v>0.8</v>
      </c>
      <c r="N464" s="25">
        <v>-2.378e-6</v>
      </c>
      <c r="O464" s="25">
        <v>-4.43947e-5</v>
      </c>
      <c r="P464" s="25">
        <v>-0.00102594</v>
      </c>
      <c r="Q464" s="25">
        <v>-0.00413928</v>
      </c>
      <c r="R464" s="27">
        <f ca="1" t="array" ref="R464">(PRODUCT(((C$4:Q$4="")+(C464:Q464&lt;C$4:Q$4))*((C$3:Q$3="")+(C464:Q464&gt;C$3:Q$3)))&gt;0)*1</f>
        <v>0</v>
      </c>
    </row>
    <row r="465" hidden="1" spans="1:18">
      <c r="A465" s="19">
        <v>992</v>
      </c>
      <c r="B465" s="1" t="s">
        <v>535</v>
      </c>
      <c r="C465" s="20">
        <v>7500</v>
      </c>
      <c r="D465" s="20">
        <v>7834.25</v>
      </c>
      <c r="E465" s="21">
        <f t="shared" si="8"/>
        <v>0.957334779972556</v>
      </c>
      <c r="F465" s="22">
        <v>329.081</v>
      </c>
      <c r="G465" s="1">
        <v>600</v>
      </c>
      <c r="H465" s="1">
        <v>35.1</v>
      </c>
      <c r="I465" s="1">
        <v>277</v>
      </c>
      <c r="J465" s="1">
        <v>230</v>
      </c>
      <c r="K465" s="1">
        <v>500</v>
      </c>
      <c r="L465" s="22">
        <v>28.6223</v>
      </c>
      <c r="M465" s="1">
        <v>1.1</v>
      </c>
      <c r="N465" s="25">
        <v>-2.09293e-6</v>
      </c>
      <c r="O465" s="25">
        <v>-3.09217e-5</v>
      </c>
      <c r="P465" s="25">
        <v>-0.00139166</v>
      </c>
      <c r="Q465" s="25">
        <v>-0.00516481</v>
      </c>
      <c r="R465" s="27">
        <f ca="1" t="array" ref="R465">(PRODUCT(((C$4:Q$4="")+(C465:Q465&lt;C$4:Q$4))*((C$3:Q$3="")+(C465:Q465&gt;C$3:Q$3)))&gt;0)*1</f>
        <v>0</v>
      </c>
    </row>
    <row r="466" hidden="1" spans="1:18">
      <c r="A466" s="19">
        <v>1028</v>
      </c>
      <c r="B466" s="1" t="s">
        <v>536</v>
      </c>
      <c r="C466" s="20">
        <v>1550</v>
      </c>
      <c r="D466" s="20">
        <v>1618.68</v>
      </c>
      <c r="E466" s="21">
        <f t="shared" si="8"/>
        <v>0.957570365977216</v>
      </c>
      <c r="F466" s="22">
        <v>293.084</v>
      </c>
      <c r="G466" s="1">
        <v>500</v>
      </c>
      <c r="H466" s="1">
        <v>7.5</v>
      </c>
      <c r="I466" s="1">
        <v>240</v>
      </c>
      <c r="J466" s="1">
        <v>150</v>
      </c>
      <c r="K466" s="1">
        <v>500</v>
      </c>
      <c r="L466" s="22">
        <v>21.8401</v>
      </c>
      <c r="M466" s="1">
        <v>0.32</v>
      </c>
      <c r="N466" s="25">
        <v>-1.97821e-6</v>
      </c>
      <c r="O466" s="25">
        <v>-7.42574e-5</v>
      </c>
      <c r="P466" s="25">
        <v>-0.00044283</v>
      </c>
      <c r="Q466" s="25">
        <v>-0.00108099</v>
      </c>
      <c r="R466" s="27">
        <f ca="1" t="array" ref="R466">(PRODUCT(((C$4:Q$4="")+(C466:Q466&lt;C$4:Q$4))*((C$3:Q$3="")+(C466:Q466&gt;C$3:Q$3)))&gt;0)*1</f>
        <v>0</v>
      </c>
    </row>
    <row r="467" hidden="1" spans="1:18">
      <c r="A467" s="19">
        <v>1030</v>
      </c>
      <c r="B467" s="1" t="s">
        <v>537</v>
      </c>
      <c r="C467" s="20">
        <v>2060</v>
      </c>
      <c r="D467" s="20">
        <v>2150.76</v>
      </c>
      <c r="E467" s="21">
        <f t="shared" si="8"/>
        <v>0.957800963380386</v>
      </c>
      <c r="F467" s="22">
        <v>306.514</v>
      </c>
      <c r="G467" s="1">
        <v>500</v>
      </c>
      <c r="H467" s="1">
        <v>10</v>
      </c>
      <c r="I467" s="1">
        <v>240</v>
      </c>
      <c r="J467" s="1">
        <v>150</v>
      </c>
      <c r="K467" s="1">
        <v>500</v>
      </c>
      <c r="L467" s="22">
        <v>24.1548</v>
      </c>
      <c r="M467" s="1">
        <v>0.36</v>
      </c>
      <c r="N467" s="25">
        <v>-6.0257e-6</v>
      </c>
      <c r="O467" s="25">
        <v>-6.0325e-5</v>
      </c>
      <c r="P467" s="25">
        <v>-0.000218916</v>
      </c>
      <c r="Q467" s="25">
        <v>0.00307866</v>
      </c>
      <c r="R467" s="27">
        <f ca="1" t="array" ref="R467">(PRODUCT(((C$4:Q$4="")+(C467:Q467&lt;C$4:Q$4))*((C$3:Q$3="")+(C467:Q467&gt;C$3:Q$3)))&gt;0)*1</f>
        <v>0</v>
      </c>
    </row>
    <row r="468" hidden="1" spans="1:18">
      <c r="A468" s="19">
        <v>1032</v>
      </c>
      <c r="B468" s="1" t="s">
        <v>538</v>
      </c>
      <c r="C468" s="20">
        <v>3010</v>
      </c>
      <c r="D468" s="20">
        <v>3152.87</v>
      </c>
      <c r="E468" s="21">
        <f t="shared" si="8"/>
        <v>0.954685730778624</v>
      </c>
      <c r="F468" s="22">
        <v>307.2</v>
      </c>
      <c r="G468" s="1">
        <v>500</v>
      </c>
      <c r="H468" s="1">
        <v>15</v>
      </c>
      <c r="I468" s="1">
        <v>240</v>
      </c>
      <c r="J468" s="1">
        <v>150</v>
      </c>
      <c r="K468" s="1">
        <v>500</v>
      </c>
      <c r="L468" s="22">
        <v>24.9127</v>
      </c>
      <c r="M468" s="1">
        <v>0.25</v>
      </c>
      <c r="N468" s="25">
        <v>-6.79945e-6</v>
      </c>
      <c r="O468" s="25">
        <v>-0.00010661</v>
      </c>
      <c r="P468" s="25">
        <v>-0.00177396</v>
      </c>
      <c r="Q468" s="25">
        <v>-0.0052034</v>
      </c>
      <c r="R468" s="27">
        <f ca="1" t="array" ref="R468">(PRODUCT(((C$4:Q$4="")+(C468:Q468&lt;C$4:Q$4))*((C$3:Q$3="")+(C468:Q468&gt;C$3:Q$3)))&gt;0)*1</f>
        <v>0</v>
      </c>
    </row>
    <row r="469" hidden="1" spans="1:18">
      <c r="A469" s="19">
        <v>75</v>
      </c>
      <c r="B469" s="1" t="s">
        <v>539</v>
      </c>
      <c r="C469" s="20">
        <v>1500</v>
      </c>
      <c r="D469" s="20">
        <v>1562.23</v>
      </c>
      <c r="E469" s="21">
        <f t="shared" si="8"/>
        <v>0.960165916670401</v>
      </c>
      <c r="F469" s="22">
        <v>306.334</v>
      </c>
      <c r="G469" s="1">
        <v>500</v>
      </c>
      <c r="H469" s="1">
        <v>8.9</v>
      </c>
      <c r="I469" s="1">
        <v>240</v>
      </c>
      <c r="J469" s="1">
        <v>110</v>
      </c>
      <c r="K469" s="1">
        <v>480</v>
      </c>
      <c r="L469" s="22">
        <v>15.739</v>
      </c>
      <c r="M469" s="1">
        <v>0.13</v>
      </c>
      <c r="N469" s="25">
        <v>-6.20729e-6</v>
      </c>
      <c r="O469" s="25">
        <v>-8.4703e-5</v>
      </c>
      <c r="P469" s="25">
        <v>-0.00264</v>
      </c>
      <c r="Q469" s="25">
        <v>-0.00397776</v>
      </c>
      <c r="R469" s="27">
        <f ca="1" t="array" ref="R469">(PRODUCT(((C$4:Q$4="")+(C469:Q469&lt;C$4:Q$4))*((C$3:Q$3="")+(C469:Q469&gt;C$3:Q$3)))&gt;0)*1</f>
        <v>0</v>
      </c>
    </row>
    <row r="470" hidden="1" spans="1:18">
      <c r="A470" s="19">
        <v>76</v>
      </c>
      <c r="B470" s="1" t="s">
        <v>540</v>
      </c>
      <c r="C470" s="20">
        <v>2000</v>
      </c>
      <c r="D470" s="20">
        <v>2088.27</v>
      </c>
      <c r="E470" s="21">
        <f t="shared" si="8"/>
        <v>0.957730561661088</v>
      </c>
      <c r="F470" s="22">
        <v>352.375</v>
      </c>
      <c r="G470" s="1">
        <v>500</v>
      </c>
      <c r="H470" s="1">
        <v>10</v>
      </c>
      <c r="I470" s="1">
        <v>208</v>
      </c>
      <c r="J470" s="1">
        <v>250</v>
      </c>
      <c r="K470" s="1">
        <v>480</v>
      </c>
      <c r="L470" s="22">
        <v>13.4536</v>
      </c>
      <c r="M470" s="1">
        <v>0.13</v>
      </c>
      <c r="N470" s="25">
        <v>-7.44114e-6</v>
      </c>
      <c r="O470" s="25">
        <v>-5.16577e-5</v>
      </c>
      <c r="P470" s="25">
        <v>-0.00156127</v>
      </c>
      <c r="Q470" s="25">
        <v>-0.000608716</v>
      </c>
      <c r="R470" s="27">
        <f ca="1" t="array" ref="R470">(PRODUCT(((C$4:Q$4="")+(C470:Q470&lt;C$4:Q$4))*((C$3:Q$3="")+(C470:Q470&gt;C$3:Q$3)))&gt;0)*1</f>
        <v>0</v>
      </c>
    </row>
    <row r="471" hidden="1" spans="1:18">
      <c r="A471" s="19">
        <v>77</v>
      </c>
      <c r="B471" s="1" t="s">
        <v>541</v>
      </c>
      <c r="C471" s="20">
        <v>2000</v>
      </c>
      <c r="D471" s="20">
        <v>2074.85</v>
      </c>
      <c r="E471" s="21">
        <f t="shared" si="8"/>
        <v>0.963925103019495</v>
      </c>
      <c r="F471" s="22">
        <v>384.881</v>
      </c>
      <c r="G471" s="1">
        <v>500</v>
      </c>
      <c r="H471" s="1">
        <v>10</v>
      </c>
      <c r="I471" s="1">
        <v>240</v>
      </c>
      <c r="J471" s="1">
        <v>110</v>
      </c>
      <c r="K471" s="1">
        <v>480</v>
      </c>
      <c r="L471" s="22">
        <v>11.1538</v>
      </c>
      <c r="M471" s="1">
        <v>0.17</v>
      </c>
      <c r="N471" s="25">
        <v>-5.37531e-6</v>
      </c>
      <c r="O471" s="25">
        <v>-6.92607e-5</v>
      </c>
      <c r="P471" s="25">
        <v>-0.00453287</v>
      </c>
      <c r="Q471" s="25">
        <v>-0.000607604</v>
      </c>
      <c r="R471" s="27">
        <f ca="1" t="array" ref="R471">(PRODUCT(((C$4:Q$4="")+(C471:Q471&lt;C$4:Q$4))*((C$3:Q$3="")+(C471:Q471&gt;C$3:Q$3)))&gt;0)*1</f>
        <v>0</v>
      </c>
    </row>
    <row r="472" hidden="1" spans="1:18">
      <c r="A472" s="19">
        <v>78</v>
      </c>
      <c r="B472" s="1" t="s">
        <v>542</v>
      </c>
      <c r="C472" s="20">
        <v>2800</v>
      </c>
      <c r="D472" s="20">
        <v>2919.64</v>
      </c>
      <c r="E472" s="21">
        <f t="shared" si="8"/>
        <v>0.959022345220644</v>
      </c>
      <c r="F472" s="22">
        <v>351.776</v>
      </c>
      <c r="G472" s="1">
        <v>500</v>
      </c>
      <c r="H472" s="1">
        <v>13</v>
      </c>
      <c r="I472" s="1">
        <v>208</v>
      </c>
      <c r="J472" s="1">
        <v>250</v>
      </c>
      <c r="K472" s="1">
        <v>480</v>
      </c>
      <c r="L472" s="22">
        <v>20.4043</v>
      </c>
      <c r="M472" s="1">
        <v>0.11</v>
      </c>
      <c r="N472" s="25">
        <v>-7.86499e-6</v>
      </c>
      <c r="O472" s="25">
        <v>-3.70977e-5</v>
      </c>
      <c r="P472" s="25">
        <v>-0.00102588</v>
      </c>
      <c r="Q472" s="25">
        <v>0.00325849</v>
      </c>
      <c r="R472" s="27">
        <f ca="1" t="array" ref="R472">(PRODUCT(((C$4:Q$4="")+(C472:Q472&lt;C$4:Q$4))*((C$3:Q$3="")+(C472:Q472&gt;C$3:Q$3)))&gt;0)*1</f>
        <v>0</v>
      </c>
    </row>
    <row r="473" hidden="1" spans="1:18">
      <c r="A473" s="19">
        <v>79</v>
      </c>
      <c r="B473" s="1" t="s">
        <v>543</v>
      </c>
      <c r="C473" s="20">
        <v>2800</v>
      </c>
      <c r="D473" s="20">
        <v>2892.39</v>
      </c>
      <c r="E473" s="21">
        <f t="shared" si="8"/>
        <v>0.968057557936516</v>
      </c>
      <c r="F473" s="22">
        <v>382</v>
      </c>
      <c r="G473" s="1">
        <v>500</v>
      </c>
      <c r="H473" s="1">
        <v>13</v>
      </c>
      <c r="I473" s="1">
        <v>240</v>
      </c>
      <c r="J473" s="1">
        <v>110</v>
      </c>
      <c r="K473" s="1">
        <v>480</v>
      </c>
      <c r="L473" s="22">
        <v>15.9184</v>
      </c>
      <c r="M473" s="1">
        <v>0.15</v>
      </c>
      <c r="N473" s="25">
        <v>-3.77044e-6</v>
      </c>
      <c r="O473" s="25">
        <v>-7.77635e-5</v>
      </c>
      <c r="P473" s="25">
        <v>-0.00505846</v>
      </c>
      <c r="Q473" s="25">
        <v>0.0010195</v>
      </c>
      <c r="R473" s="27">
        <f ca="1" t="array" ref="R473">(PRODUCT(((C$4:Q$4="")+(C473:Q473&lt;C$4:Q$4))*((C$3:Q$3="")+(C473:Q473&gt;C$3:Q$3)))&gt;0)*1</f>
        <v>0</v>
      </c>
    </row>
    <row r="474" hidden="1" spans="1:18">
      <c r="A474" s="19">
        <v>287</v>
      </c>
      <c r="B474" s="1" t="s">
        <v>544</v>
      </c>
      <c r="C474" s="20">
        <v>3800</v>
      </c>
      <c r="D474" s="20">
        <v>4005.62</v>
      </c>
      <c r="E474" s="21">
        <f t="shared" si="8"/>
        <v>0.948667122692617</v>
      </c>
      <c r="F474" s="22">
        <v>300.004</v>
      </c>
      <c r="G474" s="1">
        <v>600</v>
      </c>
      <c r="H474" s="1">
        <v>0</v>
      </c>
      <c r="I474" s="1">
        <v>208</v>
      </c>
      <c r="J474" s="1">
        <v>240</v>
      </c>
      <c r="K474" s="1">
        <v>480</v>
      </c>
      <c r="L474" s="22">
        <v>28.0911</v>
      </c>
      <c r="M474" s="1">
        <v>0.99</v>
      </c>
      <c r="N474" s="25">
        <v>-6.99666e-6</v>
      </c>
      <c r="O474" s="25">
        <v>1.07928e-5</v>
      </c>
      <c r="P474" s="25">
        <v>0.000851597</v>
      </c>
      <c r="Q474" s="25">
        <v>-0.000708246</v>
      </c>
      <c r="R474" s="27">
        <f ca="1" t="array" ref="R474">(PRODUCT(((C$4:Q$4="")+(C474:Q474&lt;C$4:Q$4))*((C$3:Q$3="")+(C474:Q474&gt;C$3:Q$3)))&gt;0)*1</f>
        <v>0</v>
      </c>
    </row>
    <row r="475" hidden="1" spans="1:18">
      <c r="A475" s="19">
        <v>288</v>
      </c>
      <c r="B475" s="1" t="s">
        <v>545</v>
      </c>
      <c r="C475" s="20">
        <v>4000</v>
      </c>
      <c r="D475" s="20">
        <v>4198.05</v>
      </c>
      <c r="E475" s="21">
        <f t="shared" si="8"/>
        <v>0.952823334643465</v>
      </c>
      <c r="F475" s="22">
        <v>300.028</v>
      </c>
      <c r="G475" s="1">
        <v>600</v>
      </c>
      <c r="H475" s="1">
        <v>0</v>
      </c>
      <c r="I475" s="1">
        <v>240</v>
      </c>
      <c r="J475" s="1">
        <v>240</v>
      </c>
      <c r="K475" s="1">
        <v>480</v>
      </c>
      <c r="L475" s="22">
        <v>27.5896</v>
      </c>
      <c r="M475" s="1">
        <v>1.1</v>
      </c>
      <c r="N475" s="25">
        <v>-5.86592e-6</v>
      </c>
      <c r="O475" s="25">
        <v>1.27734e-5</v>
      </c>
      <c r="P475" s="25">
        <v>0.000900327</v>
      </c>
      <c r="Q475" s="25">
        <v>-0.000982647</v>
      </c>
      <c r="R475" s="27">
        <f ca="1" t="array" ref="R475">(PRODUCT(((C$4:Q$4="")+(C475:Q475&lt;C$4:Q$4))*((C$3:Q$3="")+(C475:Q475&gt;C$3:Q$3)))&gt;0)*1</f>
        <v>0</v>
      </c>
    </row>
    <row r="476" hidden="1" spans="1:18">
      <c r="A476" s="19">
        <v>327</v>
      </c>
      <c r="B476" s="1" t="s">
        <v>546</v>
      </c>
      <c r="C476" s="20">
        <v>2000</v>
      </c>
      <c r="D476" s="20">
        <v>2098.86</v>
      </c>
      <c r="E476" s="21">
        <f t="shared" si="8"/>
        <v>0.952898239996951</v>
      </c>
      <c r="F476" s="22">
        <v>363.777</v>
      </c>
      <c r="G476" s="1">
        <v>600</v>
      </c>
      <c r="H476" s="1">
        <v>12</v>
      </c>
      <c r="I476" s="1">
        <v>208</v>
      </c>
      <c r="J476" s="1">
        <v>195</v>
      </c>
      <c r="K476" s="1">
        <v>480</v>
      </c>
      <c r="L476" s="22">
        <v>19.082</v>
      </c>
      <c r="M476" s="1">
        <v>0.1</v>
      </c>
      <c r="N476" s="25">
        <v>-1.40434e-5</v>
      </c>
      <c r="O476" s="25">
        <v>-2.03876e-5</v>
      </c>
      <c r="P476" s="25">
        <v>0.000556017</v>
      </c>
      <c r="Q476" s="25">
        <v>0.000282183</v>
      </c>
      <c r="R476" s="27">
        <f ca="1" t="array" ref="R476">(PRODUCT(((C$4:Q$4="")+(C476:Q476&lt;C$4:Q$4))*((C$3:Q$3="")+(C476:Q476&gt;C$3:Q$3)))&gt;0)*1</f>
        <v>0</v>
      </c>
    </row>
    <row r="477" hidden="1" spans="1:18">
      <c r="A477" s="19">
        <v>328</v>
      </c>
      <c r="B477" s="1" t="s">
        <v>547</v>
      </c>
      <c r="C477" s="20">
        <v>2000</v>
      </c>
      <c r="D477" s="20">
        <v>2094.75</v>
      </c>
      <c r="E477" s="21">
        <f t="shared" si="8"/>
        <v>0.954767872061105</v>
      </c>
      <c r="F477" s="22">
        <v>364.764</v>
      </c>
      <c r="G477" s="1">
        <v>600</v>
      </c>
      <c r="H477" s="1">
        <v>12</v>
      </c>
      <c r="I477" s="1">
        <v>240</v>
      </c>
      <c r="J477" s="1">
        <v>195</v>
      </c>
      <c r="K477" s="1">
        <v>480</v>
      </c>
      <c r="L477" s="22">
        <v>23.7735</v>
      </c>
      <c r="M477" s="1">
        <v>0.12</v>
      </c>
      <c r="N477" s="25">
        <v>-1.65433e-5</v>
      </c>
      <c r="O477" s="25">
        <v>-7.39136e-6</v>
      </c>
      <c r="P477" s="25">
        <v>0.000604182</v>
      </c>
      <c r="Q477" s="25">
        <v>0.00100321</v>
      </c>
      <c r="R477" s="27">
        <f ca="1" t="array" ref="R477">(PRODUCT(((C$4:Q$4="")+(C477:Q477&lt;C$4:Q$4))*((C$3:Q$3="")+(C477:Q477&gt;C$3:Q$3)))&gt;0)*1</f>
        <v>0</v>
      </c>
    </row>
    <row r="478" hidden="1" spans="1:18">
      <c r="A478" s="19">
        <v>332</v>
      </c>
      <c r="B478" s="1" t="s">
        <v>548</v>
      </c>
      <c r="C478" s="20">
        <v>2500</v>
      </c>
      <c r="D478" s="20">
        <v>2623.9</v>
      </c>
      <c r="E478" s="21">
        <f t="shared" si="8"/>
        <v>0.952780212660543</v>
      </c>
      <c r="F478" s="22">
        <v>362.091</v>
      </c>
      <c r="G478" s="1">
        <v>600</v>
      </c>
      <c r="H478" s="1">
        <v>15</v>
      </c>
      <c r="I478" s="1">
        <v>208</v>
      </c>
      <c r="J478" s="1">
        <v>195</v>
      </c>
      <c r="K478" s="1">
        <v>480</v>
      </c>
      <c r="L478" s="22">
        <v>22.1199</v>
      </c>
      <c r="M478" s="1">
        <v>0.1</v>
      </c>
      <c r="N478" s="25">
        <v>-9.99027e-6</v>
      </c>
      <c r="O478" s="25">
        <v>-9.77743e-6</v>
      </c>
      <c r="P478" s="25">
        <v>-5.17564e-5</v>
      </c>
      <c r="Q478" s="25">
        <v>0.000767044</v>
      </c>
      <c r="R478" s="27">
        <f ca="1" t="array" ref="R478">(PRODUCT(((C$4:Q$4="")+(C478:Q478&lt;C$4:Q$4))*((C$3:Q$3="")+(C478:Q478&gt;C$3:Q$3)))&gt;0)*1</f>
        <v>0</v>
      </c>
    </row>
    <row r="479" hidden="1" spans="1:18">
      <c r="A479" s="19">
        <v>333</v>
      </c>
      <c r="B479" s="1" t="s">
        <v>549</v>
      </c>
      <c r="C479" s="20">
        <v>2500</v>
      </c>
      <c r="D479" s="20">
        <v>2618.9</v>
      </c>
      <c r="E479" s="21">
        <f t="shared" si="8"/>
        <v>0.954599259230975</v>
      </c>
      <c r="F479" s="22">
        <v>365.991</v>
      </c>
      <c r="G479" s="1">
        <v>600</v>
      </c>
      <c r="H479" s="1">
        <v>15</v>
      </c>
      <c r="I479" s="1">
        <v>240</v>
      </c>
      <c r="J479" s="1">
        <v>195</v>
      </c>
      <c r="K479" s="1">
        <v>480</v>
      </c>
      <c r="L479" s="22">
        <v>22.864</v>
      </c>
      <c r="M479" s="1">
        <v>0.13</v>
      </c>
      <c r="N479" s="25">
        <v>-8.95967e-6</v>
      </c>
      <c r="O479" s="25">
        <v>-2.78462e-5</v>
      </c>
      <c r="P479" s="25">
        <v>-0.000818004</v>
      </c>
      <c r="Q479" s="25">
        <v>-0.00162119</v>
      </c>
      <c r="R479" s="27">
        <f ca="1" t="array" ref="R479">(PRODUCT(((C$4:Q$4="")+(C479:Q479&lt;C$4:Q$4))*((C$3:Q$3="")+(C479:Q479&gt;C$3:Q$3)))&gt;0)*1</f>
        <v>0</v>
      </c>
    </row>
    <row r="480" hidden="1" spans="1:18">
      <c r="A480" s="19">
        <v>334</v>
      </c>
      <c r="B480" s="1" t="s">
        <v>550</v>
      </c>
      <c r="C480" s="20">
        <v>3000</v>
      </c>
      <c r="D480" s="20">
        <v>3148.88</v>
      </c>
      <c r="E480" s="21">
        <f t="shared" si="8"/>
        <v>0.952719697162166</v>
      </c>
      <c r="F480" s="22">
        <v>363.755</v>
      </c>
      <c r="G480" s="1">
        <v>600</v>
      </c>
      <c r="H480" s="1">
        <v>15</v>
      </c>
      <c r="I480" s="1">
        <v>208</v>
      </c>
      <c r="J480" s="1">
        <v>250</v>
      </c>
      <c r="K480" s="1">
        <v>480</v>
      </c>
      <c r="L480" s="22">
        <v>24.7672</v>
      </c>
      <c r="M480" s="1">
        <v>0.1</v>
      </c>
      <c r="N480" s="25">
        <v>-8.1158e-6</v>
      </c>
      <c r="O480" s="25">
        <v>-1.68754e-5</v>
      </c>
      <c r="P480" s="25">
        <v>0.00115008</v>
      </c>
      <c r="Q480" s="25">
        <v>0.00103436</v>
      </c>
      <c r="R480" s="27">
        <f ca="1" t="array" ref="R480">(PRODUCT(((C$4:Q$4="")+(C480:Q480&lt;C$4:Q$4))*((C$3:Q$3="")+(C480:Q480&gt;C$3:Q$3)))&gt;0)*1</f>
        <v>0</v>
      </c>
    </row>
    <row r="481" hidden="1" spans="1:18">
      <c r="A481" s="19">
        <v>335</v>
      </c>
      <c r="B481" s="1" t="s">
        <v>551</v>
      </c>
      <c r="C481" s="20">
        <v>3000</v>
      </c>
      <c r="D481" s="20">
        <v>3149.68</v>
      </c>
      <c r="E481" s="21">
        <f t="shared" si="8"/>
        <v>0.952477712021539</v>
      </c>
      <c r="F481" s="22">
        <v>357.898</v>
      </c>
      <c r="G481" s="1">
        <v>600</v>
      </c>
      <c r="H481" s="1">
        <v>15</v>
      </c>
      <c r="I481" s="1">
        <v>240</v>
      </c>
      <c r="J481" s="1">
        <v>250</v>
      </c>
      <c r="K481" s="1">
        <v>480</v>
      </c>
      <c r="L481" s="22">
        <v>29.5051</v>
      </c>
      <c r="M481" s="1">
        <v>0.14</v>
      </c>
      <c r="N481" s="25">
        <v>-1.00139e-5</v>
      </c>
      <c r="O481" s="25">
        <v>-2.52147e-5</v>
      </c>
      <c r="P481" s="25">
        <v>-0.000383702</v>
      </c>
      <c r="Q481" s="25">
        <v>-0.000595908</v>
      </c>
      <c r="R481" s="27">
        <f ca="1" t="array" ref="R481">(PRODUCT(((C$4:Q$4="")+(C481:Q481&lt;C$4:Q$4))*((C$3:Q$3="")+(C481:Q481&gt;C$3:Q$3)))&gt;0)*1</f>
        <v>0</v>
      </c>
    </row>
    <row r="482" hidden="1" spans="1:18">
      <c r="A482" s="19">
        <v>350</v>
      </c>
      <c r="B482" s="1" t="s">
        <v>552</v>
      </c>
      <c r="C482" s="20">
        <v>2000</v>
      </c>
      <c r="D482" s="20">
        <v>2088.27</v>
      </c>
      <c r="E482" s="21">
        <f t="shared" si="8"/>
        <v>0.957730561661088</v>
      </c>
      <c r="F482" s="22">
        <v>352.375</v>
      </c>
      <c r="G482" s="1">
        <v>500</v>
      </c>
      <c r="H482" s="1">
        <v>10</v>
      </c>
      <c r="I482" s="1">
        <v>208</v>
      </c>
      <c r="J482" s="1">
        <v>110</v>
      </c>
      <c r="K482" s="1">
        <v>480</v>
      </c>
      <c r="L482" s="22">
        <v>13.4536</v>
      </c>
      <c r="M482" s="1">
        <v>0.13</v>
      </c>
      <c r="N482" s="25">
        <v>-7.44114e-6</v>
      </c>
      <c r="O482" s="25">
        <v>-5.16577e-5</v>
      </c>
      <c r="P482" s="25">
        <v>-0.00156127</v>
      </c>
      <c r="Q482" s="25">
        <v>-0.000608716</v>
      </c>
      <c r="R482" s="27">
        <f ca="1" t="array" ref="R482">(PRODUCT(((C$4:Q$4="")+(C482:Q482&lt;C$4:Q$4))*((C$3:Q$3="")+(C482:Q482&gt;C$3:Q$3)))&gt;0)*1</f>
        <v>0</v>
      </c>
    </row>
    <row r="483" hidden="1" spans="1:18">
      <c r="A483" s="19">
        <v>351</v>
      </c>
      <c r="B483" s="1" t="s">
        <v>553</v>
      </c>
      <c r="C483" s="20">
        <v>2000</v>
      </c>
      <c r="D483" s="20">
        <v>2074.85</v>
      </c>
      <c r="E483" s="21">
        <f t="shared" si="8"/>
        <v>0.963925103019495</v>
      </c>
      <c r="F483" s="22">
        <v>384.881</v>
      </c>
      <c r="G483" s="1">
        <v>500</v>
      </c>
      <c r="H483" s="1">
        <v>10</v>
      </c>
      <c r="I483" s="1">
        <v>240</v>
      </c>
      <c r="J483" s="1">
        <v>110</v>
      </c>
      <c r="K483" s="1">
        <v>480</v>
      </c>
      <c r="L483" s="22">
        <v>11.1538</v>
      </c>
      <c r="M483" s="1">
        <v>0.17</v>
      </c>
      <c r="N483" s="25">
        <v>-5.37531e-6</v>
      </c>
      <c r="O483" s="25">
        <v>-6.92607e-5</v>
      </c>
      <c r="P483" s="25">
        <v>-0.00453287</v>
      </c>
      <c r="Q483" s="25">
        <v>-0.000607604</v>
      </c>
      <c r="R483" s="27">
        <f ca="1" t="array" ref="R483">(PRODUCT(((C$4:Q$4="")+(C483:Q483&lt;C$4:Q$4))*((C$3:Q$3="")+(C483:Q483&gt;C$3:Q$3)))&gt;0)*1</f>
        <v>0</v>
      </c>
    </row>
    <row r="484" hidden="1" spans="1:18">
      <c r="A484" s="19">
        <v>352</v>
      </c>
      <c r="B484" s="1" t="s">
        <v>554</v>
      </c>
      <c r="C484" s="20">
        <v>2800</v>
      </c>
      <c r="D484" s="20">
        <v>2919.64</v>
      </c>
      <c r="E484" s="21">
        <f t="shared" si="8"/>
        <v>0.959022345220644</v>
      </c>
      <c r="F484" s="22">
        <v>351.776</v>
      </c>
      <c r="G484" s="1">
        <v>500</v>
      </c>
      <c r="H484" s="1">
        <v>13</v>
      </c>
      <c r="I484" s="1">
        <v>208</v>
      </c>
      <c r="J484" s="1">
        <v>110</v>
      </c>
      <c r="K484" s="1">
        <v>480</v>
      </c>
      <c r="L484" s="22">
        <v>20.4043</v>
      </c>
      <c r="M484" s="1">
        <v>0.11</v>
      </c>
      <c r="N484" s="25">
        <v>-7.86499e-6</v>
      </c>
      <c r="O484" s="25">
        <v>-3.70977e-5</v>
      </c>
      <c r="P484" s="25">
        <v>-0.00102588</v>
      </c>
      <c r="Q484" s="25">
        <v>0.00325849</v>
      </c>
      <c r="R484" s="27">
        <f ca="1" t="array" ref="R484">(PRODUCT(((C$4:Q$4="")+(C484:Q484&lt;C$4:Q$4))*((C$3:Q$3="")+(C484:Q484&gt;C$3:Q$3)))&gt;0)*1</f>
        <v>0</v>
      </c>
    </row>
    <row r="485" hidden="1" spans="1:18">
      <c r="A485" s="19">
        <v>353</v>
      </c>
      <c r="B485" s="1" t="s">
        <v>555</v>
      </c>
      <c r="C485" s="20">
        <v>2800</v>
      </c>
      <c r="D485" s="20">
        <v>2892.39</v>
      </c>
      <c r="E485" s="21">
        <f t="shared" si="8"/>
        <v>0.968057557936516</v>
      </c>
      <c r="F485" s="22">
        <v>382</v>
      </c>
      <c r="G485" s="1">
        <v>500</v>
      </c>
      <c r="H485" s="1">
        <v>13</v>
      </c>
      <c r="I485" s="1">
        <v>240</v>
      </c>
      <c r="J485" s="1">
        <v>110</v>
      </c>
      <c r="K485" s="1">
        <v>480</v>
      </c>
      <c r="L485" s="22">
        <v>15.9184</v>
      </c>
      <c r="M485" s="1">
        <v>0.15</v>
      </c>
      <c r="N485" s="25">
        <v>-3.77044e-6</v>
      </c>
      <c r="O485" s="25">
        <v>-7.77635e-5</v>
      </c>
      <c r="P485" s="25">
        <v>-0.00505846</v>
      </c>
      <c r="Q485" s="25">
        <v>0.0010195</v>
      </c>
      <c r="R485" s="27">
        <f ca="1" t="array" ref="R485">(PRODUCT(((C$4:Q$4="")+(C485:Q485&lt;C$4:Q$4))*((C$3:Q$3="")+(C485:Q485&gt;C$3:Q$3)))&gt;0)*1</f>
        <v>0</v>
      </c>
    </row>
    <row r="486" hidden="1" spans="1:18">
      <c r="A486" s="19">
        <v>391</v>
      </c>
      <c r="B486" s="1" t="s">
        <v>556</v>
      </c>
      <c r="C486" s="20">
        <v>15000</v>
      </c>
      <c r="D486" s="20">
        <v>15815.8</v>
      </c>
      <c r="E486" s="21">
        <f t="shared" si="8"/>
        <v>0.948418669937657</v>
      </c>
      <c r="F486" s="22">
        <v>350.429</v>
      </c>
      <c r="G486" s="1">
        <v>0</v>
      </c>
      <c r="H486" s="1">
        <v>0</v>
      </c>
      <c r="I486" s="1">
        <v>208</v>
      </c>
      <c r="J486" s="1">
        <v>300</v>
      </c>
      <c r="K486" s="1">
        <v>480</v>
      </c>
      <c r="L486" s="22">
        <v>122.969</v>
      </c>
      <c r="M486" s="1">
        <v>2</v>
      </c>
      <c r="N486" s="25">
        <v>-1.74137e-6</v>
      </c>
      <c r="O486" s="25">
        <v>2.17552e-5</v>
      </c>
      <c r="P486" s="25">
        <v>0.000534362</v>
      </c>
      <c r="Q486" s="25">
        <v>-0.000488628</v>
      </c>
      <c r="R486" s="27">
        <f ca="1" t="array" ref="R486">(PRODUCT(((C$4:Q$4="")+(C486:Q486&lt;C$4:Q$4))*((C$3:Q$3="")+(C486:Q486&gt;C$3:Q$3)))&gt;0)*1</f>
        <v>0</v>
      </c>
    </row>
    <row r="487" hidden="1" spans="1:18">
      <c r="A487" s="19">
        <v>392</v>
      </c>
      <c r="B487" s="1" t="s">
        <v>557</v>
      </c>
      <c r="C487" s="20">
        <v>15000</v>
      </c>
      <c r="D487" s="20">
        <v>15762.2</v>
      </c>
      <c r="E487" s="21">
        <f t="shared" si="8"/>
        <v>0.951643806067681</v>
      </c>
      <c r="F487" s="22">
        <v>350.469</v>
      </c>
      <c r="G487" s="1">
        <v>0</v>
      </c>
      <c r="H487" s="1">
        <v>0</v>
      </c>
      <c r="I487" s="1">
        <v>240</v>
      </c>
      <c r="J487" s="1">
        <v>300</v>
      </c>
      <c r="K487" s="1">
        <v>480</v>
      </c>
      <c r="L487" s="22">
        <v>140.746</v>
      </c>
      <c r="M487" s="1">
        <v>4</v>
      </c>
      <c r="N487" s="25">
        <v>-1.42548e-6</v>
      </c>
      <c r="O487" s="25">
        <v>2.29216e-5</v>
      </c>
      <c r="P487" s="25">
        <v>0.000739679</v>
      </c>
      <c r="Q487" s="25">
        <v>-0.000570246</v>
      </c>
      <c r="R487" s="27">
        <f ca="1" t="array" ref="R487">(PRODUCT(((C$4:Q$4="")+(C487:Q487&lt;C$4:Q$4))*((C$3:Q$3="")+(C487:Q487&gt;C$3:Q$3)))&gt;0)*1</f>
        <v>0</v>
      </c>
    </row>
    <row r="488" hidden="1" spans="1:18">
      <c r="A488" s="19">
        <v>393</v>
      </c>
      <c r="B488" s="1" t="s">
        <v>558</v>
      </c>
      <c r="C488" s="20">
        <v>25000</v>
      </c>
      <c r="D488" s="20">
        <v>26222.9</v>
      </c>
      <c r="E488" s="21">
        <f t="shared" si="8"/>
        <v>0.953365188442163</v>
      </c>
      <c r="F488" s="22">
        <v>349.981</v>
      </c>
      <c r="G488" s="1">
        <v>0</v>
      </c>
      <c r="H488" s="1">
        <v>0</v>
      </c>
      <c r="I488" s="1">
        <v>208</v>
      </c>
      <c r="J488" s="1">
        <v>300</v>
      </c>
      <c r="K488" s="1">
        <v>480</v>
      </c>
      <c r="L488" s="22">
        <v>208.082</v>
      </c>
      <c r="M488" s="1">
        <v>2</v>
      </c>
      <c r="N488" s="25">
        <v>-1.07816e-6</v>
      </c>
      <c r="O488" s="25">
        <v>2.99308e-5</v>
      </c>
      <c r="P488" s="25">
        <v>0.00109494</v>
      </c>
      <c r="Q488" s="25">
        <v>0.000976107</v>
      </c>
      <c r="R488" s="27">
        <f ca="1" t="array" ref="R488">(PRODUCT(((C$4:Q$4="")+(C488:Q488&lt;C$4:Q$4))*((C$3:Q$3="")+(C488:Q488&gt;C$3:Q$3)))&gt;0)*1</f>
        <v>0</v>
      </c>
    </row>
    <row r="489" hidden="1" spans="1:18">
      <c r="A489" s="19">
        <v>394</v>
      </c>
      <c r="B489" s="1" t="s">
        <v>559</v>
      </c>
      <c r="C489" s="20">
        <v>25000</v>
      </c>
      <c r="D489" s="20">
        <v>26266.4</v>
      </c>
      <c r="E489" s="21">
        <f t="shared" si="8"/>
        <v>0.951786312551396</v>
      </c>
      <c r="F489" s="22">
        <v>349.438</v>
      </c>
      <c r="G489" s="1">
        <v>0</v>
      </c>
      <c r="H489" s="1">
        <v>0</v>
      </c>
      <c r="I489" s="1">
        <v>240</v>
      </c>
      <c r="J489" s="1">
        <v>300</v>
      </c>
      <c r="K489" s="1">
        <v>480</v>
      </c>
      <c r="L489" s="22">
        <v>225.148</v>
      </c>
      <c r="M489" s="1">
        <v>4</v>
      </c>
      <c r="N489" s="25">
        <v>-1.15611e-6</v>
      </c>
      <c r="O489" s="25">
        <v>1.98153e-5</v>
      </c>
      <c r="P489" s="25">
        <v>0.000334846</v>
      </c>
      <c r="Q489" s="25">
        <v>-0.00034448</v>
      </c>
      <c r="R489" s="27">
        <f ca="1" t="array" ref="R489">(PRODUCT(((C$4:Q$4="")+(C489:Q489&lt;C$4:Q$4))*((C$3:Q$3="")+(C489:Q489&gt;C$3:Q$3)))&gt;0)*1</f>
        <v>0</v>
      </c>
    </row>
    <row r="490" hidden="1" spans="1:18">
      <c r="A490" s="19">
        <v>424</v>
      </c>
      <c r="B490" s="1" t="s">
        <v>560</v>
      </c>
      <c r="C490" s="20">
        <v>4030</v>
      </c>
      <c r="D490" s="20">
        <v>4267.48</v>
      </c>
      <c r="E490" s="21">
        <f t="shared" si="8"/>
        <v>0.944351233046201</v>
      </c>
      <c r="F490" s="22">
        <v>302.852</v>
      </c>
      <c r="G490" s="1">
        <v>600</v>
      </c>
      <c r="H490" s="1">
        <v>20</v>
      </c>
      <c r="I490" s="1">
        <v>240</v>
      </c>
      <c r="J490" s="1">
        <v>240</v>
      </c>
      <c r="K490" s="1">
        <v>480</v>
      </c>
      <c r="L490" s="22">
        <v>37.3728</v>
      </c>
      <c r="M490" s="1">
        <v>0.19</v>
      </c>
      <c r="N490" s="25">
        <v>-8.77257e-6</v>
      </c>
      <c r="O490" s="25">
        <v>-2.90805e-5</v>
      </c>
      <c r="P490" s="25">
        <v>0.00214709</v>
      </c>
      <c r="Q490" s="25">
        <v>-0.00189675</v>
      </c>
      <c r="R490" s="27">
        <f ca="1" t="array" ref="R490">(PRODUCT(((C$4:Q$4="")+(C490:Q490&lt;C$4:Q$4))*((C$3:Q$3="")+(C490:Q490&gt;C$3:Q$3)))&gt;0)*1</f>
        <v>0</v>
      </c>
    </row>
    <row r="491" hidden="1" spans="1:18">
      <c r="A491" s="19">
        <v>425</v>
      </c>
      <c r="B491" s="1" t="s">
        <v>561</v>
      </c>
      <c r="C491" s="20">
        <v>2700</v>
      </c>
      <c r="D491" s="20">
        <v>3033.45</v>
      </c>
      <c r="E491" s="21">
        <f t="shared" si="8"/>
        <v>0.890075656430797</v>
      </c>
      <c r="F491" s="22">
        <v>330.129</v>
      </c>
      <c r="G491" s="1">
        <v>0</v>
      </c>
      <c r="H491" s="1">
        <v>0</v>
      </c>
      <c r="I491" s="1">
        <v>208</v>
      </c>
      <c r="J491" s="1">
        <v>150</v>
      </c>
      <c r="K491" s="1">
        <v>480</v>
      </c>
      <c r="L491" s="22">
        <v>33.2239</v>
      </c>
      <c r="M491" s="1">
        <v>0.4</v>
      </c>
      <c r="N491" s="25">
        <v>-2.14014e-5</v>
      </c>
      <c r="O491" s="25">
        <v>-6.8022e-7</v>
      </c>
      <c r="P491" s="25">
        <v>0.0015167</v>
      </c>
      <c r="Q491" s="25">
        <v>0.000342144</v>
      </c>
      <c r="R491" s="27">
        <f ca="1" t="array" ref="R491">(PRODUCT(((C$4:Q$4="")+(C491:Q491&lt;C$4:Q$4))*((C$3:Q$3="")+(C491:Q491&gt;C$3:Q$3)))&gt;0)*1</f>
        <v>0</v>
      </c>
    </row>
    <row r="492" hidden="1" spans="1:18">
      <c r="A492" s="19">
        <v>427</v>
      </c>
      <c r="B492" s="1" t="s">
        <v>562</v>
      </c>
      <c r="C492" s="20">
        <v>2700</v>
      </c>
      <c r="D492" s="20">
        <v>3036.2</v>
      </c>
      <c r="E492" s="21">
        <f t="shared" si="8"/>
        <v>0.889269481588828</v>
      </c>
      <c r="F492" s="22">
        <v>331.201</v>
      </c>
      <c r="G492" s="1">
        <v>0</v>
      </c>
      <c r="H492" s="1">
        <v>0</v>
      </c>
      <c r="I492" s="1">
        <v>208</v>
      </c>
      <c r="J492" s="1">
        <v>150</v>
      </c>
      <c r="K492" s="1">
        <v>480</v>
      </c>
      <c r="L492" s="22">
        <v>33.7152</v>
      </c>
      <c r="M492" s="1">
        <v>0.4</v>
      </c>
      <c r="N492" s="25">
        <v>-2.22712e-5</v>
      </c>
      <c r="O492" s="25">
        <v>3.26452e-6</v>
      </c>
      <c r="P492" s="25">
        <v>0.00156193</v>
      </c>
      <c r="Q492" s="25">
        <v>0.000457997</v>
      </c>
      <c r="R492" s="27">
        <f ca="1" t="array" ref="R492">(PRODUCT(((C$4:Q$4="")+(C492:Q492&lt;C$4:Q$4))*((C$3:Q$3="")+(C492:Q492&gt;C$3:Q$3)))&gt;0)*1</f>
        <v>0</v>
      </c>
    </row>
    <row r="493" hidden="1" spans="1:18">
      <c r="A493" s="19">
        <v>428</v>
      </c>
      <c r="B493" s="1" t="s">
        <v>563</v>
      </c>
      <c r="C493" s="20">
        <v>3000</v>
      </c>
      <c r="D493" s="20">
        <v>3328.42</v>
      </c>
      <c r="E493" s="21">
        <f t="shared" si="8"/>
        <v>0.901328558294927</v>
      </c>
      <c r="F493" s="22">
        <v>379.588</v>
      </c>
      <c r="G493" s="1">
        <v>0</v>
      </c>
      <c r="H493" s="1">
        <v>0</v>
      </c>
      <c r="I493" s="1">
        <v>240</v>
      </c>
      <c r="J493" s="1">
        <v>170</v>
      </c>
      <c r="K493" s="1">
        <v>480</v>
      </c>
      <c r="L493" s="22">
        <v>36.7778</v>
      </c>
      <c r="M493" s="1">
        <v>0.4</v>
      </c>
      <c r="N493" s="25">
        <v>-1.69333e-5</v>
      </c>
      <c r="O493" s="25">
        <v>-3.04402e-5</v>
      </c>
      <c r="P493" s="25">
        <v>0.000488125</v>
      </c>
      <c r="Q493" s="25">
        <v>8.26204e-5</v>
      </c>
      <c r="R493" s="27">
        <f ca="1" t="array" ref="R493">(PRODUCT(((C$4:Q$4="")+(C493:Q493&lt;C$4:Q$4))*((C$3:Q$3="")+(C493:Q493&gt;C$3:Q$3)))&gt;0)*1</f>
        <v>0</v>
      </c>
    </row>
    <row r="494" hidden="1" spans="1:18">
      <c r="A494" s="19">
        <v>429</v>
      </c>
      <c r="B494" s="1" t="s">
        <v>564</v>
      </c>
      <c r="C494" s="20">
        <v>3300</v>
      </c>
      <c r="D494" s="20">
        <v>3487.55</v>
      </c>
      <c r="E494" s="21">
        <f t="shared" si="8"/>
        <v>0.946222993218735</v>
      </c>
      <c r="F494" s="22">
        <v>327.531</v>
      </c>
      <c r="G494" s="1">
        <v>0</v>
      </c>
      <c r="H494" s="1">
        <v>0</v>
      </c>
      <c r="I494" s="1">
        <v>208</v>
      </c>
      <c r="J494" s="1">
        <v>200</v>
      </c>
      <c r="K494" s="1">
        <v>480</v>
      </c>
      <c r="L494" s="22">
        <v>36.2427</v>
      </c>
      <c r="M494" s="1">
        <v>0.24</v>
      </c>
      <c r="N494" s="25">
        <v>-7.72307e-6</v>
      </c>
      <c r="O494" s="25">
        <v>6.45066e-6</v>
      </c>
      <c r="P494" s="25">
        <v>0.00163529</v>
      </c>
      <c r="Q494" s="25">
        <v>0.000137762</v>
      </c>
      <c r="R494" s="27">
        <f ca="1" t="array" ref="R494">(PRODUCT(((C$4:Q$4="")+(C494:Q494&lt;C$4:Q$4))*((C$3:Q$3="")+(C494:Q494&gt;C$3:Q$3)))&gt;0)*1</f>
        <v>0</v>
      </c>
    </row>
    <row r="495" hidden="1" spans="1:18">
      <c r="A495" s="19">
        <v>431</v>
      </c>
      <c r="B495" s="1" t="s">
        <v>565</v>
      </c>
      <c r="C495" s="20">
        <v>3300</v>
      </c>
      <c r="D495" s="20">
        <v>3502.11</v>
      </c>
      <c r="E495" s="21">
        <f t="shared" si="8"/>
        <v>0.942289077156343</v>
      </c>
      <c r="F495" s="22">
        <v>329.656</v>
      </c>
      <c r="G495" s="1">
        <v>0</v>
      </c>
      <c r="H495" s="1">
        <v>0</v>
      </c>
      <c r="I495" s="1">
        <v>208</v>
      </c>
      <c r="J495" s="1">
        <v>200</v>
      </c>
      <c r="K495" s="1">
        <v>480</v>
      </c>
      <c r="L495" s="22">
        <v>39.599</v>
      </c>
      <c r="M495" s="1">
        <v>0.24</v>
      </c>
      <c r="N495" s="25">
        <v>-8.64088e-6</v>
      </c>
      <c r="O495" s="25">
        <v>1.11693e-5</v>
      </c>
      <c r="P495" s="25">
        <v>0.00174428</v>
      </c>
      <c r="Q495" s="25">
        <v>0.000216192</v>
      </c>
      <c r="R495" s="27">
        <f ca="1" t="array" ref="R495">(PRODUCT(((C$4:Q$4="")+(C495:Q495&lt;C$4:Q$4))*((C$3:Q$3="")+(C495:Q495&gt;C$3:Q$3)))&gt;0)*1</f>
        <v>0</v>
      </c>
    </row>
    <row r="496" hidden="1" spans="1:18">
      <c r="A496" s="19">
        <v>539</v>
      </c>
      <c r="B496" s="1" t="s">
        <v>566</v>
      </c>
      <c r="C496" s="20">
        <v>5000</v>
      </c>
      <c r="D496" s="20">
        <v>5212.5</v>
      </c>
      <c r="E496" s="21">
        <f t="shared" si="8"/>
        <v>0.959232613908873</v>
      </c>
      <c r="F496" s="22">
        <v>310.051</v>
      </c>
      <c r="G496" s="1">
        <v>0</v>
      </c>
      <c r="H496" s="1">
        <v>0</v>
      </c>
      <c r="I496" s="1">
        <v>208</v>
      </c>
      <c r="J496" s="1">
        <v>200</v>
      </c>
      <c r="K496" s="1">
        <v>480</v>
      </c>
      <c r="L496" s="22">
        <v>30.4368</v>
      </c>
      <c r="M496" s="1">
        <v>0.18</v>
      </c>
      <c r="N496" s="25">
        <v>-4.07279e-6</v>
      </c>
      <c r="O496" s="25">
        <v>-3.80833e-6</v>
      </c>
      <c r="P496" s="25">
        <v>0.00178827</v>
      </c>
      <c r="Q496" s="25">
        <v>-0.000643282</v>
      </c>
      <c r="R496" s="27">
        <f ca="1" t="array" ref="R496">(PRODUCT(((C$4:Q$4="")+(C496:Q496&lt;C$4:Q$4))*((C$3:Q$3="")+(C496:Q496&gt;C$3:Q$3)))&gt;0)*1</f>
        <v>0</v>
      </c>
    </row>
    <row r="497" hidden="1" spans="1:18">
      <c r="A497" s="19">
        <v>541</v>
      </c>
      <c r="B497" s="1" t="s">
        <v>567</v>
      </c>
      <c r="C497" s="20">
        <v>5000</v>
      </c>
      <c r="D497" s="20">
        <v>5163.48</v>
      </c>
      <c r="E497" s="21">
        <f t="shared" si="8"/>
        <v>0.968339182101993</v>
      </c>
      <c r="F497" s="22">
        <v>400.55</v>
      </c>
      <c r="G497" s="1">
        <v>0</v>
      </c>
      <c r="H497" s="1">
        <v>0</v>
      </c>
      <c r="I497" s="1">
        <v>277</v>
      </c>
      <c r="J497" s="1">
        <v>200</v>
      </c>
      <c r="K497" s="1">
        <v>480</v>
      </c>
      <c r="L497" s="22">
        <v>38.1294</v>
      </c>
      <c r="M497" s="1">
        <v>0.32</v>
      </c>
      <c r="N497" s="25">
        <v>-2.37424e-6</v>
      </c>
      <c r="O497" s="25">
        <v>-2.86415e-5</v>
      </c>
      <c r="P497" s="25">
        <v>0.000239824</v>
      </c>
      <c r="Q497" s="25">
        <v>-0.00204703</v>
      </c>
      <c r="R497" s="27">
        <f ca="1" t="array" ref="R497">(PRODUCT(((C$4:Q$4="")+(C497:Q497&lt;C$4:Q$4))*((C$3:Q$3="")+(C497:Q497&gt;C$3:Q$3)))&gt;0)*1</f>
        <v>0</v>
      </c>
    </row>
    <row r="498" hidden="1" spans="1:18">
      <c r="A498" s="19">
        <v>542</v>
      </c>
      <c r="B498" s="1" t="s">
        <v>568</v>
      </c>
      <c r="C498" s="20">
        <v>6000</v>
      </c>
      <c r="D498" s="20">
        <v>6274.84</v>
      </c>
      <c r="E498" s="21">
        <f t="shared" si="8"/>
        <v>0.95619967999184</v>
      </c>
      <c r="F498" s="22">
        <v>310.109</v>
      </c>
      <c r="G498" s="1">
        <v>0</v>
      </c>
      <c r="H498" s="1">
        <v>0</v>
      </c>
      <c r="I498" s="1">
        <v>208</v>
      </c>
      <c r="J498" s="1">
        <v>200</v>
      </c>
      <c r="K498" s="1">
        <v>480</v>
      </c>
      <c r="L498" s="22">
        <v>29.9065</v>
      </c>
      <c r="M498" s="1">
        <v>0.18</v>
      </c>
      <c r="N498" s="25">
        <v>-3.92566e-6</v>
      </c>
      <c r="O498" s="25">
        <v>-9.39393e-6</v>
      </c>
      <c r="P498" s="25">
        <v>0.00170759</v>
      </c>
      <c r="Q498" s="25">
        <v>-0.000745523</v>
      </c>
      <c r="R498" s="27">
        <f ca="1" t="array" ref="R498">(PRODUCT(((C$4:Q$4="")+(C498:Q498&lt;C$4:Q$4))*((C$3:Q$3="")+(C498:Q498&gt;C$3:Q$3)))&gt;0)*1</f>
        <v>0</v>
      </c>
    </row>
    <row r="499" hidden="1" spans="1:18">
      <c r="A499" s="19">
        <v>543</v>
      </c>
      <c r="B499" s="1" t="s">
        <v>569</v>
      </c>
      <c r="C499" s="20">
        <v>6000</v>
      </c>
      <c r="D499" s="20">
        <v>6244.76</v>
      </c>
      <c r="E499" s="21">
        <f t="shared" si="8"/>
        <v>0.960805539364203</v>
      </c>
      <c r="F499" s="22">
        <v>342.492</v>
      </c>
      <c r="G499" s="1">
        <v>0</v>
      </c>
      <c r="H499" s="1">
        <v>0</v>
      </c>
      <c r="I499" s="1">
        <v>240</v>
      </c>
      <c r="J499" s="1">
        <v>200</v>
      </c>
      <c r="K499" s="1">
        <v>480</v>
      </c>
      <c r="L499" s="22">
        <v>31.4424</v>
      </c>
      <c r="M499" s="1">
        <v>0.24</v>
      </c>
      <c r="N499" s="25">
        <v>-3.26509e-6</v>
      </c>
      <c r="O499" s="25">
        <v>-1.83247e-5</v>
      </c>
      <c r="P499" s="25">
        <v>0.000694256</v>
      </c>
      <c r="Q499" s="25">
        <v>-0.00112537</v>
      </c>
      <c r="R499" s="27">
        <f ca="1" t="array" ref="R499">(PRODUCT(((C$4:Q$4="")+(C499:Q499&lt;C$4:Q$4))*((C$3:Q$3="")+(C499:Q499&gt;C$3:Q$3)))&gt;0)*1</f>
        <v>0</v>
      </c>
    </row>
    <row r="500" hidden="1" spans="1:18">
      <c r="A500" s="19">
        <v>550</v>
      </c>
      <c r="B500" s="1" t="s">
        <v>570</v>
      </c>
      <c r="C500" s="20">
        <v>100000</v>
      </c>
      <c r="D500" s="20">
        <v>105308</v>
      </c>
      <c r="E500" s="21">
        <f t="shared" si="8"/>
        <v>0.949595472328788</v>
      </c>
      <c r="F500" s="22">
        <v>342.092</v>
      </c>
      <c r="G500" s="1">
        <v>0</v>
      </c>
      <c r="H500" s="1">
        <v>0</v>
      </c>
      <c r="I500" s="1">
        <v>208</v>
      </c>
      <c r="J500" s="1">
        <v>295</v>
      </c>
      <c r="K500" s="1">
        <v>480</v>
      </c>
      <c r="L500" s="22">
        <v>416.372</v>
      </c>
      <c r="M500" s="1">
        <v>42</v>
      </c>
      <c r="N500" s="25">
        <v>-2.77223e-7</v>
      </c>
      <c r="O500" s="25">
        <v>3.34621e-5</v>
      </c>
      <c r="P500" s="25">
        <v>0.00252967</v>
      </c>
      <c r="Q500" s="25">
        <v>-0.000549198</v>
      </c>
      <c r="R500" s="27">
        <f ca="1" t="array" ref="R500">(PRODUCT(((C$4:Q$4="")+(C500:Q500&lt;C$4:Q$4))*((C$3:Q$3="")+(C500:Q500&gt;C$3:Q$3)))&gt;0)*1</f>
        <v>1</v>
      </c>
    </row>
    <row r="501" hidden="1" spans="1:18">
      <c r="A501" s="19">
        <v>551</v>
      </c>
      <c r="B501" s="1" t="s">
        <v>571</v>
      </c>
      <c r="C501" s="20">
        <v>100000</v>
      </c>
      <c r="D501" s="20">
        <v>104837</v>
      </c>
      <c r="E501" s="21">
        <f t="shared" si="8"/>
        <v>0.95386170912941</v>
      </c>
      <c r="F501" s="22">
        <v>342.363</v>
      </c>
      <c r="G501" s="1">
        <v>0</v>
      </c>
      <c r="H501" s="1">
        <v>0</v>
      </c>
      <c r="I501" s="1">
        <v>480</v>
      </c>
      <c r="J501" s="1">
        <v>295</v>
      </c>
      <c r="K501" s="1">
        <v>480</v>
      </c>
      <c r="L501" s="22">
        <v>463.387</v>
      </c>
      <c r="M501" s="1">
        <v>36</v>
      </c>
      <c r="N501" s="25">
        <v>-3.18443e-7</v>
      </c>
      <c r="O501" s="25">
        <v>4.82027e-5</v>
      </c>
      <c r="P501" s="25">
        <v>0.0020635</v>
      </c>
      <c r="Q501" s="25">
        <v>-0.000150481</v>
      </c>
      <c r="R501" s="27">
        <f ca="1" t="array" ref="R501">(PRODUCT(((C$4:Q$4="")+(C501:Q501&lt;C$4:Q$4))*((C$3:Q$3="")+(C501:Q501&gt;C$3:Q$3)))&gt;0)*1</f>
        <v>1</v>
      </c>
    </row>
    <row r="502" hidden="1" spans="1:18">
      <c r="A502" s="19">
        <v>569</v>
      </c>
      <c r="B502" s="1" t="s">
        <v>572</v>
      </c>
      <c r="C502" s="20">
        <v>30000</v>
      </c>
      <c r="D502" s="20">
        <v>31961.4</v>
      </c>
      <c r="E502" s="21">
        <f t="shared" si="8"/>
        <v>0.938632225121553</v>
      </c>
      <c r="F502" s="22">
        <v>368.957</v>
      </c>
      <c r="G502" s="1">
        <v>0</v>
      </c>
      <c r="H502" s="1">
        <v>0</v>
      </c>
      <c r="I502" s="1">
        <v>208</v>
      </c>
      <c r="J502" s="1">
        <v>330</v>
      </c>
      <c r="K502" s="1">
        <v>480</v>
      </c>
      <c r="L502" s="22">
        <v>277.029</v>
      </c>
      <c r="M502" s="1">
        <v>17</v>
      </c>
      <c r="N502" s="25">
        <v>-9.80453e-7</v>
      </c>
      <c r="O502" s="25">
        <v>4.8078e-5</v>
      </c>
      <c r="P502" s="25">
        <v>0.00161302</v>
      </c>
      <c r="Q502" s="25">
        <v>0.000142604</v>
      </c>
      <c r="R502" s="27">
        <f ca="1" t="array" ref="R502">(PRODUCT(((C$4:Q$4="")+(C502:Q502&lt;C$4:Q$4))*((C$3:Q$3="")+(C502:Q502&gt;C$3:Q$3)))&gt;0)*1</f>
        <v>0</v>
      </c>
    </row>
    <row r="503" hidden="1" spans="1:18">
      <c r="A503" s="19">
        <v>570</v>
      </c>
      <c r="B503" s="1" t="s">
        <v>573</v>
      </c>
      <c r="C503" s="20">
        <v>30000</v>
      </c>
      <c r="D503" s="20">
        <v>31922</v>
      </c>
      <c r="E503" s="21">
        <f t="shared" si="8"/>
        <v>0.939790739928576</v>
      </c>
      <c r="F503" s="22">
        <v>368.448</v>
      </c>
      <c r="G503" s="1">
        <v>0</v>
      </c>
      <c r="H503" s="1">
        <v>0</v>
      </c>
      <c r="I503" s="1">
        <v>480</v>
      </c>
      <c r="J503" s="1">
        <v>330</v>
      </c>
      <c r="K503" s="1">
        <v>480</v>
      </c>
      <c r="L503" s="22">
        <v>267.582</v>
      </c>
      <c r="M503" s="1">
        <v>16</v>
      </c>
      <c r="N503" s="25">
        <v>-1.05447e-6</v>
      </c>
      <c r="O503" s="25">
        <v>5.3027e-5</v>
      </c>
      <c r="P503" s="25">
        <v>0.00187507</v>
      </c>
      <c r="Q503" s="25">
        <v>5.52484e-5</v>
      </c>
      <c r="R503" s="27">
        <f ca="1" t="array" ref="R503">(PRODUCT(((C$4:Q$4="")+(C503:Q503&lt;C$4:Q$4))*((C$3:Q$3="")+(C503:Q503&gt;C$3:Q$3)))&gt;0)*1</f>
        <v>0</v>
      </c>
    </row>
    <row r="504" hidden="1" spans="1:18">
      <c r="A504" s="19">
        <v>571</v>
      </c>
      <c r="B504" s="1" t="s">
        <v>574</v>
      </c>
      <c r="C504" s="20">
        <v>30000</v>
      </c>
      <c r="D504" s="20">
        <v>32146</v>
      </c>
      <c r="E504" s="21">
        <f t="shared" si="8"/>
        <v>0.933242082996329</v>
      </c>
      <c r="F504" s="22">
        <v>342.264</v>
      </c>
      <c r="G504" s="1">
        <v>0</v>
      </c>
      <c r="H504" s="1">
        <v>0</v>
      </c>
      <c r="I504" s="1">
        <v>208</v>
      </c>
      <c r="J504" s="1">
        <v>295</v>
      </c>
      <c r="K504" s="1">
        <v>480</v>
      </c>
      <c r="L504" s="22">
        <v>323.212</v>
      </c>
      <c r="M504" s="1">
        <v>22</v>
      </c>
      <c r="N504" s="25">
        <v>-9.92798e-7</v>
      </c>
      <c r="O504" s="25">
        <v>9.23186e-5</v>
      </c>
      <c r="P504" s="25">
        <v>0.00330779</v>
      </c>
      <c r="Q504" s="25">
        <v>-0.000363016</v>
      </c>
      <c r="R504" s="27">
        <f ca="1" t="array" ref="R504">(PRODUCT(((C$4:Q$4="")+(C504:Q504&lt;C$4:Q$4))*((C$3:Q$3="")+(C504:Q504&gt;C$3:Q$3)))&gt;0)*1</f>
        <v>0</v>
      </c>
    </row>
    <row r="505" hidden="1" spans="1:18">
      <c r="A505" s="19">
        <v>572</v>
      </c>
      <c r="B505" s="1" t="s">
        <v>575</v>
      </c>
      <c r="C505" s="20">
        <v>30000</v>
      </c>
      <c r="D505" s="20">
        <v>32026.7</v>
      </c>
      <c r="E505" s="21">
        <f t="shared" si="8"/>
        <v>0.93671842556367</v>
      </c>
      <c r="F505" s="22">
        <v>342.091</v>
      </c>
      <c r="G505" s="1">
        <v>0</v>
      </c>
      <c r="H505" s="1">
        <v>0</v>
      </c>
      <c r="I505" s="1">
        <v>480</v>
      </c>
      <c r="J505" s="1">
        <v>295</v>
      </c>
      <c r="K505" s="1">
        <v>480</v>
      </c>
      <c r="L505" s="22">
        <v>332.993</v>
      </c>
      <c r="M505" s="1">
        <v>22</v>
      </c>
      <c r="N505" s="25">
        <v>-1.14418e-6</v>
      </c>
      <c r="O505" s="25">
        <v>9.00584e-5</v>
      </c>
      <c r="P505" s="25">
        <v>0.00290829</v>
      </c>
      <c r="Q505" s="25">
        <v>-0.000773978</v>
      </c>
      <c r="R505" s="27">
        <f ca="1" t="array" ref="R505">(PRODUCT(((C$4:Q$4="")+(C505:Q505&lt;C$4:Q$4))*((C$3:Q$3="")+(C505:Q505&gt;C$3:Q$3)))&gt;0)*1</f>
        <v>0</v>
      </c>
    </row>
    <row r="506" hidden="1" spans="1:18">
      <c r="A506" s="19">
        <v>584</v>
      </c>
      <c r="B506" s="1" t="s">
        <v>576</v>
      </c>
      <c r="C506" s="20">
        <v>75000</v>
      </c>
      <c r="D506" s="20">
        <v>78692.2</v>
      </c>
      <c r="E506" s="21">
        <f t="shared" si="8"/>
        <v>0.953080483199097</v>
      </c>
      <c r="F506" s="22">
        <v>341.728</v>
      </c>
      <c r="G506" s="1">
        <v>0</v>
      </c>
      <c r="H506" s="1">
        <v>0</v>
      </c>
      <c r="I506" s="1">
        <v>208</v>
      </c>
      <c r="J506" s="1">
        <v>295</v>
      </c>
      <c r="K506" s="1">
        <v>480</v>
      </c>
      <c r="L506" s="22">
        <v>511.936</v>
      </c>
      <c r="M506" s="1">
        <v>50</v>
      </c>
      <c r="N506" s="25">
        <v>-3.02027e-7</v>
      </c>
      <c r="O506" s="25">
        <v>5.06007e-5</v>
      </c>
      <c r="P506" s="25">
        <v>0.00264107</v>
      </c>
      <c r="Q506" s="25">
        <v>8.56689e-5</v>
      </c>
      <c r="R506" s="27">
        <f ca="1" t="array" ref="R506">(PRODUCT(((C$4:Q$4="")+(C506:Q506&lt;C$4:Q$4))*((C$3:Q$3="")+(C506:Q506&gt;C$3:Q$3)))&gt;0)*1</f>
        <v>0</v>
      </c>
    </row>
    <row r="507" hidden="1" spans="1:18">
      <c r="A507" s="19">
        <v>585</v>
      </c>
      <c r="B507" s="1" t="s">
        <v>577</v>
      </c>
      <c r="C507" s="20">
        <v>75000</v>
      </c>
      <c r="D507" s="20">
        <v>78323.9</v>
      </c>
      <c r="E507" s="21">
        <f t="shared" si="8"/>
        <v>0.957562123438695</v>
      </c>
      <c r="F507" s="22">
        <v>341.415</v>
      </c>
      <c r="G507" s="1">
        <v>0</v>
      </c>
      <c r="H507" s="1">
        <v>0</v>
      </c>
      <c r="I507" s="1">
        <v>480</v>
      </c>
      <c r="J507" s="1">
        <v>295</v>
      </c>
      <c r="K507" s="1">
        <v>480</v>
      </c>
      <c r="L507" s="22">
        <v>549.264</v>
      </c>
      <c r="M507" s="1">
        <v>50</v>
      </c>
      <c r="N507" s="25">
        <v>-2.8174e-7</v>
      </c>
      <c r="O507" s="25">
        <v>5.60834e-5</v>
      </c>
      <c r="P507" s="25">
        <v>0.00199617</v>
      </c>
      <c r="Q507" s="25">
        <v>-0.00202824</v>
      </c>
      <c r="R507" s="27">
        <f ca="1" t="array" ref="R507">(PRODUCT(((C$4:Q$4="")+(C507:Q507&lt;C$4:Q$4))*((C$3:Q$3="")+(C507:Q507&gt;C$3:Q$3)))&gt;0)*1</f>
        <v>0</v>
      </c>
    </row>
    <row r="508" hidden="1" spans="1:18">
      <c r="A508" s="19">
        <v>600</v>
      </c>
      <c r="B508" s="1" t="s">
        <v>578</v>
      </c>
      <c r="C508" s="20">
        <v>5000</v>
      </c>
      <c r="D508" s="20">
        <v>5304.64</v>
      </c>
      <c r="E508" s="21">
        <f t="shared" si="8"/>
        <v>0.942571032152983</v>
      </c>
      <c r="F508" s="22">
        <v>335.174</v>
      </c>
      <c r="G508" s="1">
        <v>500</v>
      </c>
      <c r="H508" s="1">
        <v>13</v>
      </c>
      <c r="I508" s="1">
        <v>240</v>
      </c>
      <c r="J508" s="1">
        <v>200</v>
      </c>
      <c r="K508" s="1">
        <v>480</v>
      </c>
      <c r="L508" s="22">
        <v>44.5559</v>
      </c>
      <c r="M508" s="1">
        <v>-1.3</v>
      </c>
      <c r="N508" s="25">
        <v>-5.58233e-6</v>
      </c>
      <c r="O508" s="25">
        <v>-6.99589e-5</v>
      </c>
      <c r="P508" s="25">
        <v>-0.00136703</v>
      </c>
      <c r="Q508" s="25">
        <v>-0.00224412</v>
      </c>
      <c r="R508" s="27">
        <f ca="1" t="array" ref="R508">(PRODUCT(((C$4:Q$4="")+(C508:Q508&lt;C$4:Q$4))*((C$3:Q$3="")+(C508:Q508&gt;C$3:Q$3)))&gt;0)*1</f>
        <v>0</v>
      </c>
    </row>
    <row r="509" hidden="1" spans="1:18">
      <c r="A509" s="19">
        <v>694</v>
      </c>
      <c r="B509" s="1" t="s">
        <v>579</v>
      </c>
      <c r="C509" s="20">
        <v>3500</v>
      </c>
      <c r="D509" s="20">
        <v>3700.17</v>
      </c>
      <c r="E509" s="21">
        <f t="shared" si="8"/>
        <v>0.945902485561474</v>
      </c>
      <c r="F509" s="22">
        <v>310.663</v>
      </c>
      <c r="G509" s="1">
        <v>0</v>
      </c>
      <c r="H509" s="1">
        <v>0</v>
      </c>
      <c r="I509" s="1">
        <v>208</v>
      </c>
      <c r="J509" s="1">
        <v>250</v>
      </c>
      <c r="K509" s="1">
        <v>480</v>
      </c>
      <c r="L509" s="22">
        <v>17.3675</v>
      </c>
      <c r="M509" s="1">
        <v>0.14</v>
      </c>
      <c r="N509" s="25">
        <v>-1.0221e-5</v>
      </c>
      <c r="O509" s="25">
        <v>4.1901e-5</v>
      </c>
      <c r="P509" s="25">
        <v>0.0017356</v>
      </c>
      <c r="Q509" s="25">
        <v>-0.0001588</v>
      </c>
      <c r="R509" s="27">
        <f ca="1" t="array" ref="R509">(PRODUCT(((C$4:Q$4="")+(C509:Q509&lt;C$4:Q$4))*((C$3:Q$3="")+(C509:Q509&gt;C$3:Q$3)))&gt;0)*1</f>
        <v>0</v>
      </c>
    </row>
    <row r="510" hidden="1" spans="1:18">
      <c r="A510" s="19">
        <v>695</v>
      </c>
      <c r="B510" s="1" t="s">
        <v>580</v>
      </c>
      <c r="C510" s="20">
        <v>4000</v>
      </c>
      <c r="D510" s="20">
        <v>4186</v>
      </c>
      <c r="E510" s="21">
        <f t="shared" si="8"/>
        <v>0.955566172957477</v>
      </c>
      <c r="F510" s="22">
        <v>310.67</v>
      </c>
      <c r="G510" s="1">
        <v>0</v>
      </c>
      <c r="H510" s="1">
        <v>0</v>
      </c>
      <c r="I510" s="1">
        <v>240</v>
      </c>
      <c r="J510" s="1">
        <v>250</v>
      </c>
      <c r="K510" s="1">
        <v>480</v>
      </c>
      <c r="L510" s="22">
        <v>19.7391</v>
      </c>
      <c r="M510" s="1">
        <v>0.17</v>
      </c>
      <c r="N510" s="25">
        <v>-6.57929e-6</v>
      </c>
      <c r="O510" s="25">
        <v>4.72925e-5</v>
      </c>
      <c r="P510" s="25">
        <v>0.00202195</v>
      </c>
      <c r="Q510" s="25">
        <v>0.000285321</v>
      </c>
      <c r="R510" s="27">
        <f ca="1" t="array" ref="R510">(PRODUCT(((C$4:Q$4="")+(C510:Q510&lt;C$4:Q$4))*((C$3:Q$3="")+(C510:Q510&gt;C$3:Q$3)))&gt;0)*1</f>
        <v>0</v>
      </c>
    </row>
    <row r="511" hidden="1" spans="1:18">
      <c r="A511" s="19">
        <v>696</v>
      </c>
      <c r="B511" s="1" t="s">
        <v>581</v>
      </c>
      <c r="C511" s="20">
        <v>5000</v>
      </c>
      <c r="D511" s="20">
        <v>5212.84</v>
      </c>
      <c r="E511" s="21">
        <f t="shared" si="8"/>
        <v>0.959170049339707</v>
      </c>
      <c r="F511" s="22">
        <v>309.913</v>
      </c>
      <c r="G511" s="1">
        <v>0</v>
      </c>
      <c r="H511" s="1">
        <v>0</v>
      </c>
      <c r="I511" s="1">
        <v>208</v>
      </c>
      <c r="J511" s="1">
        <v>250</v>
      </c>
      <c r="K511" s="1">
        <v>480</v>
      </c>
      <c r="L511" s="22">
        <v>49.1571</v>
      </c>
      <c r="M511" s="1">
        <v>0.46</v>
      </c>
      <c r="N511" s="25">
        <v>-5.10221e-6</v>
      </c>
      <c r="O511" s="25">
        <v>6.55495e-5</v>
      </c>
      <c r="P511" s="25">
        <v>0.00265844</v>
      </c>
      <c r="Q511" s="25">
        <v>0.000854498</v>
      </c>
      <c r="R511" s="27">
        <f ca="1" t="array" ref="R511">(PRODUCT(((C$4:Q$4="")+(C511:Q511&lt;C$4:Q$4))*((C$3:Q$3="")+(C511:Q511&gt;C$3:Q$3)))&gt;0)*1</f>
        <v>0</v>
      </c>
    </row>
    <row r="512" hidden="1" spans="1:18">
      <c r="A512" s="19">
        <v>697</v>
      </c>
      <c r="B512" s="1" t="s">
        <v>582</v>
      </c>
      <c r="C512" s="20">
        <v>5000</v>
      </c>
      <c r="D512" s="20">
        <v>5204.6</v>
      </c>
      <c r="E512" s="21">
        <f t="shared" si="8"/>
        <v>0.960688621603966</v>
      </c>
      <c r="F512" s="22">
        <v>309.883</v>
      </c>
      <c r="G512" s="1">
        <v>0</v>
      </c>
      <c r="H512" s="1">
        <v>0</v>
      </c>
      <c r="I512" s="1">
        <v>240</v>
      </c>
      <c r="J512" s="1">
        <v>250</v>
      </c>
      <c r="K512" s="1">
        <v>480</v>
      </c>
      <c r="L512" s="22">
        <v>51.4071</v>
      </c>
      <c r="M512" s="1">
        <v>0.72</v>
      </c>
      <c r="N512" s="25">
        <v>-5.02814e-6</v>
      </c>
      <c r="O512" s="25">
        <v>6.26654e-5</v>
      </c>
      <c r="P512" s="25">
        <v>0.00232889</v>
      </c>
      <c r="Q512" s="25">
        <v>0.000450495</v>
      </c>
      <c r="R512" s="27">
        <f ca="1" t="array" ref="R512">(PRODUCT(((C$4:Q$4="")+(C512:Q512&lt;C$4:Q$4))*((C$3:Q$3="")+(C512:Q512&gt;C$3:Q$3)))&gt;0)*1</f>
        <v>0</v>
      </c>
    </row>
    <row r="513" hidden="1" spans="1:18">
      <c r="A513" s="19">
        <v>698</v>
      </c>
      <c r="B513" s="1" t="s">
        <v>583</v>
      </c>
      <c r="C513" s="20">
        <v>5000</v>
      </c>
      <c r="D513" s="20">
        <v>5201.19</v>
      </c>
      <c r="E513" s="21">
        <f t="shared" si="8"/>
        <v>0.961318467504552</v>
      </c>
      <c r="F513" s="22">
        <v>309.903</v>
      </c>
      <c r="G513" s="1">
        <v>0</v>
      </c>
      <c r="H513" s="1">
        <v>0</v>
      </c>
      <c r="I513" s="1">
        <v>277</v>
      </c>
      <c r="J513" s="1">
        <v>250</v>
      </c>
      <c r="K513" s="1">
        <v>480</v>
      </c>
      <c r="L513" s="22">
        <v>44.9138</v>
      </c>
      <c r="M513" s="1">
        <v>1.41</v>
      </c>
      <c r="N513" s="25">
        <v>-4.07921e-6</v>
      </c>
      <c r="O513" s="25">
        <v>6.57941e-5</v>
      </c>
      <c r="P513" s="25">
        <v>0.00359373</v>
      </c>
      <c r="Q513" s="25">
        <v>0.00224514</v>
      </c>
      <c r="R513" s="27">
        <f ca="1" t="array" ref="R513">(PRODUCT(((C$4:Q$4="")+(C513:Q513&lt;C$4:Q$4))*((C$3:Q$3="")+(C513:Q513&gt;C$3:Q$3)))&gt;0)*1</f>
        <v>0</v>
      </c>
    </row>
    <row r="514" hidden="1" spans="1:18">
      <c r="A514" s="19">
        <v>699</v>
      </c>
      <c r="B514" s="1" t="s">
        <v>584</v>
      </c>
      <c r="C514" s="20">
        <v>5200</v>
      </c>
      <c r="D514" s="20">
        <v>5535.25</v>
      </c>
      <c r="E514" s="21">
        <f t="shared" si="8"/>
        <v>0.939433629917348</v>
      </c>
      <c r="F514" s="22">
        <v>311.5</v>
      </c>
      <c r="G514" s="1">
        <v>0</v>
      </c>
      <c r="H514" s="1">
        <v>0</v>
      </c>
      <c r="I514" s="1">
        <v>208</v>
      </c>
      <c r="J514" s="1">
        <v>250</v>
      </c>
      <c r="K514" s="1">
        <v>480</v>
      </c>
      <c r="L514" s="22">
        <v>36.9434</v>
      </c>
      <c r="M514" s="1">
        <v>0.2</v>
      </c>
      <c r="N514" s="25">
        <v>-6.91965e-6</v>
      </c>
      <c r="O514" s="25">
        <v>5.50089e-5</v>
      </c>
      <c r="P514" s="25">
        <v>0.00409469</v>
      </c>
      <c r="Q514" s="25">
        <v>0.000201849</v>
      </c>
      <c r="R514" s="27">
        <f ca="1" t="array" ref="R514">(PRODUCT(((C$4:Q$4="")+(C514:Q514&lt;C$4:Q$4))*((C$3:Q$3="")+(C514:Q514&gt;C$3:Q$3)))&gt;0)*1</f>
        <v>0</v>
      </c>
    </row>
    <row r="515" hidden="1" spans="1:18">
      <c r="A515" s="19">
        <v>700</v>
      </c>
      <c r="B515" s="1" t="s">
        <v>585</v>
      </c>
      <c r="C515" s="20">
        <v>6000</v>
      </c>
      <c r="D515" s="20">
        <v>6392.01</v>
      </c>
      <c r="E515" s="21">
        <f t="shared" si="8"/>
        <v>0.938671873166656</v>
      </c>
      <c r="F515" s="22">
        <v>311.5</v>
      </c>
      <c r="G515" s="1">
        <v>0</v>
      </c>
      <c r="H515" s="1">
        <v>0</v>
      </c>
      <c r="I515" s="1">
        <v>240</v>
      </c>
      <c r="J515" s="1">
        <v>260</v>
      </c>
      <c r="K515" s="1">
        <v>480</v>
      </c>
      <c r="L515" s="22">
        <v>34.0589</v>
      </c>
      <c r="M515" s="1">
        <v>0.2</v>
      </c>
      <c r="N515" s="25">
        <v>-5.85799e-6</v>
      </c>
      <c r="O515" s="25">
        <v>4.73779e-5</v>
      </c>
      <c r="P515" s="25">
        <v>0.00302826</v>
      </c>
      <c r="Q515" s="25">
        <v>0.000333289</v>
      </c>
      <c r="R515" s="27">
        <f ca="1" t="array" ref="R515">(PRODUCT(((C$4:Q$4="")+(C515:Q515&lt;C$4:Q$4))*((C$3:Q$3="")+(C515:Q515&gt;C$3:Q$3)))&gt;0)*1</f>
        <v>0</v>
      </c>
    </row>
    <row r="516" hidden="1" spans="1:18">
      <c r="A516" s="19">
        <v>701</v>
      </c>
      <c r="B516" s="1" t="s">
        <v>586</v>
      </c>
      <c r="C516" s="20">
        <v>6000</v>
      </c>
      <c r="D516" s="20">
        <v>6369.03</v>
      </c>
      <c r="E516" s="21">
        <f t="shared" si="8"/>
        <v>0.942058680835229</v>
      </c>
      <c r="F516" s="22">
        <v>312.5</v>
      </c>
      <c r="G516" s="1">
        <v>0</v>
      </c>
      <c r="H516" s="1">
        <v>0</v>
      </c>
      <c r="I516" s="1">
        <v>277</v>
      </c>
      <c r="J516" s="1">
        <v>260</v>
      </c>
      <c r="K516" s="1">
        <v>480</v>
      </c>
      <c r="L516" s="22">
        <v>36.6974</v>
      </c>
      <c r="M516" s="1">
        <v>0.23</v>
      </c>
      <c r="N516" s="25">
        <v>-5.34876e-6</v>
      </c>
      <c r="O516" s="25">
        <v>5.28932e-5</v>
      </c>
      <c r="P516" s="25">
        <v>0.00274764</v>
      </c>
      <c r="Q516" s="25">
        <v>0.000416694</v>
      </c>
      <c r="R516" s="27">
        <f ca="1" t="array" ref="R516">(PRODUCT(((C$4:Q$4="")+(C516:Q516&lt;C$4:Q$4))*((C$3:Q$3="")+(C516:Q516&gt;C$3:Q$3)))&gt;0)*1</f>
        <v>0</v>
      </c>
    </row>
    <row r="517" hidden="1" spans="1:18">
      <c r="A517" s="19">
        <v>702</v>
      </c>
      <c r="B517" s="1" t="s">
        <v>587</v>
      </c>
      <c r="C517" s="20">
        <v>6000</v>
      </c>
      <c r="D517" s="20">
        <v>6286.53</v>
      </c>
      <c r="E517" s="21">
        <f t="shared" si="8"/>
        <v>0.954421596651889</v>
      </c>
      <c r="F517" s="22">
        <v>309.933</v>
      </c>
      <c r="G517" s="1">
        <v>0</v>
      </c>
      <c r="H517" s="1">
        <v>0</v>
      </c>
      <c r="I517" s="1">
        <v>208</v>
      </c>
      <c r="J517" s="1">
        <v>250</v>
      </c>
      <c r="K517" s="1">
        <v>480</v>
      </c>
      <c r="L517" s="22">
        <v>48.4824</v>
      </c>
      <c r="M517" s="1">
        <v>0.46</v>
      </c>
      <c r="N517" s="25">
        <v>-5.17323e-6</v>
      </c>
      <c r="O517" s="25">
        <v>5.67401e-5</v>
      </c>
      <c r="P517" s="25">
        <v>0.00149894</v>
      </c>
      <c r="Q517" s="25">
        <v>-0.00121832</v>
      </c>
      <c r="R517" s="27">
        <f ca="1" t="array" ref="R517">(PRODUCT(((C$4:Q$4="")+(C517:Q517&lt;C$4:Q$4))*((C$3:Q$3="")+(C517:Q517&gt;C$3:Q$3)))&gt;0)*1</f>
        <v>0</v>
      </c>
    </row>
    <row r="518" hidden="1" spans="1:18">
      <c r="A518" s="19">
        <v>703</v>
      </c>
      <c r="B518" s="1" t="s">
        <v>588</v>
      </c>
      <c r="C518" s="20">
        <v>6000</v>
      </c>
      <c r="D518" s="20">
        <v>6271.26</v>
      </c>
      <c r="E518" s="21">
        <f t="shared" si="8"/>
        <v>0.956745534390218</v>
      </c>
      <c r="F518" s="22">
        <v>309.917</v>
      </c>
      <c r="G518" s="1">
        <v>0</v>
      </c>
      <c r="H518" s="1">
        <v>0</v>
      </c>
      <c r="I518" s="1">
        <v>240</v>
      </c>
      <c r="J518" s="1">
        <v>250</v>
      </c>
      <c r="K518" s="1">
        <v>480</v>
      </c>
      <c r="L518" s="22">
        <v>49.1356</v>
      </c>
      <c r="M518" s="1">
        <v>0.72</v>
      </c>
      <c r="N518" s="25">
        <v>-4.81477e-6</v>
      </c>
      <c r="O518" s="25">
        <v>5.83927e-5</v>
      </c>
      <c r="P518" s="25">
        <v>0.00186483</v>
      </c>
      <c r="Q518" s="25">
        <v>-0.000423117</v>
      </c>
      <c r="R518" s="27">
        <f ca="1" t="array" ref="R518">(PRODUCT(((C$4:Q$4="")+(C518:Q518&lt;C$4:Q$4))*((C$3:Q$3="")+(C518:Q518&gt;C$3:Q$3)))&gt;0)*1</f>
        <v>0</v>
      </c>
    </row>
    <row r="519" hidden="1" spans="1:18">
      <c r="A519" s="19">
        <v>704</v>
      </c>
      <c r="B519" s="1" t="s">
        <v>589</v>
      </c>
      <c r="C519" s="20">
        <v>6000</v>
      </c>
      <c r="D519" s="20">
        <v>6253.98</v>
      </c>
      <c r="E519" s="21">
        <f t="shared" si="8"/>
        <v>0.959389061045926</v>
      </c>
      <c r="F519" s="22">
        <v>309.947</v>
      </c>
      <c r="G519" s="1">
        <v>0</v>
      </c>
      <c r="H519" s="1">
        <v>0</v>
      </c>
      <c r="I519" s="1">
        <v>277</v>
      </c>
      <c r="J519" s="1">
        <v>250</v>
      </c>
      <c r="K519" s="1">
        <v>480</v>
      </c>
      <c r="L519" s="22">
        <v>49.1283</v>
      </c>
      <c r="M519" s="1">
        <v>1.41</v>
      </c>
      <c r="N519" s="25">
        <v>-4.27236e-6</v>
      </c>
      <c r="O519" s="25">
        <v>6.98527e-5</v>
      </c>
      <c r="P519" s="25">
        <v>0.00239704</v>
      </c>
      <c r="Q519" s="25">
        <v>0.000814302</v>
      </c>
      <c r="R519" s="27">
        <f ca="1" t="array" ref="R519">(PRODUCT(((C$4:Q$4="")+(C519:Q519&lt;C$4:Q$4))*((C$3:Q$3="")+(C519:Q519&gt;C$3:Q$3)))&gt;0)*1</f>
        <v>0</v>
      </c>
    </row>
    <row r="520" hidden="1" spans="1:18">
      <c r="A520" s="19">
        <v>705</v>
      </c>
      <c r="B520" s="1" t="s">
        <v>590</v>
      </c>
      <c r="C520" s="20">
        <v>7000</v>
      </c>
      <c r="D520" s="20">
        <v>7366.09</v>
      </c>
      <c r="E520" s="21">
        <f t="shared" ref="E520:E583" si="9">C520/D520</f>
        <v>0.950300634393552</v>
      </c>
      <c r="F520" s="22">
        <v>310.02</v>
      </c>
      <c r="G520" s="1">
        <v>0</v>
      </c>
      <c r="H520" s="1">
        <v>0</v>
      </c>
      <c r="I520" s="1">
        <v>208</v>
      </c>
      <c r="J520" s="1">
        <v>250</v>
      </c>
      <c r="K520" s="1">
        <v>480</v>
      </c>
      <c r="L520" s="22">
        <v>43.9255</v>
      </c>
      <c r="M520" s="1">
        <v>0.46</v>
      </c>
      <c r="N520" s="25">
        <v>-4.97246e-6</v>
      </c>
      <c r="O520" s="25">
        <v>6.38109e-5</v>
      </c>
      <c r="P520" s="25">
        <v>0.00269691</v>
      </c>
      <c r="Q520" s="25">
        <v>0.00019589</v>
      </c>
      <c r="R520" s="27">
        <f ca="1" t="array" ref="R520">(PRODUCT(((C$4:Q$4="")+(C520:Q520&lt;C$4:Q$4))*((C$3:Q$3="")+(C520:Q520&gt;C$3:Q$3)))&gt;0)*1</f>
        <v>0</v>
      </c>
    </row>
    <row r="521" hidden="1" spans="1:18">
      <c r="A521" s="19">
        <v>706</v>
      </c>
      <c r="B521" s="1" t="s">
        <v>591</v>
      </c>
      <c r="C521" s="20">
        <v>7000</v>
      </c>
      <c r="D521" s="20">
        <v>7339.28</v>
      </c>
      <c r="E521" s="21">
        <f t="shared" si="9"/>
        <v>0.953772032133942</v>
      </c>
      <c r="F521" s="22">
        <v>309.953</v>
      </c>
      <c r="G521" s="1">
        <v>0</v>
      </c>
      <c r="H521" s="1">
        <v>0</v>
      </c>
      <c r="I521" s="1">
        <v>240</v>
      </c>
      <c r="J521" s="1">
        <v>250</v>
      </c>
      <c r="K521" s="1">
        <v>480</v>
      </c>
      <c r="L521" s="22">
        <v>48.2788</v>
      </c>
      <c r="M521" s="1">
        <v>0.72</v>
      </c>
      <c r="N521" s="25">
        <v>-4.65884e-6</v>
      </c>
      <c r="O521" s="25">
        <v>5.63596e-5</v>
      </c>
      <c r="P521" s="25">
        <v>0.0022386</v>
      </c>
      <c r="Q521" s="25">
        <v>0.000215741</v>
      </c>
      <c r="R521" s="27">
        <f ca="1" t="array" ref="R521">(PRODUCT(((C$4:Q$4="")+(C521:Q521&lt;C$4:Q$4))*((C$3:Q$3="")+(C521:Q521&gt;C$3:Q$3)))&gt;0)*1</f>
        <v>0</v>
      </c>
    </row>
    <row r="522" hidden="1" spans="1:18">
      <c r="A522" s="19">
        <v>707</v>
      </c>
      <c r="B522" s="1" t="s">
        <v>592</v>
      </c>
      <c r="C522" s="20">
        <v>7000</v>
      </c>
      <c r="D522" s="20">
        <v>7335.43</v>
      </c>
      <c r="E522" s="21">
        <f t="shared" si="9"/>
        <v>0.954272619328383</v>
      </c>
      <c r="F522" s="22">
        <v>309.357</v>
      </c>
      <c r="G522" s="1">
        <v>0</v>
      </c>
      <c r="H522" s="1">
        <v>0</v>
      </c>
      <c r="I522" s="1">
        <v>277</v>
      </c>
      <c r="J522" s="1">
        <v>250</v>
      </c>
      <c r="K522" s="1">
        <v>480</v>
      </c>
      <c r="L522" s="22">
        <v>47.9026</v>
      </c>
      <c r="M522" s="1">
        <v>1.41</v>
      </c>
      <c r="N522" s="25">
        <v>-4.61858e-6</v>
      </c>
      <c r="O522" s="25">
        <v>6.00784e-5</v>
      </c>
      <c r="P522" s="25">
        <v>0.0022632</v>
      </c>
      <c r="Q522" s="25">
        <v>-5.30729e-6</v>
      </c>
      <c r="R522" s="27">
        <f ca="1" t="array" ref="R522">(PRODUCT(((C$4:Q$4="")+(C522:Q522&lt;C$4:Q$4))*((C$3:Q$3="")+(C522:Q522&gt;C$3:Q$3)))&gt;0)*1</f>
        <v>0</v>
      </c>
    </row>
    <row r="523" hidden="1" spans="1:18">
      <c r="A523" s="19">
        <v>710</v>
      </c>
      <c r="B523" s="1" t="s">
        <v>593</v>
      </c>
      <c r="C523" s="20">
        <v>7600</v>
      </c>
      <c r="D523" s="20">
        <v>7915.2</v>
      </c>
      <c r="E523" s="21">
        <f t="shared" si="9"/>
        <v>0.960177885587225</v>
      </c>
      <c r="F523" s="22">
        <v>345.284</v>
      </c>
      <c r="G523" s="1">
        <v>600</v>
      </c>
      <c r="H523" s="1">
        <v>30</v>
      </c>
      <c r="I523" s="1">
        <v>240</v>
      </c>
      <c r="J523" s="1">
        <v>300</v>
      </c>
      <c r="K523" s="1">
        <v>480</v>
      </c>
      <c r="L523" s="22">
        <v>29.2019</v>
      </c>
      <c r="M523" s="1">
        <v>0.17</v>
      </c>
      <c r="N523" s="25">
        <v>-2.27721e-6</v>
      </c>
      <c r="O523" s="25">
        <v>8.50701e-6</v>
      </c>
      <c r="P523" s="25">
        <v>9.37235e-5</v>
      </c>
      <c r="Q523" s="25">
        <v>-0.00469935</v>
      </c>
      <c r="R523" s="27">
        <f ca="1" t="array" ref="R523">(PRODUCT(((C$4:Q$4="")+(C523:Q523&lt;C$4:Q$4))*((C$3:Q$3="")+(C523:Q523&gt;C$3:Q$3)))&gt;0)*1</f>
        <v>0</v>
      </c>
    </row>
    <row r="524" hidden="1" spans="1:18">
      <c r="A524" s="19">
        <v>711</v>
      </c>
      <c r="B524" s="1" t="s">
        <v>594</v>
      </c>
      <c r="C524" s="20">
        <v>8000</v>
      </c>
      <c r="D524" s="20">
        <v>8402.57</v>
      </c>
      <c r="E524" s="21">
        <f t="shared" si="9"/>
        <v>0.952089658283121</v>
      </c>
      <c r="F524" s="22">
        <v>345.5</v>
      </c>
      <c r="G524" s="1">
        <v>600</v>
      </c>
      <c r="H524" s="1">
        <v>30</v>
      </c>
      <c r="I524" s="1">
        <v>277</v>
      </c>
      <c r="J524" s="1">
        <v>300</v>
      </c>
      <c r="K524" s="1">
        <v>480</v>
      </c>
      <c r="L524" s="22">
        <v>34.6386</v>
      </c>
      <c r="M524" s="1">
        <v>0.15</v>
      </c>
      <c r="N524" s="25">
        <v>-3.34415e-6</v>
      </c>
      <c r="O524" s="25">
        <v>4.90435e-5</v>
      </c>
      <c r="P524" s="25">
        <v>0.00162351</v>
      </c>
      <c r="Q524" s="25">
        <v>-7.52225e-5</v>
      </c>
      <c r="R524" s="27">
        <f ca="1" t="array" ref="R524">(PRODUCT(((C$4:Q$4="")+(C524:Q524&lt;C$4:Q$4))*((C$3:Q$3="")+(C524:Q524&gt;C$3:Q$3)))&gt;0)*1</f>
        <v>0</v>
      </c>
    </row>
    <row r="525" hidden="1" spans="1:18">
      <c r="A525" s="19">
        <v>715</v>
      </c>
      <c r="B525" s="1" t="s">
        <v>595</v>
      </c>
      <c r="C525" s="20">
        <v>2100</v>
      </c>
      <c r="D525" s="20">
        <v>2261.57</v>
      </c>
      <c r="E525" s="21">
        <f t="shared" si="9"/>
        <v>0.928558479286513</v>
      </c>
      <c r="F525" s="22">
        <v>302.021</v>
      </c>
      <c r="G525" s="1">
        <v>0</v>
      </c>
      <c r="H525" s="1">
        <v>0</v>
      </c>
      <c r="I525" s="1">
        <v>240</v>
      </c>
      <c r="J525" s="1">
        <v>250</v>
      </c>
      <c r="K525" s="1">
        <v>480</v>
      </c>
      <c r="L525" s="22">
        <v>19.8498</v>
      </c>
      <c r="M525" s="1">
        <v>0.32</v>
      </c>
      <c r="N525" s="25">
        <v>-1.73453e-5</v>
      </c>
      <c r="O525" s="25">
        <v>6.82448e-5</v>
      </c>
      <c r="P525" s="25">
        <v>0.00312961</v>
      </c>
      <c r="Q525" s="25">
        <v>-0.000373515</v>
      </c>
      <c r="R525" s="27">
        <f ca="1" t="array" ref="R525">(PRODUCT(((C$4:Q$4="")+(C525:Q525&lt;C$4:Q$4))*((C$3:Q$3="")+(C525:Q525&gt;C$3:Q$3)))&gt;0)*1</f>
        <v>0</v>
      </c>
    </row>
    <row r="526" hidden="1" spans="1:18">
      <c r="A526" s="19">
        <v>716</v>
      </c>
      <c r="B526" s="1" t="s">
        <v>596</v>
      </c>
      <c r="C526" s="20">
        <v>2100</v>
      </c>
      <c r="D526" s="20">
        <v>2293.7</v>
      </c>
      <c r="E526" s="21">
        <f t="shared" si="9"/>
        <v>0.91555129267123</v>
      </c>
      <c r="F526" s="22">
        <v>298.367</v>
      </c>
      <c r="G526" s="1">
        <v>0</v>
      </c>
      <c r="H526" s="1">
        <v>0</v>
      </c>
      <c r="I526" s="1">
        <v>208</v>
      </c>
      <c r="J526" s="1">
        <v>250</v>
      </c>
      <c r="K526" s="1">
        <v>480</v>
      </c>
      <c r="L526" s="22">
        <v>17.5459</v>
      </c>
      <c r="M526" s="1">
        <v>0.236</v>
      </c>
      <c r="N526" s="25">
        <v>-2.21777e-5</v>
      </c>
      <c r="O526" s="25">
        <v>6.32298e-5</v>
      </c>
      <c r="P526" s="25">
        <v>0.00270714</v>
      </c>
      <c r="Q526" s="25">
        <v>-0.000647724</v>
      </c>
      <c r="R526" s="27">
        <f ca="1" t="array" ref="R526">(PRODUCT(((C$4:Q$4="")+(C526:Q526&lt;C$4:Q$4))*((C$3:Q$3="")+(C526:Q526&gt;C$3:Q$3)))&gt;0)*1</f>
        <v>0</v>
      </c>
    </row>
    <row r="527" hidden="1" spans="1:18">
      <c r="A527" s="19">
        <v>717</v>
      </c>
      <c r="B527" s="1" t="s">
        <v>597</v>
      </c>
      <c r="C527" s="20">
        <v>2500</v>
      </c>
      <c r="D527" s="20">
        <v>2694.34</v>
      </c>
      <c r="E527" s="21">
        <f t="shared" si="9"/>
        <v>0.927871018505459</v>
      </c>
      <c r="F527" s="22">
        <v>302.233</v>
      </c>
      <c r="G527" s="1">
        <v>0</v>
      </c>
      <c r="H527" s="1">
        <v>0</v>
      </c>
      <c r="I527" s="1">
        <v>240</v>
      </c>
      <c r="J527" s="1">
        <v>250</v>
      </c>
      <c r="K527" s="1">
        <v>480</v>
      </c>
      <c r="L527" s="22">
        <v>20.762</v>
      </c>
      <c r="M527" s="1">
        <v>0.32</v>
      </c>
      <c r="N527" s="25">
        <v>-1.54499e-5</v>
      </c>
      <c r="O527" s="25">
        <v>6.48999e-5</v>
      </c>
      <c r="P527" s="25">
        <v>0.00282179</v>
      </c>
      <c r="Q527" s="25">
        <v>-0.000303169</v>
      </c>
      <c r="R527" s="27">
        <f ca="1" t="array" ref="R527">(PRODUCT(((C$4:Q$4="")+(C527:Q527&lt;C$4:Q$4))*((C$3:Q$3="")+(C527:Q527&gt;C$3:Q$3)))&gt;0)*1</f>
        <v>0</v>
      </c>
    </row>
    <row r="528" hidden="1" spans="1:18">
      <c r="A528" s="19">
        <v>718</v>
      </c>
      <c r="B528" s="1" t="s">
        <v>598</v>
      </c>
      <c r="C528" s="20">
        <v>2100</v>
      </c>
      <c r="D528" s="20">
        <v>2293.7</v>
      </c>
      <c r="E528" s="21">
        <f t="shared" si="9"/>
        <v>0.91555129267123</v>
      </c>
      <c r="F528" s="22">
        <v>298.367</v>
      </c>
      <c r="G528" s="1">
        <v>0</v>
      </c>
      <c r="H528" s="1">
        <v>0</v>
      </c>
      <c r="I528" s="1">
        <v>208</v>
      </c>
      <c r="J528" s="1">
        <v>250</v>
      </c>
      <c r="K528" s="1">
        <v>480</v>
      </c>
      <c r="L528" s="22">
        <v>17.5459</v>
      </c>
      <c r="M528" s="1">
        <v>0.236</v>
      </c>
      <c r="N528" s="25">
        <v>-2.21777e-5</v>
      </c>
      <c r="O528" s="25">
        <v>6.32298e-5</v>
      </c>
      <c r="P528" s="25">
        <v>0.00270714</v>
      </c>
      <c r="Q528" s="25">
        <v>-0.000647724</v>
      </c>
      <c r="R528" s="27">
        <f ca="1" t="array" ref="R528">(PRODUCT(((C$4:Q$4="")+(C528:Q528&lt;C$4:Q$4))*((C$3:Q$3="")+(C528:Q528&gt;C$3:Q$3)))&gt;0)*1</f>
        <v>0</v>
      </c>
    </row>
    <row r="529" hidden="1" spans="1:18">
      <c r="A529" s="19">
        <v>719</v>
      </c>
      <c r="B529" s="1" t="s">
        <v>599</v>
      </c>
      <c r="C529" s="20">
        <v>2500</v>
      </c>
      <c r="D529" s="20">
        <v>2694.35</v>
      </c>
      <c r="E529" s="21">
        <f t="shared" si="9"/>
        <v>0.927867574739733</v>
      </c>
      <c r="F529" s="22">
        <v>302.233</v>
      </c>
      <c r="G529" s="1">
        <v>0</v>
      </c>
      <c r="H529" s="1">
        <v>0</v>
      </c>
      <c r="I529" s="1">
        <v>240</v>
      </c>
      <c r="J529" s="1">
        <v>250</v>
      </c>
      <c r="K529" s="1">
        <v>480</v>
      </c>
      <c r="L529" s="22">
        <v>20.7581</v>
      </c>
      <c r="M529" s="1">
        <v>0.32</v>
      </c>
      <c r="N529" s="25">
        <v>-1.54489e-5</v>
      </c>
      <c r="O529" s="25">
        <v>6.50202e-5</v>
      </c>
      <c r="P529" s="25">
        <v>0.0028158</v>
      </c>
      <c r="Q529" s="25">
        <v>-0.000305433</v>
      </c>
      <c r="R529" s="27">
        <f ca="1" t="array" ref="R529">(PRODUCT(((C$4:Q$4="")+(C529:Q529&lt;C$4:Q$4))*((C$3:Q$3="")+(C529:Q529&gt;C$3:Q$3)))&gt;0)*1</f>
        <v>0</v>
      </c>
    </row>
    <row r="530" hidden="1" spans="1:18">
      <c r="A530" s="19">
        <v>739</v>
      </c>
      <c r="B530" s="1" t="s">
        <v>600</v>
      </c>
      <c r="C530" s="20">
        <v>1050000</v>
      </c>
      <c r="D530" s="20">
        <v>1090960</v>
      </c>
      <c r="E530" s="21">
        <f t="shared" si="9"/>
        <v>0.962455085429347</v>
      </c>
      <c r="F530" s="22">
        <v>403.535</v>
      </c>
      <c r="G530" s="1">
        <v>600</v>
      </c>
      <c r="H530" s="1">
        <v>3309</v>
      </c>
      <c r="I530" s="1">
        <v>480</v>
      </c>
      <c r="J530" s="1">
        <v>330</v>
      </c>
      <c r="K530" s="1">
        <v>480</v>
      </c>
      <c r="L530" s="22">
        <v>10964.1</v>
      </c>
      <c r="M530" s="1">
        <v>75</v>
      </c>
      <c r="N530" s="25">
        <v>-2.22263e-8</v>
      </c>
      <c r="O530" s="25">
        <v>7.35948e-7</v>
      </c>
      <c r="P530" s="25">
        <v>0.00482381</v>
      </c>
      <c r="Q530" s="25">
        <v>0.0099404</v>
      </c>
      <c r="R530" s="27">
        <f ca="1" t="array" ref="R530">(PRODUCT(((C$4:Q$4="")+(C530:Q530&lt;C$4:Q$4))*((C$3:Q$3="")+(C530:Q530&gt;C$3:Q$3)))&gt;0)*1</f>
        <v>0</v>
      </c>
    </row>
    <row r="531" hidden="1" spans="1:18">
      <c r="A531" s="19">
        <v>740</v>
      </c>
      <c r="B531" s="1" t="s">
        <v>601</v>
      </c>
      <c r="C531" s="20">
        <v>1400000</v>
      </c>
      <c r="D531" s="20">
        <v>1454620</v>
      </c>
      <c r="E531" s="21">
        <f t="shared" si="9"/>
        <v>0.962450674402937</v>
      </c>
      <c r="F531" s="22">
        <v>403.535</v>
      </c>
      <c r="G531" s="1">
        <v>600</v>
      </c>
      <c r="H531" s="1">
        <v>4412</v>
      </c>
      <c r="I531" s="1">
        <v>480</v>
      </c>
      <c r="J531" s="1">
        <v>330</v>
      </c>
      <c r="K531" s="1">
        <v>480</v>
      </c>
      <c r="L531" s="22">
        <v>14618.8</v>
      </c>
      <c r="M531" s="1">
        <v>100</v>
      </c>
      <c r="N531" s="25">
        <v>-1.66697e-8</v>
      </c>
      <c r="O531" s="25">
        <v>7.35948e-7</v>
      </c>
      <c r="P531" s="25">
        <v>0.00482381</v>
      </c>
      <c r="Q531" s="25">
        <v>0.0099404</v>
      </c>
      <c r="R531" s="27">
        <f ca="1" t="array" ref="R531">(PRODUCT(((C$4:Q$4="")+(C531:Q531&lt;C$4:Q$4))*((C$3:Q$3="")+(C531:Q531&gt;C$3:Q$3)))&gt;0)*1</f>
        <v>0</v>
      </c>
    </row>
    <row r="532" hidden="1" spans="1:18">
      <c r="A532" s="19">
        <v>741</v>
      </c>
      <c r="B532" s="1" t="s">
        <v>602</v>
      </c>
      <c r="C532" s="20">
        <v>350000</v>
      </c>
      <c r="D532" s="20">
        <v>363654</v>
      </c>
      <c r="E532" s="21">
        <f t="shared" si="9"/>
        <v>0.962453321013931</v>
      </c>
      <c r="F532" s="22">
        <v>403.535</v>
      </c>
      <c r="G532" s="1">
        <v>600</v>
      </c>
      <c r="H532" s="1">
        <v>1103</v>
      </c>
      <c r="I532" s="1">
        <v>480</v>
      </c>
      <c r="J532" s="1">
        <v>330</v>
      </c>
      <c r="K532" s="1">
        <v>480</v>
      </c>
      <c r="L532" s="22">
        <v>3654.7</v>
      </c>
      <c r="M532" s="1">
        <v>25</v>
      </c>
      <c r="N532" s="25">
        <v>-6.66789e-8</v>
      </c>
      <c r="O532" s="25">
        <v>7.35948e-7</v>
      </c>
      <c r="P532" s="25">
        <v>0.00482381</v>
      </c>
      <c r="Q532" s="25">
        <v>0.0099404</v>
      </c>
      <c r="R532" s="27">
        <f ca="1" t="array" ref="R532">(PRODUCT(((C$4:Q$4="")+(C532:Q532&lt;C$4:Q$4))*((C$3:Q$3="")+(C532:Q532&gt;C$3:Q$3)))&gt;0)*1</f>
        <v>0</v>
      </c>
    </row>
    <row r="533" hidden="1" spans="1:18">
      <c r="A533" s="19">
        <v>742</v>
      </c>
      <c r="B533" s="1" t="s">
        <v>603</v>
      </c>
      <c r="C533" s="20">
        <v>700000</v>
      </c>
      <c r="D533" s="20">
        <v>727308</v>
      </c>
      <c r="E533" s="21">
        <f t="shared" si="9"/>
        <v>0.962453321013931</v>
      </c>
      <c r="F533" s="22">
        <v>403.535</v>
      </c>
      <c r="G533" s="1">
        <v>600</v>
      </c>
      <c r="H533" s="1">
        <v>2206</v>
      </c>
      <c r="I533" s="1">
        <v>480</v>
      </c>
      <c r="J533" s="1">
        <v>330</v>
      </c>
      <c r="K533" s="1">
        <v>480</v>
      </c>
      <c r="L533" s="22">
        <v>7309.41</v>
      </c>
      <c r="M533" s="1">
        <v>50</v>
      </c>
      <c r="N533" s="25">
        <v>-3.33395e-8</v>
      </c>
      <c r="O533" s="25">
        <v>7.35948e-7</v>
      </c>
      <c r="P533" s="25">
        <v>0.00482381</v>
      </c>
      <c r="Q533" s="25">
        <v>0.0099404</v>
      </c>
      <c r="R533" s="27">
        <f ca="1" t="array" ref="R533">(PRODUCT(((C$4:Q$4="")+(C533:Q533&lt;C$4:Q$4))*((C$3:Q$3="")+(C533:Q533&gt;C$3:Q$3)))&gt;0)*1</f>
        <v>0</v>
      </c>
    </row>
    <row r="534" hidden="1" spans="1:18">
      <c r="A534" s="19">
        <v>753</v>
      </c>
      <c r="B534" s="1" t="s">
        <v>604</v>
      </c>
      <c r="C534" s="20">
        <v>10000</v>
      </c>
      <c r="D534" s="20">
        <v>10298.5</v>
      </c>
      <c r="E534" s="21">
        <f t="shared" si="9"/>
        <v>0.971015196387824</v>
      </c>
      <c r="F534" s="22">
        <v>380.465</v>
      </c>
      <c r="G534" s="1">
        <v>600</v>
      </c>
      <c r="H534" s="1">
        <v>30.2</v>
      </c>
      <c r="I534" s="1">
        <v>240</v>
      </c>
      <c r="J534" s="1">
        <v>345</v>
      </c>
      <c r="K534" s="1">
        <v>480</v>
      </c>
      <c r="L534" s="22">
        <v>19.0183</v>
      </c>
      <c r="M534" s="1">
        <v>0.14</v>
      </c>
      <c r="N534" s="25">
        <v>-2.65161e-6</v>
      </c>
      <c r="O534" s="25">
        <v>-1.23345e-5</v>
      </c>
      <c r="P534" s="25">
        <v>0.00363894</v>
      </c>
      <c r="Q534" s="25">
        <v>-0.00127538</v>
      </c>
      <c r="R534" s="27">
        <f ca="1" t="array" ref="R534">(PRODUCT(((C$4:Q$4="")+(C534:Q534&lt;C$4:Q$4))*((C$3:Q$3="")+(C534:Q534&gt;C$3:Q$3)))&gt;0)*1</f>
        <v>0</v>
      </c>
    </row>
    <row r="535" hidden="1" spans="1:18">
      <c r="A535" s="19">
        <v>754</v>
      </c>
      <c r="B535" s="1" t="s">
        <v>605</v>
      </c>
      <c r="C535" s="20">
        <v>10068</v>
      </c>
      <c r="D535" s="20">
        <v>10463.7</v>
      </c>
      <c r="E535" s="21">
        <f t="shared" si="9"/>
        <v>0.962183548840276</v>
      </c>
      <c r="F535" s="22">
        <v>354.582</v>
      </c>
      <c r="G535" s="1">
        <v>600</v>
      </c>
      <c r="H535" s="1">
        <v>35</v>
      </c>
      <c r="I535" s="1">
        <v>208</v>
      </c>
      <c r="J535" s="1">
        <v>300</v>
      </c>
      <c r="K535" s="1">
        <v>480</v>
      </c>
      <c r="L535" s="22">
        <v>20.5778</v>
      </c>
      <c r="M535" s="1">
        <v>0.5</v>
      </c>
      <c r="N535" s="25">
        <v>-3.03654e-6</v>
      </c>
      <c r="O535" s="25">
        <v>-9.86264e-6</v>
      </c>
      <c r="P535" s="25">
        <v>0.00323695</v>
      </c>
      <c r="Q535" s="25">
        <v>-0.000907008</v>
      </c>
      <c r="R535" s="27">
        <f ca="1" t="array" ref="R535">(PRODUCT(((C$4:Q$4="")+(C535:Q535&lt;C$4:Q$4))*((C$3:Q$3="")+(C535:Q535&gt;C$3:Q$3)))&gt;0)*1</f>
        <v>0</v>
      </c>
    </row>
    <row r="536" hidden="1" spans="1:18">
      <c r="A536" s="19">
        <v>755</v>
      </c>
      <c r="B536" s="1" t="s">
        <v>606</v>
      </c>
      <c r="C536" s="20">
        <v>10100</v>
      </c>
      <c r="D536" s="20">
        <v>10482.6</v>
      </c>
      <c r="E536" s="21">
        <f t="shared" si="9"/>
        <v>0.963501421403087</v>
      </c>
      <c r="F536" s="22">
        <v>345.765</v>
      </c>
      <c r="G536" s="1">
        <v>600</v>
      </c>
      <c r="H536" s="1">
        <v>35</v>
      </c>
      <c r="I536" s="1">
        <v>208</v>
      </c>
      <c r="J536" s="1">
        <v>300</v>
      </c>
      <c r="K536" s="1">
        <v>480</v>
      </c>
      <c r="L536" s="22">
        <v>20.9159</v>
      </c>
      <c r="M536" s="1">
        <v>0.34</v>
      </c>
      <c r="N536" s="25">
        <v>-3.44961e-6</v>
      </c>
      <c r="O536" s="25">
        <v>-1.27312e-5</v>
      </c>
      <c r="P536" s="25">
        <v>0.000369686</v>
      </c>
      <c r="Q536" s="25">
        <v>-0.00164218</v>
      </c>
      <c r="R536" s="27">
        <f ca="1" t="array" ref="R536">(PRODUCT(((C$4:Q$4="")+(C536:Q536&lt;C$4:Q$4))*((C$3:Q$3="")+(C536:Q536&gt;C$3:Q$3)))&gt;0)*1</f>
        <v>0</v>
      </c>
    </row>
    <row r="537" hidden="1" spans="1:18">
      <c r="A537" s="19">
        <v>756</v>
      </c>
      <c r="B537" s="1" t="s">
        <v>607</v>
      </c>
      <c r="C537" s="20">
        <v>10000</v>
      </c>
      <c r="D537" s="20">
        <v>10298.5</v>
      </c>
      <c r="E537" s="21">
        <f t="shared" si="9"/>
        <v>0.971015196387824</v>
      </c>
      <c r="F537" s="22">
        <v>380.465</v>
      </c>
      <c r="G537" s="1">
        <v>600</v>
      </c>
      <c r="H537" s="1">
        <v>30.2</v>
      </c>
      <c r="I537" s="1">
        <v>240</v>
      </c>
      <c r="J537" s="1">
        <v>345</v>
      </c>
      <c r="K537" s="1">
        <v>480</v>
      </c>
      <c r="L537" s="22">
        <v>19.0164</v>
      </c>
      <c r="M537" s="1">
        <v>0.14</v>
      </c>
      <c r="N537" s="25">
        <v>-2.65156e-6</v>
      </c>
      <c r="O537" s="25">
        <v>-1.2336e-5</v>
      </c>
      <c r="P537" s="25">
        <v>0.0036452</v>
      </c>
      <c r="Q537" s="25">
        <v>-0.00127451</v>
      </c>
      <c r="R537" s="27">
        <f ca="1" t="array" ref="R537">(PRODUCT(((C$4:Q$4="")+(C537:Q537&lt;C$4:Q$4))*((C$3:Q$3="")+(C537:Q537&gt;C$3:Q$3)))&gt;0)*1</f>
        <v>0</v>
      </c>
    </row>
    <row r="538" hidden="1" spans="1:18">
      <c r="A538" s="19">
        <v>757</v>
      </c>
      <c r="B538" s="1" t="s">
        <v>608</v>
      </c>
      <c r="C538" s="20">
        <v>11100</v>
      </c>
      <c r="D538" s="20">
        <v>11466.4</v>
      </c>
      <c r="E538" s="21">
        <f t="shared" si="9"/>
        <v>0.968045768506244</v>
      </c>
      <c r="F538" s="22">
        <v>380.44</v>
      </c>
      <c r="G538" s="1">
        <v>600</v>
      </c>
      <c r="H538" s="1">
        <v>33.3</v>
      </c>
      <c r="I538" s="1">
        <v>240</v>
      </c>
      <c r="J538" s="1">
        <v>345</v>
      </c>
      <c r="K538" s="1">
        <v>480</v>
      </c>
      <c r="L538" s="22">
        <v>20.4483</v>
      </c>
      <c r="M538" s="1">
        <v>0.14</v>
      </c>
      <c r="N538" s="25">
        <v>-2.6863e-6</v>
      </c>
      <c r="O538" s="25">
        <v>-1.44106e-5</v>
      </c>
      <c r="P538" s="25">
        <v>0.00356415</v>
      </c>
      <c r="Q538" s="25">
        <v>-0.00100038</v>
      </c>
      <c r="R538" s="27">
        <f ca="1" t="array" ref="R538">(PRODUCT(((C$4:Q$4="")+(C538:Q538&lt;C$4:Q$4))*((C$3:Q$3="")+(C538:Q538&gt;C$3:Q$3)))&gt;0)*1</f>
        <v>0</v>
      </c>
    </row>
    <row r="539" hidden="1" spans="1:18">
      <c r="A539" s="19">
        <v>758</v>
      </c>
      <c r="B539" s="1" t="s">
        <v>609</v>
      </c>
      <c r="C539" s="20">
        <v>11100</v>
      </c>
      <c r="D539" s="20">
        <v>11466.4</v>
      </c>
      <c r="E539" s="21">
        <f t="shared" si="9"/>
        <v>0.968045768506244</v>
      </c>
      <c r="F539" s="22">
        <v>380.45</v>
      </c>
      <c r="G539" s="1">
        <v>600</v>
      </c>
      <c r="H539" s="1">
        <v>33.3</v>
      </c>
      <c r="I539" s="1">
        <v>240</v>
      </c>
      <c r="J539" s="1">
        <v>345</v>
      </c>
      <c r="K539" s="1">
        <v>480</v>
      </c>
      <c r="L539" s="22">
        <v>20.4467</v>
      </c>
      <c r="M539" s="1">
        <v>0.14</v>
      </c>
      <c r="N539" s="25">
        <v>-2.68613e-6</v>
      </c>
      <c r="O539" s="25">
        <v>-1.44044e-5</v>
      </c>
      <c r="P539" s="25">
        <v>0.00356417</v>
      </c>
      <c r="Q539" s="25">
        <v>-0.00100018</v>
      </c>
      <c r="R539" s="27">
        <f ca="1" t="array" ref="R539">(PRODUCT(((C$4:Q$4="")+(C539:Q539&lt;C$4:Q$4))*((C$3:Q$3="")+(C539:Q539&gt;C$3:Q$3)))&gt;0)*1</f>
        <v>0</v>
      </c>
    </row>
    <row r="540" hidden="1" spans="1:18">
      <c r="A540" s="19">
        <v>765</v>
      </c>
      <c r="B540" s="1" t="s">
        <v>610</v>
      </c>
      <c r="C540" s="20">
        <v>3500</v>
      </c>
      <c r="D540" s="20">
        <v>3700.17</v>
      </c>
      <c r="E540" s="21">
        <f t="shared" si="9"/>
        <v>0.945902485561474</v>
      </c>
      <c r="F540" s="22">
        <v>310.663</v>
      </c>
      <c r="G540" s="1">
        <v>0</v>
      </c>
      <c r="H540" s="1">
        <v>0</v>
      </c>
      <c r="I540" s="1">
        <v>208</v>
      </c>
      <c r="J540" s="1">
        <v>250</v>
      </c>
      <c r="K540" s="1">
        <v>480</v>
      </c>
      <c r="L540" s="22">
        <v>17.3675</v>
      </c>
      <c r="M540" s="1">
        <v>0.14</v>
      </c>
      <c r="N540" s="25">
        <v>-1.0221e-5</v>
      </c>
      <c r="O540" s="25">
        <v>4.1901e-5</v>
      </c>
      <c r="P540" s="25">
        <v>0.0017356</v>
      </c>
      <c r="Q540" s="25">
        <v>-0.0001588</v>
      </c>
      <c r="R540" s="27">
        <f ca="1" t="array" ref="R540">(PRODUCT(((C$4:Q$4="")+(C540:Q540&lt;C$4:Q$4))*((C$3:Q$3="")+(C540:Q540&gt;C$3:Q$3)))&gt;0)*1</f>
        <v>0</v>
      </c>
    </row>
    <row r="541" hidden="1" spans="1:18">
      <c r="A541" s="19">
        <v>766</v>
      </c>
      <c r="B541" s="1" t="s">
        <v>611</v>
      </c>
      <c r="C541" s="20">
        <v>4000</v>
      </c>
      <c r="D541" s="20">
        <v>4186</v>
      </c>
      <c r="E541" s="21">
        <f t="shared" si="9"/>
        <v>0.955566172957477</v>
      </c>
      <c r="F541" s="22">
        <v>310.67</v>
      </c>
      <c r="G541" s="1">
        <v>0</v>
      </c>
      <c r="H541" s="1">
        <v>0</v>
      </c>
      <c r="I541" s="1">
        <v>240</v>
      </c>
      <c r="J541" s="1">
        <v>250</v>
      </c>
      <c r="K541" s="1">
        <v>480</v>
      </c>
      <c r="L541" s="22">
        <v>19.7391</v>
      </c>
      <c r="M541" s="1">
        <v>0.17</v>
      </c>
      <c r="N541" s="25">
        <v>-6.57929e-6</v>
      </c>
      <c r="O541" s="25">
        <v>4.72925e-5</v>
      </c>
      <c r="P541" s="25">
        <v>0.00202195</v>
      </c>
      <c r="Q541" s="25">
        <v>0.000285321</v>
      </c>
      <c r="R541" s="27">
        <f ca="1" t="array" ref="R541">(PRODUCT(((C$4:Q$4="")+(C541:Q541&lt;C$4:Q$4))*((C$3:Q$3="")+(C541:Q541&gt;C$3:Q$3)))&gt;0)*1</f>
        <v>0</v>
      </c>
    </row>
    <row r="542" hidden="1" spans="1:18">
      <c r="A542" s="19">
        <v>767</v>
      </c>
      <c r="B542" s="1" t="s">
        <v>612</v>
      </c>
      <c r="C542" s="20">
        <v>5000</v>
      </c>
      <c r="D542" s="20">
        <v>5212.84</v>
      </c>
      <c r="E542" s="21">
        <f t="shared" si="9"/>
        <v>0.959170049339707</v>
      </c>
      <c r="F542" s="22">
        <v>309.913</v>
      </c>
      <c r="G542" s="1">
        <v>0</v>
      </c>
      <c r="H542" s="1">
        <v>0</v>
      </c>
      <c r="I542" s="1">
        <v>208</v>
      </c>
      <c r="J542" s="1">
        <v>250</v>
      </c>
      <c r="K542" s="1">
        <v>480</v>
      </c>
      <c r="L542" s="22">
        <v>49.1571</v>
      </c>
      <c r="M542" s="1">
        <v>0.46</v>
      </c>
      <c r="N542" s="25">
        <v>-5.10221e-6</v>
      </c>
      <c r="O542" s="25">
        <v>6.55495e-5</v>
      </c>
      <c r="P542" s="25">
        <v>0.00265844</v>
      </c>
      <c r="Q542" s="25">
        <v>0.000854498</v>
      </c>
      <c r="R542" s="27">
        <f ca="1" t="array" ref="R542">(PRODUCT(((C$4:Q$4="")+(C542:Q542&lt;C$4:Q$4))*((C$3:Q$3="")+(C542:Q542&gt;C$3:Q$3)))&gt;0)*1</f>
        <v>0</v>
      </c>
    </row>
    <row r="543" hidden="1" spans="1:18">
      <c r="A543" s="19">
        <v>768</v>
      </c>
      <c r="B543" s="1" t="s">
        <v>613</v>
      </c>
      <c r="C543" s="20">
        <v>5000</v>
      </c>
      <c r="D543" s="20">
        <v>5204.6</v>
      </c>
      <c r="E543" s="21">
        <f t="shared" si="9"/>
        <v>0.960688621603966</v>
      </c>
      <c r="F543" s="22">
        <v>309.883</v>
      </c>
      <c r="G543" s="1">
        <v>0</v>
      </c>
      <c r="H543" s="1">
        <v>0</v>
      </c>
      <c r="I543" s="1">
        <v>240</v>
      </c>
      <c r="J543" s="1">
        <v>250</v>
      </c>
      <c r="K543" s="1">
        <v>480</v>
      </c>
      <c r="L543" s="22">
        <v>51.4071</v>
      </c>
      <c r="M543" s="1">
        <v>0.72</v>
      </c>
      <c r="N543" s="25">
        <v>-5.02814e-6</v>
      </c>
      <c r="O543" s="25">
        <v>6.26654e-5</v>
      </c>
      <c r="P543" s="25">
        <v>0.00232889</v>
      </c>
      <c r="Q543" s="25">
        <v>0.000450495</v>
      </c>
      <c r="R543" s="27">
        <f ca="1" t="array" ref="R543">(PRODUCT(((C$4:Q$4="")+(C543:Q543&lt;C$4:Q$4))*((C$3:Q$3="")+(C543:Q543&gt;C$3:Q$3)))&gt;0)*1</f>
        <v>0</v>
      </c>
    </row>
    <row r="544" hidden="1" spans="1:18">
      <c r="A544" s="19">
        <v>769</v>
      </c>
      <c r="B544" s="1" t="s">
        <v>614</v>
      </c>
      <c r="C544" s="20">
        <v>5000</v>
      </c>
      <c r="D544" s="20">
        <v>5201.19</v>
      </c>
      <c r="E544" s="21">
        <f t="shared" si="9"/>
        <v>0.961318467504552</v>
      </c>
      <c r="F544" s="22">
        <v>309.903</v>
      </c>
      <c r="G544" s="1">
        <v>0</v>
      </c>
      <c r="H544" s="1">
        <v>0</v>
      </c>
      <c r="I544" s="1">
        <v>277</v>
      </c>
      <c r="J544" s="1">
        <v>250</v>
      </c>
      <c r="K544" s="1">
        <v>480</v>
      </c>
      <c r="L544" s="22">
        <v>44.9138</v>
      </c>
      <c r="M544" s="1">
        <v>1.41</v>
      </c>
      <c r="N544" s="25">
        <v>-4.07921e-6</v>
      </c>
      <c r="O544" s="25">
        <v>6.57941e-5</v>
      </c>
      <c r="P544" s="25">
        <v>0.00359373</v>
      </c>
      <c r="Q544" s="25">
        <v>0.00224514</v>
      </c>
      <c r="R544" s="27">
        <f ca="1" t="array" ref="R544">(PRODUCT(((C$4:Q$4="")+(C544:Q544&lt;C$4:Q$4))*((C$3:Q$3="")+(C544:Q544&gt;C$3:Q$3)))&gt;0)*1</f>
        <v>0</v>
      </c>
    </row>
    <row r="545" hidden="1" spans="1:18">
      <c r="A545" s="19">
        <v>773</v>
      </c>
      <c r="B545" s="1" t="s">
        <v>615</v>
      </c>
      <c r="C545" s="20">
        <v>5000</v>
      </c>
      <c r="D545" s="20">
        <v>5212.84</v>
      </c>
      <c r="E545" s="21">
        <f t="shared" si="9"/>
        <v>0.959170049339707</v>
      </c>
      <c r="F545" s="22">
        <v>309.913</v>
      </c>
      <c r="G545" s="1">
        <v>0</v>
      </c>
      <c r="H545" s="1">
        <v>0</v>
      </c>
      <c r="I545" s="1">
        <v>208</v>
      </c>
      <c r="J545" s="1">
        <v>250</v>
      </c>
      <c r="K545" s="1">
        <v>480</v>
      </c>
      <c r="L545" s="22">
        <v>49.1571</v>
      </c>
      <c r="M545" s="1">
        <v>0.46</v>
      </c>
      <c r="N545" s="25">
        <v>-5.10221e-6</v>
      </c>
      <c r="O545" s="25">
        <v>6.55495e-5</v>
      </c>
      <c r="P545" s="25">
        <v>0.00265844</v>
      </c>
      <c r="Q545" s="25">
        <v>0.000854498</v>
      </c>
      <c r="R545" s="27">
        <f ca="1" t="array" ref="R545">(PRODUCT(((C$4:Q$4="")+(C545:Q545&lt;C$4:Q$4))*((C$3:Q$3="")+(C545:Q545&gt;C$3:Q$3)))&gt;0)*1</f>
        <v>0</v>
      </c>
    </row>
    <row r="546" hidden="1" spans="1:18">
      <c r="A546" s="19">
        <v>774</v>
      </c>
      <c r="B546" s="1" t="s">
        <v>616</v>
      </c>
      <c r="C546" s="20">
        <v>5000</v>
      </c>
      <c r="D546" s="20">
        <v>5204.6</v>
      </c>
      <c r="E546" s="21">
        <f t="shared" si="9"/>
        <v>0.960688621603966</v>
      </c>
      <c r="F546" s="22">
        <v>309.883</v>
      </c>
      <c r="G546" s="1">
        <v>0</v>
      </c>
      <c r="H546" s="1">
        <v>0</v>
      </c>
      <c r="I546" s="1">
        <v>240</v>
      </c>
      <c r="J546" s="1">
        <v>250</v>
      </c>
      <c r="K546" s="1">
        <v>480</v>
      </c>
      <c r="L546" s="22">
        <v>51.4071</v>
      </c>
      <c r="M546" s="1">
        <v>0.72</v>
      </c>
      <c r="N546" s="25">
        <v>-5.02814e-6</v>
      </c>
      <c r="O546" s="25">
        <v>6.26654e-5</v>
      </c>
      <c r="P546" s="25">
        <v>0.00232889</v>
      </c>
      <c r="Q546" s="25">
        <v>0.000450495</v>
      </c>
      <c r="R546" s="27">
        <f ca="1" t="array" ref="R546">(PRODUCT(((C$4:Q$4="")+(C546:Q546&lt;C$4:Q$4))*((C$3:Q$3="")+(C546:Q546&gt;C$3:Q$3)))&gt;0)*1</f>
        <v>0</v>
      </c>
    </row>
    <row r="547" hidden="1" spans="1:18">
      <c r="A547" s="19">
        <v>775</v>
      </c>
      <c r="B547" s="1" t="s">
        <v>617</v>
      </c>
      <c r="C547" s="20">
        <v>5000</v>
      </c>
      <c r="D547" s="20">
        <v>5201.19</v>
      </c>
      <c r="E547" s="21">
        <f t="shared" si="9"/>
        <v>0.961318467504552</v>
      </c>
      <c r="F547" s="22">
        <v>309.903</v>
      </c>
      <c r="G547" s="1">
        <v>0</v>
      </c>
      <c r="H547" s="1">
        <v>0</v>
      </c>
      <c r="I547" s="1">
        <v>277</v>
      </c>
      <c r="J547" s="1">
        <v>250</v>
      </c>
      <c r="K547" s="1">
        <v>480</v>
      </c>
      <c r="L547" s="22">
        <v>44.9138</v>
      </c>
      <c r="M547" s="1">
        <v>1.41</v>
      </c>
      <c r="N547" s="25">
        <v>-4.07921e-6</v>
      </c>
      <c r="O547" s="25">
        <v>6.57941e-5</v>
      </c>
      <c r="P547" s="25">
        <v>0.00359373</v>
      </c>
      <c r="Q547" s="25">
        <v>0.00224514</v>
      </c>
      <c r="R547" s="27">
        <f ca="1" t="array" ref="R547">(PRODUCT(((C$4:Q$4="")+(C547:Q547&lt;C$4:Q$4))*((C$3:Q$3="")+(C547:Q547&gt;C$3:Q$3)))&gt;0)*1</f>
        <v>0</v>
      </c>
    </row>
    <row r="548" hidden="1" spans="1:18">
      <c r="A548" s="19">
        <v>776</v>
      </c>
      <c r="B548" s="1" t="s">
        <v>618</v>
      </c>
      <c r="C548" s="20">
        <v>6000</v>
      </c>
      <c r="D548" s="20">
        <v>6140.52</v>
      </c>
      <c r="E548" s="21">
        <f t="shared" si="9"/>
        <v>0.977115944577984</v>
      </c>
      <c r="F548" s="22">
        <v>345.921</v>
      </c>
      <c r="G548" s="1">
        <v>600</v>
      </c>
      <c r="H548" s="1">
        <v>20.9</v>
      </c>
      <c r="I548" s="1">
        <v>208</v>
      </c>
      <c r="J548" s="1">
        <v>300</v>
      </c>
      <c r="K548" s="1">
        <v>480</v>
      </c>
      <c r="L548" s="22">
        <v>16.9386</v>
      </c>
      <c r="M548" s="1">
        <v>0.34</v>
      </c>
      <c r="N548" s="25">
        <v>-3.12138e-6</v>
      </c>
      <c r="O548" s="25">
        <v>1.18654e-5</v>
      </c>
      <c r="P548" s="25">
        <v>0.000872764</v>
      </c>
      <c r="Q548" s="25">
        <v>-0.00181932</v>
      </c>
      <c r="R548" s="27">
        <f ca="1" t="array" ref="R548">(PRODUCT(((C$4:Q$4="")+(C548:Q548&lt;C$4:Q$4))*((C$3:Q$3="")+(C548:Q548&gt;C$3:Q$3)))&gt;0)*1</f>
        <v>0</v>
      </c>
    </row>
    <row r="549" hidden="1" spans="1:18">
      <c r="A549" s="19">
        <v>777</v>
      </c>
      <c r="B549" s="1" t="s">
        <v>619</v>
      </c>
      <c r="C549" s="20">
        <v>6000</v>
      </c>
      <c r="D549" s="20">
        <v>6116.1</v>
      </c>
      <c r="E549" s="21">
        <f t="shared" si="9"/>
        <v>0.981017314955609</v>
      </c>
      <c r="F549" s="22">
        <v>380.65</v>
      </c>
      <c r="G549" s="1">
        <v>600</v>
      </c>
      <c r="H549" s="1">
        <v>18.1</v>
      </c>
      <c r="I549" s="1">
        <v>240</v>
      </c>
      <c r="J549" s="1">
        <v>345</v>
      </c>
      <c r="K549" s="1">
        <v>480</v>
      </c>
      <c r="L549" s="22">
        <v>18.5138</v>
      </c>
      <c r="M549" s="1">
        <v>0.14</v>
      </c>
      <c r="N549" s="25">
        <v>-2.58966e-6</v>
      </c>
      <c r="O549" s="25">
        <v>7.11503e-6</v>
      </c>
      <c r="P549" s="25">
        <v>0.00291453</v>
      </c>
      <c r="Q549" s="25">
        <v>-0.00157672</v>
      </c>
      <c r="R549" s="27">
        <f ca="1" t="array" ref="R549">(PRODUCT(((C$4:Q$4="")+(C549:Q549&lt;C$4:Q$4))*((C$3:Q$3="")+(C549:Q549&gt;C$3:Q$3)))&gt;0)*1</f>
        <v>0</v>
      </c>
    </row>
    <row r="550" hidden="1" spans="1:18">
      <c r="A550" s="19">
        <v>778</v>
      </c>
      <c r="B550" s="1" t="s">
        <v>620</v>
      </c>
      <c r="C550" s="20">
        <v>6000</v>
      </c>
      <c r="D550" s="20">
        <v>6140.52</v>
      </c>
      <c r="E550" s="21">
        <f t="shared" si="9"/>
        <v>0.977115944577984</v>
      </c>
      <c r="F550" s="22">
        <v>345.918</v>
      </c>
      <c r="G550" s="1">
        <v>600</v>
      </c>
      <c r="H550" s="1">
        <v>20.9</v>
      </c>
      <c r="I550" s="1">
        <v>208</v>
      </c>
      <c r="J550" s="1">
        <v>300</v>
      </c>
      <c r="K550" s="1">
        <v>480</v>
      </c>
      <c r="L550" s="22">
        <v>16.9393</v>
      </c>
      <c r="M550" s="1">
        <v>0.34</v>
      </c>
      <c r="N550" s="25">
        <v>-3.12145e-6</v>
      </c>
      <c r="O550" s="25">
        <v>1.1866e-5</v>
      </c>
      <c r="P550" s="25">
        <v>0.000869726</v>
      </c>
      <c r="Q550" s="25">
        <v>-0.00182042</v>
      </c>
      <c r="R550" s="27">
        <f ca="1" t="array" ref="R550">(PRODUCT(((C$4:Q$4="")+(C550:Q550&lt;C$4:Q$4))*((C$3:Q$3="")+(C550:Q550&gt;C$3:Q$3)))&gt;0)*1</f>
        <v>0</v>
      </c>
    </row>
    <row r="551" hidden="1" spans="1:18">
      <c r="A551" s="19">
        <v>779</v>
      </c>
      <c r="B551" s="1" t="s">
        <v>621</v>
      </c>
      <c r="C551" s="20">
        <v>6000</v>
      </c>
      <c r="D551" s="20">
        <v>6116.1</v>
      </c>
      <c r="E551" s="21">
        <f t="shared" si="9"/>
        <v>0.981017314955609</v>
      </c>
      <c r="F551" s="22">
        <v>380.65</v>
      </c>
      <c r="G551" s="1">
        <v>600</v>
      </c>
      <c r="H551" s="1">
        <v>18.1</v>
      </c>
      <c r="I551" s="1">
        <v>240</v>
      </c>
      <c r="J551" s="1">
        <v>345</v>
      </c>
      <c r="K551" s="1">
        <v>480</v>
      </c>
      <c r="L551" s="22">
        <v>18.5149</v>
      </c>
      <c r="M551" s="1">
        <v>0.14</v>
      </c>
      <c r="N551" s="25">
        <v>-2.58977e-6</v>
      </c>
      <c r="O551" s="25">
        <v>7.11208e-6</v>
      </c>
      <c r="P551" s="25">
        <v>0.00291383</v>
      </c>
      <c r="Q551" s="25">
        <v>-0.00157736</v>
      </c>
      <c r="R551" s="27">
        <f ca="1" t="array" ref="R551">(PRODUCT(((C$4:Q$4="")+(C551:Q551&lt;C$4:Q$4))*((C$3:Q$3="")+(C551:Q551&gt;C$3:Q$3)))&gt;0)*1</f>
        <v>0</v>
      </c>
    </row>
    <row r="552" hidden="1" spans="1:18">
      <c r="A552" s="19">
        <v>780</v>
      </c>
      <c r="B552" s="1" t="s">
        <v>622</v>
      </c>
      <c r="C552" s="20">
        <v>5200</v>
      </c>
      <c r="D552" s="20">
        <v>5535.25</v>
      </c>
      <c r="E552" s="21">
        <f t="shared" si="9"/>
        <v>0.939433629917348</v>
      </c>
      <c r="F552" s="22">
        <v>311.5</v>
      </c>
      <c r="G552" s="1">
        <v>0</v>
      </c>
      <c r="H552" s="1">
        <v>0</v>
      </c>
      <c r="I552" s="1">
        <v>208</v>
      </c>
      <c r="J552" s="1">
        <v>250</v>
      </c>
      <c r="K552" s="1">
        <v>480</v>
      </c>
      <c r="L552" s="22">
        <v>36.9434</v>
      </c>
      <c r="M552" s="1">
        <v>0.2</v>
      </c>
      <c r="N552" s="25">
        <v>-6.91965e-6</v>
      </c>
      <c r="O552" s="25">
        <v>5.50089e-5</v>
      </c>
      <c r="P552" s="25">
        <v>0.00409469</v>
      </c>
      <c r="Q552" s="25">
        <v>0.000201849</v>
      </c>
      <c r="R552" s="27">
        <f ca="1" t="array" ref="R552">(PRODUCT(((C$4:Q$4="")+(C552:Q552&lt;C$4:Q$4))*((C$3:Q$3="")+(C552:Q552&gt;C$3:Q$3)))&gt;0)*1</f>
        <v>0</v>
      </c>
    </row>
    <row r="553" hidden="1" spans="1:18">
      <c r="A553" s="19">
        <v>781</v>
      </c>
      <c r="B553" s="1" t="s">
        <v>623</v>
      </c>
      <c r="C553" s="20">
        <v>6000</v>
      </c>
      <c r="D553" s="20">
        <v>6392.01</v>
      </c>
      <c r="E553" s="21">
        <f t="shared" si="9"/>
        <v>0.938671873166656</v>
      </c>
      <c r="F553" s="22">
        <v>311.5</v>
      </c>
      <c r="G553" s="1">
        <v>0</v>
      </c>
      <c r="H553" s="1">
        <v>0</v>
      </c>
      <c r="I553" s="1">
        <v>240</v>
      </c>
      <c r="J553" s="1">
        <v>260</v>
      </c>
      <c r="K553" s="1">
        <v>480</v>
      </c>
      <c r="L553" s="22">
        <v>34.0589</v>
      </c>
      <c r="M553" s="1">
        <v>0.2</v>
      </c>
      <c r="N553" s="25">
        <v>-5.85799e-6</v>
      </c>
      <c r="O553" s="25">
        <v>4.73779e-5</v>
      </c>
      <c r="P553" s="25">
        <v>0.00302826</v>
      </c>
      <c r="Q553" s="25">
        <v>0.000333289</v>
      </c>
      <c r="R553" s="27">
        <f ca="1" t="array" ref="R553">(PRODUCT(((C$4:Q$4="")+(C553:Q553&lt;C$4:Q$4))*((C$3:Q$3="")+(C553:Q553&gt;C$3:Q$3)))&gt;0)*1</f>
        <v>0</v>
      </c>
    </row>
    <row r="554" hidden="1" spans="1:18">
      <c r="A554" s="19">
        <v>782</v>
      </c>
      <c r="B554" s="1" t="s">
        <v>624</v>
      </c>
      <c r="C554" s="20">
        <v>6000</v>
      </c>
      <c r="D554" s="20">
        <v>6369.03</v>
      </c>
      <c r="E554" s="21">
        <f t="shared" si="9"/>
        <v>0.942058680835229</v>
      </c>
      <c r="F554" s="22">
        <v>312.5</v>
      </c>
      <c r="G554" s="1">
        <v>0</v>
      </c>
      <c r="H554" s="1">
        <v>0</v>
      </c>
      <c r="I554" s="1">
        <v>277</v>
      </c>
      <c r="J554" s="1">
        <v>260</v>
      </c>
      <c r="K554" s="1">
        <v>480</v>
      </c>
      <c r="L554" s="22">
        <v>36.6974</v>
      </c>
      <c r="M554" s="1">
        <v>0.23</v>
      </c>
      <c r="N554" s="25">
        <v>-5.34876e-6</v>
      </c>
      <c r="O554" s="25">
        <v>5.28932e-5</v>
      </c>
      <c r="P554" s="25">
        <v>0.00274764</v>
      </c>
      <c r="Q554" s="25">
        <v>0.000416694</v>
      </c>
      <c r="R554" s="27">
        <f ca="1" t="array" ref="R554">(PRODUCT(((C$4:Q$4="")+(C554:Q554&lt;C$4:Q$4))*((C$3:Q$3="")+(C554:Q554&gt;C$3:Q$3)))&gt;0)*1</f>
        <v>0</v>
      </c>
    </row>
    <row r="555" hidden="1" spans="1:18">
      <c r="A555" s="19">
        <v>783</v>
      </c>
      <c r="B555" s="1" t="s">
        <v>625</v>
      </c>
      <c r="C555" s="20">
        <v>6000</v>
      </c>
      <c r="D555" s="20">
        <v>6286.53</v>
      </c>
      <c r="E555" s="21">
        <f t="shared" si="9"/>
        <v>0.954421596651889</v>
      </c>
      <c r="F555" s="22">
        <v>309.933</v>
      </c>
      <c r="G555" s="1">
        <v>0</v>
      </c>
      <c r="H555" s="1">
        <v>0</v>
      </c>
      <c r="I555" s="1">
        <v>208</v>
      </c>
      <c r="J555" s="1">
        <v>250</v>
      </c>
      <c r="K555" s="1">
        <v>480</v>
      </c>
      <c r="L555" s="22">
        <v>48.4824</v>
      </c>
      <c r="M555" s="1">
        <v>0.46</v>
      </c>
      <c r="N555" s="25">
        <v>-5.17323e-6</v>
      </c>
      <c r="O555" s="25">
        <v>5.67401e-5</v>
      </c>
      <c r="P555" s="25">
        <v>0.00149894</v>
      </c>
      <c r="Q555" s="25">
        <v>-0.00121832</v>
      </c>
      <c r="R555" s="27">
        <f ca="1" t="array" ref="R555">(PRODUCT(((C$4:Q$4="")+(C555:Q555&lt;C$4:Q$4))*((C$3:Q$3="")+(C555:Q555&gt;C$3:Q$3)))&gt;0)*1</f>
        <v>0</v>
      </c>
    </row>
    <row r="556" hidden="1" spans="1:18">
      <c r="A556" s="19">
        <v>784</v>
      </c>
      <c r="B556" s="1" t="s">
        <v>626</v>
      </c>
      <c r="C556" s="20">
        <v>6000</v>
      </c>
      <c r="D556" s="20">
        <v>6271.26</v>
      </c>
      <c r="E556" s="21">
        <f t="shared" si="9"/>
        <v>0.956745534390218</v>
      </c>
      <c r="F556" s="22">
        <v>309.917</v>
      </c>
      <c r="G556" s="1">
        <v>0</v>
      </c>
      <c r="H556" s="1">
        <v>0</v>
      </c>
      <c r="I556" s="1">
        <v>240</v>
      </c>
      <c r="J556" s="1">
        <v>250</v>
      </c>
      <c r="K556" s="1">
        <v>480</v>
      </c>
      <c r="L556" s="22">
        <v>49.1356</v>
      </c>
      <c r="M556" s="1">
        <v>0.72</v>
      </c>
      <c r="N556" s="25">
        <v>-4.81477e-6</v>
      </c>
      <c r="O556" s="25">
        <v>5.83927e-5</v>
      </c>
      <c r="P556" s="25">
        <v>0.00186483</v>
      </c>
      <c r="Q556" s="25">
        <v>-0.000423117</v>
      </c>
      <c r="R556" s="27">
        <f ca="1" t="array" ref="R556">(PRODUCT(((C$4:Q$4="")+(C556:Q556&lt;C$4:Q$4))*((C$3:Q$3="")+(C556:Q556&gt;C$3:Q$3)))&gt;0)*1</f>
        <v>0</v>
      </c>
    </row>
    <row r="557" hidden="1" spans="1:18">
      <c r="A557" s="19">
        <v>785</v>
      </c>
      <c r="B557" s="1" t="s">
        <v>627</v>
      </c>
      <c r="C557" s="20">
        <v>6000</v>
      </c>
      <c r="D557" s="20">
        <v>6253.98</v>
      </c>
      <c r="E557" s="21">
        <f t="shared" si="9"/>
        <v>0.959389061045926</v>
      </c>
      <c r="F557" s="22">
        <v>309.947</v>
      </c>
      <c r="G557" s="1">
        <v>0</v>
      </c>
      <c r="H557" s="1">
        <v>0</v>
      </c>
      <c r="I557" s="1">
        <v>277</v>
      </c>
      <c r="J557" s="1">
        <v>250</v>
      </c>
      <c r="K557" s="1">
        <v>480</v>
      </c>
      <c r="L557" s="22">
        <v>49.1283</v>
      </c>
      <c r="M557" s="1">
        <v>1.41</v>
      </c>
      <c r="N557" s="25">
        <v>-4.27236e-6</v>
      </c>
      <c r="O557" s="25">
        <v>6.98527e-5</v>
      </c>
      <c r="P557" s="25">
        <v>0.00239704</v>
      </c>
      <c r="Q557" s="25">
        <v>0.000814302</v>
      </c>
      <c r="R557" s="27">
        <f ca="1" t="array" ref="R557">(PRODUCT(((C$4:Q$4="")+(C557:Q557&lt;C$4:Q$4))*((C$3:Q$3="")+(C557:Q557&gt;C$3:Q$3)))&gt;0)*1</f>
        <v>0</v>
      </c>
    </row>
    <row r="558" hidden="1" spans="1:18">
      <c r="A558" s="19">
        <v>789</v>
      </c>
      <c r="B558" s="1" t="s">
        <v>628</v>
      </c>
      <c r="C558" s="20">
        <v>6000</v>
      </c>
      <c r="D558" s="20">
        <v>6286.53</v>
      </c>
      <c r="E558" s="21">
        <f t="shared" si="9"/>
        <v>0.954421596651889</v>
      </c>
      <c r="F558" s="22">
        <v>309.933</v>
      </c>
      <c r="G558" s="1">
        <v>0</v>
      </c>
      <c r="H558" s="1">
        <v>0</v>
      </c>
      <c r="I558" s="1">
        <v>208</v>
      </c>
      <c r="J558" s="1">
        <v>250</v>
      </c>
      <c r="K558" s="1">
        <v>480</v>
      </c>
      <c r="L558" s="22">
        <v>48.4824</v>
      </c>
      <c r="M558" s="1">
        <v>0.46</v>
      </c>
      <c r="N558" s="25">
        <v>-5.17323e-6</v>
      </c>
      <c r="O558" s="25">
        <v>5.67401e-5</v>
      </c>
      <c r="P558" s="25">
        <v>0.00149894</v>
      </c>
      <c r="Q558" s="25">
        <v>-0.00121832</v>
      </c>
      <c r="R558" s="27">
        <f ca="1" t="array" ref="R558">(PRODUCT(((C$4:Q$4="")+(C558:Q558&lt;C$4:Q$4))*((C$3:Q$3="")+(C558:Q558&gt;C$3:Q$3)))&gt;0)*1</f>
        <v>0</v>
      </c>
    </row>
    <row r="559" hidden="1" spans="1:18">
      <c r="A559" s="19">
        <v>790</v>
      </c>
      <c r="B559" s="1" t="s">
        <v>629</v>
      </c>
      <c r="C559" s="20">
        <v>6000</v>
      </c>
      <c r="D559" s="20">
        <v>6271.26</v>
      </c>
      <c r="E559" s="21">
        <f t="shared" si="9"/>
        <v>0.956745534390218</v>
      </c>
      <c r="F559" s="22">
        <v>309.917</v>
      </c>
      <c r="G559" s="1">
        <v>0</v>
      </c>
      <c r="H559" s="1">
        <v>0</v>
      </c>
      <c r="I559" s="1">
        <v>240</v>
      </c>
      <c r="J559" s="1">
        <v>250</v>
      </c>
      <c r="K559" s="1">
        <v>480</v>
      </c>
      <c r="L559" s="22">
        <v>49.1356</v>
      </c>
      <c r="M559" s="1">
        <v>0.72</v>
      </c>
      <c r="N559" s="25">
        <v>-4.81477e-6</v>
      </c>
      <c r="O559" s="25">
        <v>5.83927e-5</v>
      </c>
      <c r="P559" s="25">
        <v>0.00186483</v>
      </c>
      <c r="Q559" s="25">
        <v>-0.000423117</v>
      </c>
      <c r="R559" s="27">
        <f ca="1" t="array" ref="R559">(PRODUCT(((C$4:Q$4="")+(C559:Q559&lt;C$4:Q$4))*((C$3:Q$3="")+(C559:Q559&gt;C$3:Q$3)))&gt;0)*1</f>
        <v>0</v>
      </c>
    </row>
    <row r="560" hidden="1" spans="1:18">
      <c r="A560" s="19">
        <v>791</v>
      </c>
      <c r="B560" s="1" t="s">
        <v>630</v>
      </c>
      <c r="C560" s="20">
        <v>6000</v>
      </c>
      <c r="D560" s="20">
        <v>6253.98</v>
      </c>
      <c r="E560" s="21">
        <f t="shared" si="9"/>
        <v>0.959389061045926</v>
      </c>
      <c r="F560" s="22">
        <v>309.947</v>
      </c>
      <c r="G560" s="1">
        <v>0</v>
      </c>
      <c r="H560" s="1">
        <v>0</v>
      </c>
      <c r="I560" s="1">
        <v>277</v>
      </c>
      <c r="J560" s="1">
        <v>250</v>
      </c>
      <c r="K560" s="1">
        <v>480</v>
      </c>
      <c r="L560" s="22">
        <v>49.1283</v>
      </c>
      <c r="M560" s="1">
        <v>1.41</v>
      </c>
      <c r="N560" s="25">
        <v>-4.27236e-6</v>
      </c>
      <c r="O560" s="25">
        <v>6.98527e-5</v>
      </c>
      <c r="P560" s="25">
        <v>0.00239704</v>
      </c>
      <c r="Q560" s="25">
        <v>0.000814302</v>
      </c>
      <c r="R560" s="27">
        <f ca="1" t="array" ref="R560">(PRODUCT(((C$4:Q$4="")+(C560:Q560&lt;C$4:Q$4))*((C$3:Q$3="")+(C560:Q560&gt;C$3:Q$3)))&gt;0)*1</f>
        <v>0</v>
      </c>
    </row>
    <row r="561" hidden="1" spans="1:18">
      <c r="A561" s="19">
        <v>792</v>
      </c>
      <c r="B561" s="1" t="s">
        <v>631</v>
      </c>
      <c r="C561" s="20">
        <v>7000</v>
      </c>
      <c r="D561" s="20">
        <v>7184.8</v>
      </c>
      <c r="E561" s="21">
        <f t="shared" si="9"/>
        <v>0.974279033515199</v>
      </c>
      <c r="F561" s="22">
        <v>345.837</v>
      </c>
      <c r="G561" s="1">
        <v>600</v>
      </c>
      <c r="H561" s="1">
        <v>24.4</v>
      </c>
      <c r="I561" s="1">
        <v>208</v>
      </c>
      <c r="J561" s="1">
        <v>300</v>
      </c>
      <c r="K561" s="1">
        <v>480</v>
      </c>
      <c r="L561" s="22">
        <v>16.8343</v>
      </c>
      <c r="M561" s="1">
        <v>0.34</v>
      </c>
      <c r="N561" s="25">
        <v>-3.1001e-6</v>
      </c>
      <c r="O561" s="25">
        <v>6.99497e-6</v>
      </c>
      <c r="P561" s="25">
        <v>0.00117069</v>
      </c>
      <c r="Q561" s="25">
        <v>-0.00160704</v>
      </c>
      <c r="R561" s="27">
        <f ca="1" t="array" ref="R561">(PRODUCT(((C$4:Q$4="")+(C561:Q561&lt;C$4:Q$4))*((C$3:Q$3="")+(C561:Q561&gt;C$3:Q$3)))&gt;0)*1</f>
        <v>0</v>
      </c>
    </row>
    <row r="562" hidden="1" spans="1:18">
      <c r="A562" s="19">
        <v>793</v>
      </c>
      <c r="B562" s="1" t="s">
        <v>632</v>
      </c>
      <c r="C562" s="20">
        <v>7000</v>
      </c>
      <c r="D562" s="20">
        <v>7155.06</v>
      </c>
      <c r="E562" s="21">
        <f t="shared" si="9"/>
        <v>0.978328623379818</v>
      </c>
      <c r="F562" s="22">
        <v>380.611</v>
      </c>
      <c r="G562" s="1">
        <v>600</v>
      </c>
      <c r="H562" s="1">
        <v>21.1</v>
      </c>
      <c r="I562" s="1">
        <v>240</v>
      </c>
      <c r="J562" s="1">
        <v>345</v>
      </c>
      <c r="K562" s="1">
        <v>480</v>
      </c>
      <c r="L562" s="22">
        <v>19.1566</v>
      </c>
      <c r="M562" s="1">
        <v>0.14</v>
      </c>
      <c r="N562" s="25">
        <v>-2.63319e-6</v>
      </c>
      <c r="O562" s="25">
        <v>7.39796e-8</v>
      </c>
      <c r="P562" s="25">
        <v>0.00311895</v>
      </c>
      <c r="Q562" s="25">
        <v>-0.00135552</v>
      </c>
      <c r="R562" s="27">
        <f ca="1" t="array" ref="R562">(PRODUCT(((C$4:Q$4="")+(C562:Q562&lt;C$4:Q$4))*((C$3:Q$3="")+(C562:Q562&gt;C$3:Q$3)))&gt;0)*1</f>
        <v>0</v>
      </c>
    </row>
    <row r="563" hidden="1" spans="1:18">
      <c r="A563" s="19">
        <v>794</v>
      </c>
      <c r="B563" s="1" t="s">
        <v>633</v>
      </c>
      <c r="C563" s="20">
        <v>7000</v>
      </c>
      <c r="D563" s="20">
        <v>7184.81</v>
      </c>
      <c r="E563" s="21">
        <f t="shared" si="9"/>
        <v>0.974277677489036</v>
      </c>
      <c r="F563" s="22">
        <v>345.843</v>
      </c>
      <c r="G563" s="1">
        <v>600</v>
      </c>
      <c r="H563" s="1">
        <v>24.4</v>
      </c>
      <c r="I563" s="1">
        <v>208</v>
      </c>
      <c r="J563" s="1">
        <v>300</v>
      </c>
      <c r="K563" s="1">
        <v>480</v>
      </c>
      <c r="L563" s="22">
        <v>16.835</v>
      </c>
      <c r="M563" s="1">
        <v>0.34</v>
      </c>
      <c r="N563" s="25">
        <v>-3.10019e-6</v>
      </c>
      <c r="O563" s="25">
        <v>6.99361e-6</v>
      </c>
      <c r="P563" s="25">
        <v>0.00117041</v>
      </c>
      <c r="Q563" s="25">
        <v>-0.00160694</v>
      </c>
      <c r="R563" s="27">
        <f ca="1" t="array" ref="R563">(PRODUCT(((C$4:Q$4="")+(C563:Q563&lt;C$4:Q$4))*((C$3:Q$3="")+(C563:Q563&gt;C$3:Q$3)))&gt;0)*1</f>
        <v>0</v>
      </c>
    </row>
    <row r="564" hidden="1" spans="1:18">
      <c r="A564" s="19">
        <v>795</v>
      </c>
      <c r="B564" s="1" t="s">
        <v>634</v>
      </c>
      <c r="C564" s="20">
        <v>7000</v>
      </c>
      <c r="D564" s="20">
        <v>7155.06</v>
      </c>
      <c r="E564" s="21">
        <f t="shared" si="9"/>
        <v>0.978328623379818</v>
      </c>
      <c r="F564" s="22">
        <v>380.617</v>
      </c>
      <c r="G564" s="1">
        <v>600</v>
      </c>
      <c r="H564" s="1">
        <v>21.1</v>
      </c>
      <c r="I564" s="1">
        <v>240</v>
      </c>
      <c r="J564" s="1">
        <v>345</v>
      </c>
      <c r="K564" s="1">
        <v>480</v>
      </c>
      <c r="L564" s="22">
        <v>19.1504</v>
      </c>
      <c r="M564" s="1">
        <v>0.14</v>
      </c>
      <c r="N564" s="25">
        <v>-2.63284e-6</v>
      </c>
      <c r="O564" s="25">
        <v>7.40323e-8</v>
      </c>
      <c r="P564" s="25">
        <v>0.00311981</v>
      </c>
      <c r="Q564" s="25">
        <v>-0.00135578</v>
      </c>
      <c r="R564" s="27">
        <f ca="1" t="array" ref="R564">(PRODUCT(((C$4:Q$4="")+(C564:Q564&lt;C$4:Q$4))*((C$3:Q$3="")+(C564:Q564&gt;C$3:Q$3)))&gt;0)*1</f>
        <v>0</v>
      </c>
    </row>
    <row r="565" hidden="1" spans="1:18">
      <c r="A565" s="19">
        <v>796</v>
      </c>
      <c r="B565" s="1" t="s">
        <v>635</v>
      </c>
      <c r="C565" s="20">
        <v>7000</v>
      </c>
      <c r="D565" s="20">
        <v>7366.09</v>
      </c>
      <c r="E565" s="21">
        <f t="shared" si="9"/>
        <v>0.950300634393552</v>
      </c>
      <c r="F565" s="22">
        <v>310.02</v>
      </c>
      <c r="G565" s="1">
        <v>0</v>
      </c>
      <c r="H565" s="1">
        <v>0</v>
      </c>
      <c r="I565" s="1">
        <v>208</v>
      </c>
      <c r="J565" s="1">
        <v>250</v>
      </c>
      <c r="K565" s="1">
        <v>480</v>
      </c>
      <c r="L565" s="22">
        <v>43.9255</v>
      </c>
      <c r="M565" s="1">
        <v>0.46</v>
      </c>
      <c r="N565" s="25">
        <v>-4.97246e-6</v>
      </c>
      <c r="O565" s="25">
        <v>6.38109e-5</v>
      </c>
      <c r="P565" s="25">
        <v>0.00269691</v>
      </c>
      <c r="Q565" s="25">
        <v>0.00019589</v>
      </c>
      <c r="R565" s="27">
        <f ca="1" t="array" ref="R565">(PRODUCT(((C$4:Q$4="")+(C565:Q565&lt;C$4:Q$4))*((C$3:Q$3="")+(C565:Q565&gt;C$3:Q$3)))&gt;0)*1</f>
        <v>0</v>
      </c>
    </row>
    <row r="566" hidden="1" spans="1:18">
      <c r="A566" s="19">
        <v>797</v>
      </c>
      <c r="B566" s="1" t="s">
        <v>636</v>
      </c>
      <c r="C566" s="20">
        <v>7000</v>
      </c>
      <c r="D566" s="20">
        <v>7339.28</v>
      </c>
      <c r="E566" s="21">
        <f t="shared" si="9"/>
        <v>0.953772032133942</v>
      </c>
      <c r="F566" s="22">
        <v>309.953</v>
      </c>
      <c r="G566" s="1">
        <v>0</v>
      </c>
      <c r="H566" s="1">
        <v>0</v>
      </c>
      <c r="I566" s="1">
        <v>240</v>
      </c>
      <c r="J566" s="1">
        <v>250</v>
      </c>
      <c r="K566" s="1">
        <v>480</v>
      </c>
      <c r="L566" s="22">
        <v>48.2788</v>
      </c>
      <c r="M566" s="1">
        <v>0.72</v>
      </c>
      <c r="N566" s="25">
        <v>-4.65884e-6</v>
      </c>
      <c r="O566" s="25">
        <v>5.63596e-5</v>
      </c>
      <c r="P566" s="25">
        <v>0.0022386</v>
      </c>
      <c r="Q566" s="25">
        <v>0.000215741</v>
      </c>
      <c r="R566" s="27">
        <f ca="1" t="array" ref="R566">(PRODUCT(((C$4:Q$4="")+(C566:Q566&lt;C$4:Q$4))*((C$3:Q$3="")+(C566:Q566&gt;C$3:Q$3)))&gt;0)*1</f>
        <v>0</v>
      </c>
    </row>
    <row r="567" hidden="1" spans="1:18">
      <c r="A567" s="19">
        <v>798</v>
      </c>
      <c r="B567" s="1" t="s">
        <v>637</v>
      </c>
      <c r="C567" s="20">
        <v>7000</v>
      </c>
      <c r="D567" s="20">
        <v>7335.43</v>
      </c>
      <c r="E567" s="21">
        <f t="shared" si="9"/>
        <v>0.954272619328383</v>
      </c>
      <c r="F567" s="22">
        <v>309.357</v>
      </c>
      <c r="G567" s="1">
        <v>0</v>
      </c>
      <c r="H567" s="1">
        <v>0</v>
      </c>
      <c r="I567" s="1">
        <v>277</v>
      </c>
      <c r="J567" s="1">
        <v>250</v>
      </c>
      <c r="K567" s="1">
        <v>480</v>
      </c>
      <c r="L567" s="22">
        <v>47.9026</v>
      </c>
      <c r="M567" s="1">
        <v>1.41</v>
      </c>
      <c r="N567" s="25">
        <v>-4.61858e-6</v>
      </c>
      <c r="O567" s="25">
        <v>6.00784e-5</v>
      </c>
      <c r="P567" s="25">
        <v>0.0022632</v>
      </c>
      <c r="Q567" s="25">
        <v>-5.30729e-6</v>
      </c>
      <c r="R567" s="27">
        <f ca="1" t="array" ref="R567">(PRODUCT(((C$4:Q$4="")+(C567:Q567&lt;C$4:Q$4))*((C$3:Q$3="")+(C567:Q567&gt;C$3:Q$3)))&gt;0)*1</f>
        <v>0</v>
      </c>
    </row>
    <row r="568" hidden="1" spans="1:18">
      <c r="A568" s="19">
        <v>802</v>
      </c>
      <c r="B568" s="1" t="s">
        <v>638</v>
      </c>
      <c r="C568" s="20">
        <v>7000</v>
      </c>
      <c r="D568" s="20">
        <v>7366.09</v>
      </c>
      <c r="E568" s="21">
        <f t="shared" si="9"/>
        <v>0.950300634393552</v>
      </c>
      <c r="F568" s="22">
        <v>310.02</v>
      </c>
      <c r="G568" s="1">
        <v>0</v>
      </c>
      <c r="H568" s="1">
        <v>0</v>
      </c>
      <c r="I568" s="1">
        <v>208</v>
      </c>
      <c r="J568" s="1">
        <v>250</v>
      </c>
      <c r="K568" s="1">
        <v>480</v>
      </c>
      <c r="L568" s="22">
        <v>43.9255</v>
      </c>
      <c r="M568" s="1">
        <v>0.46</v>
      </c>
      <c r="N568" s="25">
        <v>-4.97246e-6</v>
      </c>
      <c r="O568" s="25">
        <v>6.38109e-5</v>
      </c>
      <c r="P568" s="25">
        <v>0.00269691</v>
      </c>
      <c r="Q568" s="25">
        <v>0.00019589</v>
      </c>
      <c r="R568" s="27">
        <f ca="1" t="array" ref="R568">(PRODUCT(((C$4:Q$4="")+(C568:Q568&lt;C$4:Q$4))*((C$3:Q$3="")+(C568:Q568&gt;C$3:Q$3)))&gt;0)*1</f>
        <v>0</v>
      </c>
    </row>
    <row r="569" hidden="1" spans="1:18">
      <c r="A569" s="19">
        <v>803</v>
      </c>
      <c r="B569" s="1" t="s">
        <v>639</v>
      </c>
      <c r="C569" s="20">
        <v>7000</v>
      </c>
      <c r="D569" s="20">
        <v>7339.28</v>
      </c>
      <c r="E569" s="21">
        <f t="shared" si="9"/>
        <v>0.953772032133942</v>
      </c>
      <c r="F569" s="22">
        <v>309.953</v>
      </c>
      <c r="G569" s="1">
        <v>0</v>
      </c>
      <c r="H569" s="1">
        <v>0</v>
      </c>
      <c r="I569" s="1">
        <v>240</v>
      </c>
      <c r="J569" s="1">
        <v>250</v>
      </c>
      <c r="K569" s="1">
        <v>480</v>
      </c>
      <c r="L569" s="22">
        <v>48.2788</v>
      </c>
      <c r="M569" s="1">
        <v>0.72</v>
      </c>
      <c r="N569" s="25">
        <v>-4.65884e-6</v>
      </c>
      <c r="O569" s="25">
        <v>5.63596e-5</v>
      </c>
      <c r="P569" s="25">
        <v>0.0022386</v>
      </c>
      <c r="Q569" s="25">
        <v>0.000215741</v>
      </c>
      <c r="R569" s="27">
        <f ca="1" t="array" ref="R569">(PRODUCT(((C$4:Q$4="")+(C569:Q569&lt;C$4:Q$4))*((C$3:Q$3="")+(C569:Q569&gt;C$3:Q$3)))&gt;0)*1</f>
        <v>0</v>
      </c>
    </row>
    <row r="570" hidden="1" spans="1:18">
      <c r="A570" s="19">
        <v>804</v>
      </c>
      <c r="B570" s="1" t="s">
        <v>640</v>
      </c>
      <c r="C570" s="20">
        <v>7000</v>
      </c>
      <c r="D570" s="20">
        <v>7335.43</v>
      </c>
      <c r="E570" s="21">
        <f t="shared" si="9"/>
        <v>0.954272619328383</v>
      </c>
      <c r="F570" s="22">
        <v>309.357</v>
      </c>
      <c r="G570" s="1">
        <v>0</v>
      </c>
      <c r="H570" s="1">
        <v>0</v>
      </c>
      <c r="I570" s="1">
        <v>277</v>
      </c>
      <c r="J570" s="1">
        <v>250</v>
      </c>
      <c r="K570" s="1">
        <v>480</v>
      </c>
      <c r="L570" s="22">
        <v>47.9026</v>
      </c>
      <c r="M570" s="1">
        <v>1.41</v>
      </c>
      <c r="N570" s="25">
        <v>-4.61858e-6</v>
      </c>
      <c r="O570" s="25">
        <v>6.00784e-5</v>
      </c>
      <c r="P570" s="25">
        <v>0.0022632</v>
      </c>
      <c r="Q570" s="25">
        <v>-5.30729e-6</v>
      </c>
      <c r="R570" s="27">
        <f ca="1" t="array" ref="R570">(PRODUCT(((C$4:Q$4="")+(C570:Q570&lt;C$4:Q$4))*((C$3:Q$3="")+(C570:Q570&gt;C$3:Q$3)))&gt;0)*1</f>
        <v>0</v>
      </c>
    </row>
    <row r="571" hidden="1" spans="1:18">
      <c r="A571" s="19">
        <v>806</v>
      </c>
      <c r="B571" s="1" t="s">
        <v>641</v>
      </c>
      <c r="C571" s="20">
        <v>8000</v>
      </c>
      <c r="D571" s="20">
        <v>8196.65</v>
      </c>
      <c r="E571" s="21">
        <f t="shared" si="9"/>
        <v>0.976008491273874</v>
      </c>
      <c r="F571" s="22">
        <v>380.572</v>
      </c>
      <c r="G571" s="1">
        <v>600</v>
      </c>
      <c r="H571" s="1">
        <v>24.1</v>
      </c>
      <c r="I571" s="1">
        <v>240</v>
      </c>
      <c r="J571" s="1">
        <v>345</v>
      </c>
      <c r="K571" s="1">
        <v>480</v>
      </c>
      <c r="L571" s="22">
        <v>21.6536</v>
      </c>
      <c r="M571" s="1">
        <v>0.14</v>
      </c>
      <c r="N571" s="25">
        <v>-2.8249e-6</v>
      </c>
      <c r="O571" s="25">
        <v>-1.85788e-6</v>
      </c>
      <c r="P571" s="25">
        <v>0.00252645</v>
      </c>
      <c r="Q571" s="25">
        <v>-0.00124489</v>
      </c>
      <c r="R571" s="27">
        <f ca="1" t="array" ref="R571">(PRODUCT(((C$4:Q$4="")+(C571:Q571&lt;C$4:Q$4))*((C$3:Q$3="")+(C571:Q571&gt;C$3:Q$3)))&gt;0)*1</f>
        <v>0</v>
      </c>
    </row>
    <row r="572" hidden="1" spans="1:18">
      <c r="A572" s="19">
        <v>807</v>
      </c>
      <c r="B572" s="1" t="s">
        <v>642</v>
      </c>
      <c r="C572" s="20">
        <v>8108.58</v>
      </c>
      <c r="D572" s="20">
        <v>8388.36</v>
      </c>
      <c r="E572" s="21">
        <f t="shared" si="9"/>
        <v>0.966646638913924</v>
      </c>
      <c r="F572" s="22">
        <v>348.175</v>
      </c>
      <c r="G572" s="1">
        <v>600</v>
      </c>
      <c r="H572" s="1">
        <v>28</v>
      </c>
      <c r="I572" s="1">
        <v>208</v>
      </c>
      <c r="J572" s="1">
        <v>300</v>
      </c>
      <c r="K572" s="1">
        <v>480</v>
      </c>
      <c r="L572" s="22">
        <v>7.16163</v>
      </c>
      <c r="M572" s="1">
        <v>0.49</v>
      </c>
      <c r="N572" s="25">
        <v>-3.27629e-6</v>
      </c>
      <c r="O572" s="25">
        <v>-3.83961e-5</v>
      </c>
      <c r="P572" s="25">
        <v>-0.00616178</v>
      </c>
      <c r="Q572" s="25">
        <v>-0.00429862</v>
      </c>
      <c r="R572" s="27">
        <f ca="1" t="array" ref="R572">(PRODUCT(((C$4:Q$4="")+(C572:Q572&lt;C$4:Q$4))*((C$3:Q$3="")+(C572:Q572&gt;C$3:Q$3)))&gt;0)*1</f>
        <v>0</v>
      </c>
    </row>
    <row r="573" hidden="1" spans="1:18">
      <c r="A573" s="19">
        <v>808</v>
      </c>
      <c r="B573" s="1" t="s">
        <v>643</v>
      </c>
      <c r="C573" s="20">
        <v>8000</v>
      </c>
      <c r="D573" s="20">
        <v>8239.63</v>
      </c>
      <c r="E573" s="21">
        <f t="shared" si="9"/>
        <v>0.970917383426198</v>
      </c>
      <c r="F573" s="22">
        <v>345.767</v>
      </c>
      <c r="G573" s="1">
        <v>600</v>
      </c>
      <c r="H573" s="1">
        <v>27.9</v>
      </c>
      <c r="I573" s="1">
        <v>208</v>
      </c>
      <c r="J573" s="1">
        <v>300</v>
      </c>
      <c r="K573" s="1">
        <v>480</v>
      </c>
      <c r="L573" s="22">
        <v>18.1597</v>
      </c>
      <c r="M573" s="1">
        <v>0.34</v>
      </c>
      <c r="N573" s="25">
        <v>-3.24989e-6</v>
      </c>
      <c r="O573" s="25">
        <v>7.55237e-7</v>
      </c>
      <c r="P573" s="25">
        <v>0.00128848</v>
      </c>
      <c r="Q573" s="25">
        <v>-0.00145103</v>
      </c>
      <c r="R573" s="27">
        <f ca="1" t="array" ref="R573">(PRODUCT(((C$4:Q$4="")+(C573:Q573&lt;C$4:Q$4))*((C$3:Q$3="")+(C573:Q573&gt;C$3:Q$3)))&gt;0)*1</f>
        <v>0</v>
      </c>
    </row>
    <row r="574" hidden="1" spans="1:18">
      <c r="A574" s="19">
        <v>809</v>
      </c>
      <c r="B574" s="1" t="s">
        <v>644</v>
      </c>
      <c r="C574" s="20">
        <v>8000</v>
      </c>
      <c r="D574" s="20">
        <v>8196.65</v>
      </c>
      <c r="E574" s="21">
        <f t="shared" si="9"/>
        <v>0.976008491273874</v>
      </c>
      <c r="F574" s="22">
        <v>380.567</v>
      </c>
      <c r="G574" s="1">
        <v>600</v>
      </c>
      <c r="H574" s="1">
        <v>24.1</v>
      </c>
      <c r="I574" s="1">
        <v>240</v>
      </c>
      <c r="J574" s="1">
        <v>345</v>
      </c>
      <c r="K574" s="1">
        <v>480</v>
      </c>
      <c r="L574" s="22">
        <v>21.6537</v>
      </c>
      <c r="M574" s="1">
        <v>0.14</v>
      </c>
      <c r="N574" s="25">
        <v>-2.82496e-6</v>
      </c>
      <c r="O574" s="25">
        <v>-1.86039e-6</v>
      </c>
      <c r="P574" s="25">
        <v>0.00252261</v>
      </c>
      <c r="Q574" s="25">
        <v>-0.00124635</v>
      </c>
      <c r="R574" s="27">
        <f ca="1" t="array" ref="R574">(PRODUCT(((C$4:Q$4="")+(C574:Q574&lt;C$4:Q$4))*((C$3:Q$3="")+(C574:Q574&gt;C$3:Q$3)))&gt;0)*1</f>
        <v>0</v>
      </c>
    </row>
    <row r="575" hidden="1" spans="1:18">
      <c r="A575" s="19">
        <v>810</v>
      </c>
      <c r="B575" s="1" t="s">
        <v>645</v>
      </c>
      <c r="C575" s="20">
        <v>7600</v>
      </c>
      <c r="D575" s="20">
        <v>7915.2</v>
      </c>
      <c r="E575" s="21">
        <f t="shared" si="9"/>
        <v>0.960177885587225</v>
      </c>
      <c r="F575" s="22">
        <v>345.284</v>
      </c>
      <c r="G575" s="1">
        <v>600</v>
      </c>
      <c r="H575" s="1">
        <v>30</v>
      </c>
      <c r="I575" s="1">
        <v>240</v>
      </c>
      <c r="J575" s="1">
        <v>300</v>
      </c>
      <c r="K575" s="1">
        <v>480</v>
      </c>
      <c r="L575" s="22">
        <v>29.2019</v>
      </c>
      <c r="M575" s="1">
        <v>0.17</v>
      </c>
      <c r="N575" s="25">
        <v>-2.27721e-6</v>
      </c>
      <c r="O575" s="25">
        <v>8.50701e-6</v>
      </c>
      <c r="P575" s="25">
        <v>9.37235e-5</v>
      </c>
      <c r="Q575" s="25">
        <v>-0.00469935</v>
      </c>
      <c r="R575" s="27">
        <f ca="1" t="array" ref="R575">(PRODUCT(((C$4:Q$4="")+(C575:Q575&lt;C$4:Q$4))*((C$3:Q$3="")+(C575:Q575&gt;C$3:Q$3)))&gt;0)*1</f>
        <v>0</v>
      </c>
    </row>
    <row r="576" hidden="1" spans="1:18">
      <c r="A576" s="19">
        <v>811</v>
      </c>
      <c r="B576" s="1" t="s">
        <v>646</v>
      </c>
      <c r="C576" s="20">
        <v>8000</v>
      </c>
      <c r="D576" s="20">
        <v>8402.57</v>
      </c>
      <c r="E576" s="21">
        <f t="shared" si="9"/>
        <v>0.952089658283121</v>
      </c>
      <c r="F576" s="22">
        <v>345.5</v>
      </c>
      <c r="G576" s="1">
        <v>600</v>
      </c>
      <c r="H576" s="1">
        <v>30</v>
      </c>
      <c r="I576" s="1">
        <v>277</v>
      </c>
      <c r="J576" s="1">
        <v>300</v>
      </c>
      <c r="K576" s="1">
        <v>480</v>
      </c>
      <c r="L576" s="22">
        <v>34.6386</v>
      </c>
      <c r="M576" s="1">
        <v>0.15</v>
      </c>
      <c r="N576" s="25">
        <v>-3.34415e-6</v>
      </c>
      <c r="O576" s="25">
        <v>4.90435e-5</v>
      </c>
      <c r="P576" s="25">
        <v>0.00162351</v>
      </c>
      <c r="Q576" s="25">
        <v>-7.52225e-5</v>
      </c>
      <c r="R576" s="27">
        <f ca="1" t="array" ref="R576">(PRODUCT(((C$4:Q$4="")+(C576:Q576&lt;C$4:Q$4))*((C$3:Q$3="")+(C576:Q576&gt;C$3:Q$3)))&gt;0)*1</f>
        <v>0</v>
      </c>
    </row>
    <row r="577" hidden="1" spans="1:18">
      <c r="A577" s="19">
        <v>812</v>
      </c>
      <c r="B577" s="1" t="s">
        <v>647</v>
      </c>
      <c r="C577" s="20">
        <v>7600</v>
      </c>
      <c r="D577" s="20">
        <v>7915.2</v>
      </c>
      <c r="E577" s="21">
        <f t="shared" si="9"/>
        <v>0.960177885587225</v>
      </c>
      <c r="F577" s="22">
        <v>345.284</v>
      </c>
      <c r="G577" s="1">
        <v>600</v>
      </c>
      <c r="H577" s="1">
        <v>30</v>
      </c>
      <c r="I577" s="1">
        <v>240</v>
      </c>
      <c r="J577" s="1">
        <v>300</v>
      </c>
      <c r="K577" s="1">
        <v>480</v>
      </c>
      <c r="L577" s="22">
        <v>29.2019</v>
      </c>
      <c r="M577" s="1">
        <v>0.17</v>
      </c>
      <c r="N577" s="25">
        <v>-2.27721e-6</v>
      </c>
      <c r="O577" s="25">
        <v>8.50701e-6</v>
      </c>
      <c r="P577" s="25">
        <v>9.37235e-5</v>
      </c>
      <c r="Q577" s="25">
        <v>-0.00469935</v>
      </c>
      <c r="R577" s="27">
        <f ca="1" t="array" ref="R577">(PRODUCT(((C$4:Q$4="")+(C577:Q577&lt;C$4:Q$4))*((C$3:Q$3="")+(C577:Q577&gt;C$3:Q$3)))&gt;0)*1</f>
        <v>0</v>
      </c>
    </row>
    <row r="578" hidden="1" spans="1:18">
      <c r="A578" s="19">
        <v>813</v>
      </c>
      <c r="B578" s="1" t="s">
        <v>648</v>
      </c>
      <c r="C578" s="20">
        <v>8000</v>
      </c>
      <c r="D578" s="20">
        <v>8402.57</v>
      </c>
      <c r="E578" s="21">
        <f t="shared" si="9"/>
        <v>0.952089658283121</v>
      </c>
      <c r="F578" s="22">
        <v>345.5</v>
      </c>
      <c r="G578" s="1">
        <v>600</v>
      </c>
      <c r="H578" s="1">
        <v>30</v>
      </c>
      <c r="I578" s="1">
        <v>277</v>
      </c>
      <c r="J578" s="1">
        <v>300</v>
      </c>
      <c r="K578" s="1">
        <v>480</v>
      </c>
      <c r="L578" s="22">
        <v>34.6386</v>
      </c>
      <c r="M578" s="1">
        <v>0.15</v>
      </c>
      <c r="N578" s="25">
        <v>-3.34415e-6</v>
      </c>
      <c r="O578" s="25">
        <v>4.90435e-5</v>
      </c>
      <c r="P578" s="25">
        <v>0.00162351</v>
      </c>
      <c r="Q578" s="25">
        <v>-7.52225e-5</v>
      </c>
      <c r="R578" s="27">
        <f ca="1" t="array" ref="R578">(PRODUCT(((C$4:Q$4="")+(C578:Q578&lt;C$4:Q$4))*((C$3:Q$3="")+(C578:Q578&gt;C$3:Q$3)))&gt;0)*1</f>
        <v>0</v>
      </c>
    </row>
    <row r="579" hidden="1" spans="1:18">
      <c r="A579" s="19">
        <v>814</v>
      </c>
      <c r="B579" s="1" t="s">
        <v>649</v>
      </c>
      <c r="C579" s="20">
        <v>7600</v>
      </c>
      <c r="D579" s="20">
        <v>7915.2</v>
      </c>
      <c r="E579" s="21">
        <f t="shared" si="9"/>
        <v>0.960177885587225</v>
      </c>
      <c r="F579" s="22">
        <v>345.284</v>
      </c>
      <c r="G579" s="1">
        <v>600</v>
      </c>
      <c r="H579" s="1">
        <v>30</v>
      </c>
      <c r="I579" s="1">
        <v>240</v>
      </c>
      <c r="J579" s="1">
        <v>300</v>
      </c>
      <c r="K579" s="1">
        <v>480</v>
      </c>
      <c r="L579" s="22">
        <v>29.2019</v>
      </c>
      <c r="M579" s="1">
        <v>0.17</v>
      </c>
      <c r="N579" s="25">
        <v>-2.27721e-6</v>
      </c>
      <c r="O579" s="25">
        <v>8.50701e-6</v>
      </c>
      <c r="P579" s="25">
        <v>9.37235e-5</v>
      </c>
      <c r="Q579" s="25">
        <v>-0.00469935</v>
      </c>
      <c r="R579" s="27">
        <f ca="1" t="array" ref="R579">(PRODUCT(((C$4:Q$4="")+(C579:Q579&lt;C$4:Q$4))*((C$3:Q$3="")+(C579:Q579&gt;C$3:Q$3)))&gt;0)*1</f>
        <v>0</v>
      </c>
    </row>
    <row r="580" hidden="1" spans="1:18">
      <c r="A580" s="19">
        <v>815</v>
      </c>
      <c r="B580" s="1" t="s">
        <v>650</v>
      </c>
      <c r="C580" s="20">
        <v>8000</v>
      </c>
      <c r="D580" s="20">
        <v>8402.57</v>
      </c>
      <c r="E580" s="21">
        <f t="shared" si="9"/>
        <v>0.952089658283121</v>
      </c>
      <c r="F580" s="22">
        <v>345.5</v>
      </c>
      <c r="G580" s="1">
        <v>600</v>
      </c>
      <c r="H580" s="1">
        <v>30</v>
      </c>
      <c r="I580" s="1">
        <v>277</v>
      </c>
      <c r="J580" s="1">
        <v>300</v>
      </c>
      <c r="K580" s="1">
        <v>480</v>
      </c>
      <c r="L580" s="22">
        <v>34.6386</v>
      </c>
      <c r="M580" s="1">
        <v>0.15</v>
      </c>
      <c r="N580" s="25">
        <v>-3.34415e-6</v>
      </c>
      <c r="O580" s="25">
        <v>4.90435e-5</v>
      </c>
      <c r="P580" s="25">
        <v>0.00162351</v>
      </c>
      <c r="Q580" s="25">
        <v>-7.52225e-5</v>
      </c>
      <c r="R580" s="27">
        <f ca="1" t="array" ref="R580">(PRODUCT(((C$4:Q$4="")+(C580:Q580&lt;C$4:Q$4))*((C$3:Q$3="")+(C580:Q580&gt;C$3:Q$3)))&gt;0)*1</f>
        <v>0</v>
      </c>
    </row>
    <row r="581" hidden="1" spans="1:18">
      <c r="A581" s="19">
        <v>816</v>
      </c>
      <c r="B581" s="1" t="s">
        <v>651</v>
      </c>
      <c r="C581" s="20">
        <v>9000</v>
      </c>
      <c r="D581" s="20">
        <v>9242.68</v>
      </c>
      <c r="E581" s="21">
        <f t="shared" si="9"/>
        <v>0.973743546244163</v>
      </c>
      <c r="F581" s="22">
        <v>380.357</v>
      </c>
      <c r="G581" s="1">
        <v>600</v>
      </c>
      <c r="H581" s="1">
        <v>27.1</v>
      </c>
      <c r="I581" s="1">
        <v>240</v>
      </c>
      <c r="J581" s="1">
        <v>345</v>
      </c>
      <c r="K581" s="1">
        <v>480</v>
      </c>
      <c r="L581" s="22">
        <v>18.5395</v>
      </c>
      <c r="M581" s="1">
        <v>0.14</v>
      </c>
      <c r="N581" s="25">
        <v>-2.59249e-6</v>
      </c>
      <c r="O581" s="25">
        <v>-7.74485e-6</v>
      </c>
      <c r="P581" s="25">
        <v>0.00370082</v>
      </c>
      <c r="Q581" s="25">
        <v>-0.00121672</v>
      </c>
      <c r="R581" s="27">
        <f ca="1" t="array" ref="R581">(PRODUCT(((C$4:Q$4="")+(C581:Q581&lt;C$4:Q$4))*((C$3:Q$3="")+(C581:Q581&gt;C$3:Q$3)))&gt;0)*1</f>
        <v>0</v>
      </c>
    </row>
    <row r="582" hidden="1" spans="1:18">
      <c r="A582" s="19">
        <v>817</v>
      </c>
      <c r="B582" s="1" t="s">
        <v>652</v>
      </c>
      <c r="C582" s="20">
        <v>9109.72</v>
      </c>
      <c r="D582" s="20">
        <v>9382.66</v>
      </c>
      <c r="E582" s="21">
        <f t="shared" si="9"/>
        <v>0.970910168331795</v>
      </c>
      <c r="F582" s="22">
        <v>347.823</v>
      </c>
      <c r="G582" s="1">
        <v>600</v>
      </c>
      <c r="H582" s="1">
        <v>31</v>
      </c>
      <c r="I582" s="1">
        <v>208</v>
      </c>
      <c r="J582" s="1">
        <v>300</v>
      </c>
      <c r="K582" s="1">
        <v>480</v>
      </c>
      <c r="L582" s="22">
        <v>10.9202</v>
      </c>
      <c r="M582" s="1">
        <v>0.52</v>
      </c>
      <c r="N582" s="25">
        <v>-2.53802e-6</v>
      </c>
      <c r="O582" s="25">
        <v>-8.4793e-6</v>
      </c>
      <c r="P582" s="25">
        <v>0.00482011</v>
      </c>
      <c r="Q582" s="25">
        <v>-0.0014127</v>
      </c>
      <c r="R582" s="27">
        <f ca="1" t="array" ref="R582">(PRODUCT(((C$4:Q$4="")+(C582:Q582&lt;C$4:Q$4))*((C$3:Q$3="")+(C582:Q582&gt;C$3:Q$3)))&gt;0)*1</f>
        <v>0</v>
      </c>
    </row>
    <row r="583" hidden="1" spans="1:18">
      <c r="A583" s="19">
        <v>818</v>
      </c>
      <c r="B583" s="1" t="s">
        <v>653</v>
      </c>
      <c r="C583" s="20">
        <v>9000</v>
      </c>
      <c r="D583" s="20">
        <v>9303.51</v>
      </c>
      <c r="E583" s="21">
        <f t="shared" si="9"/>
        <v>0.96737682874528</v>
      </c>
      <c r="F583" s="22">
        <v>345.567</v>
      </c>
      <c r="G583" s="1">
        <v>600</v>
      </c>
      <c r="H583" s="1">
        <v>31.4</v>
      </c>
      <c r="I583" s="1">
        <v>208</v>
      </c>
      <c r="J583" s="1">
        <v>300</v>
      </c>
      <c r="K583" s="1">
        <v>480</v>
      </c>
      <c r="L583" s="22">
        <v>18.3975</v>
      </c>
      <c r="M583" s="1">
        <v>0.34</v>
      </c>
      <c r="N583" s="25">
        <v>-3.3188e-6</v>
      </c>
      <c r="O583" s="25">
        <v>-5.1011e-6</v>
      </c>
      <c r="P583" s="25">
        <v>0.00142826</v>
      </c>
      <c r="Q583" s="25">
        <v>-0.00136141</v>
      </c>
      <c r="R583" s="27">
        <f ca="1" t="array" ref="R583">(PRODUCT(((C$4:Q$4="")+(C583:Q583&lt;C$4:Q$4))*((C$3:Q$3="")+(C583:Q583&gt;C$3:Q$3)))&gt;0)*1</f>
        <v>0</v>
      </c>
    </row>
    <row r="584" hidden="1" spans="1:18">
      <c r="A584" s="19">
        <v>819</v>
      </c>
      <c r="B584" s="1" t="s">
        <v>654</v>
      </c>
      <c r="C584" s="20">
        <v>9000</v>
      </c>
      <c r="D584" s="20">
        <v>9242.68</v>
      </c>
      <c r="E584" s="21">
        <f t="shared" ref="E584:E647" si="10">C584/D584</f>
        <v>0.973743546244163</v>
      </c>
      <c r="F584" s="22">
        <v>380.358</v>
      </c>
      <c r="G584" s="1">
        <v>600</v>
      </c>
      <c r="H584" s="1">
        <v>27.1</v>
      </c>
      <c r="I584" s="1">
        <v>240</v>
      </c>
      <c r="J584" s="1">
        <v>345</v>
      </c>
      <c r="K584" s="1">
        <v>480</v>
      </c>
      <c r="L584" s="22">
        <v>18.5382</v>
      </c>
      <c r="M584" s="1">
        <v>0.14</v>
      </c>
      <c r="N584" s="25">
        <v>-2.59233e-6</v>
      </c>
      <c r="O584" s="25">
        <v>-7.7418e-6</v>
      </c>
      <c r="P584" s="25">
        <v>0.00370569</v>
      </c>
      <c r="Q584" s="25">
        <v>-0.00121577</v>
      </c>
      <c r="R584" s="27">
        <f ca="1" t="array" ref="R584">(PRODUCT(((C$4:Q$4="")+(C584:Q584&lt;C$4:Q$4))*((C$3:Q$3="")+(C584:Q584&gt;C$3:Q$3)))&gt;0)*1</f>
        <v>0</v>
      </c>
    </row>
    <row r="585" hidden="1" spans="1:18">
      <c r="A585" s="19">
        <v>823</v>
      </c>
      <c r="B585" s="1" t="s">
        <v>655</v>
      </c>
      <c r="C585" s="20">
        <v>125000</v>
      </c>
      <c r="D585" s="20">
        <v>134338</v>
      </c>
      <c r="E585" s="21">
        <f t="shared" si="10"/>
        <v>0.930488767139603</v>
      </c>
      <c r="F585" s="22">
        <v>339.667</v>
      </c>
      <c r="G585" s="1">
        <v>0</v>
      </c>
      <c r="H585" s="1">
        <v>0</v>
      </c>
      <c r="I585" s="1">
        <v>208</v>
      </c>
      <c r="J585" s="1">
        <v>275</v>
      </c>
      <c r="K585" s="1">
        <v>480</v>
      </c>
      <c r="L585" s="22">
        <v>795.697</v>
      </c>
      <c r="M585" s="1">
        <v>26.46</v>
      </c>
      <c r="N585" s="25">
        <v>-2.59103e-7</v>
      </c>
      <c r="O585" s="25">
        <v>3.28822e-5</v>
      </c>
      <c r="P585" s="25">
        <v>0.0050313</v>
      </c>
      <c r="Q585" s="25">
        <v>0.0013892</v>
      </c>
      <c r="R585" s="27">
        <f ca="1" t="array" ref="R585">(PRODUCT(((C$4:Q$4="")+(C585:Q585&lt;C$4:Q$4))*((C$3:Q$3="")+(C585:Q585&gt;C$3:Q$3)))&gt;0)*1</f>
        <v>0</v>
      </c>
    </row>
    <row r="586" hidden="1" spans="1:18">
      <c r="A586" s="19">
        <v>824</v>
      </c>
      <c r="B586" s="1" t="s">
        <v>656</v>
      </c>
      <c r="C586" s="20">
        <v>125000</v>
      </c>
      <c r="D586" s="20">
        <v>133530</v>
      </c>
      <c r="E586" s="21">
        <f t="shared" si="10"/>
        <v>0.936119224144387</v>
      </c>
      <c r="F586" s="22">
        <v>340.9</v>
      </c>
      <c r="G586" s="1">
        <v>0</v>
      </c>
      <c r="H586" s="1">
        <v>0</v>
      </c>
      <c r="I586" s="1">
        <v>480</v>
      </c>
      <c r="J586" s="1">
        <v>275</v>
      </c>
      <c r="K586" s="1">
        <v>480</v>
      </c>
      <c r="L586" s="22">
        <v>787.717</v>
      </c>
      <c r="M586" s="1">
        <v>23.92</v>
      </c>
      <c r="N586" s="25">
        <v>-2.01836e-7</v>
      </c>
      <c r="O586" s="25">
        <v>4.65685e-5</v>
      </c>
      <c r="P586" s="25">
        <v>0.0033292</v>
      </c>
      <c r="Q586" s="25">
        <v>0.00180613</v>
      </c>
      <c r="R586" s="27">
        <f ca="1" t="array" ref="R586">(PRODUCT(((C$4:Q$4="")+(C586:Q586&lt;C$4:Q$4))*((C$3:Q$3="")+(C586:Q586&gt;C$3:Q$3)))&gt;0)*1</f>
        <v>0</v>
      </c>
    </row>
    <row r="587" hidden="1" spans="1:18">
      <c r="A587" s="19">
        <v>833</v>
      </c>
      <c r="B587" s="1" t="s">
        <v>657</v>
      </c>
      <c r="C587" s="20">
        <v>36000</v>
      </c>
      <c r="D587" s="20">
        <v>37719.2</v>
      </c>
      <c r="E587" s="21">
        <f t="shared" si="10"/>
        <v>0.954421090585166</v>
      </c>
      <c r="F587" s="22">
        <v>309.933</v>
      </c>
      <c r="G587" s="1">
        <v>600</v>
      </c>
      <c r="H587" s="1">
        <v>150</v>
      </c>
      <c r="I587" s="1">
        <v>208</v>
      </c>
      <c r="J587" s="1">
        <v>250</v>
      </c>
      <c r="K587" s="1">
        <v>480</v>
      </c>
      <c r="L587" s="22">
        <v>290.895</v>
      </c>
      <c r="M587" s="1">
        <v>2.76</v>
      </c>
      <c r="N587" s="25">
        <v>-8.62205e-7</v>
      </c>
      <c r="O587" s="25">
        <v>5.67401e-5</v>
      </c>
      <c r="P587" s="25">
        <v>0.00149894</v>
      </c>
      <c r="Q587" s="25">
        <v>-0.00121832</v>
      </c>
      <c r="R587" s="27">
        <f ca="1" t="array" ref="R587">(PRODUCT(((C$4:Q$4="")+(C587:Q587&lt;C$4:Q$4))*((C$3:Q$3="")+(C587:Q587&gt;C$3:Q$3)))&gt;0)*1</f>
        <v>0</v>
      </c>
    </row>
    <row r="588" hidden="1" spans="1:18">
      <c r="A588" s="19">
        <v>834</v>
      </c>
      <c r="B588" s="1" t="s">
        <v>658</v>
      </c>
      <c r="C588" s="20">
        <v>36000</v>
      </c>
      <c r="D588" s="20">
        <v>37453.9</v>
      </c>
      <c r="E588" s="21">
        <f t="shared" si="10"/>
        <v>0.961181612595751</v>
      </c>
      <c r="F588" s="22">
        <v>309.917</v>
      </c>
      <c r="G588" s="1">
        <v>600</v>
      </c>
      <c r="H588" s="1">
        <v>150</v>
      </c>
      <c r="I588" s="1">
        <v>240</v>
      </c>
      <c r="J588" s="1">
        <v>250</v>
      </c>
      <c r="K588" s="1">
        <v>480</v>
      </c>
      <c r="L588" s="22">
        <v>194.963</v>
      </c>
      <c r="M588" s="1">
        <v>0.6</v>
      </c>
      <c r="N588" s="25">
        <v>-3.55551e-8</v>
      </c>
      <c r="O588" s="25">
        <v>8.6927e-5</v>
      </c>
      <c r="P588" s="25">
        <v>0.000564748</v>
      </c>
      <c r="Q588" s="25">
        <v>-0.00369635</v>
      </c>
      <c r="R588" s="27">
        <f ca="1" t="array" ref="R588">(PRODUCT(((C$4:Q$4="")+(C588:Q588&lt;C$4:Q$4))*((C$3:Q$3="")+(C588:Q588&gt;C$3:Q$3)))&gt;0)*1</f>
        <v>0</v>
      </c>
    </row>
    <row r="589" hidden="1" spans="1:18">
      <c r="A589" s="19">
        <v>835</v>
      </c>
      <c r="B589" s="1" t="s">
        <v>659</v>
      </c>
      <c r="C589" s="20">
        <v>36000</v>
      </c>
      <c r="D589" s="20">
        <v>37523.9</v>
      </c>
      <c r="E589" s="21">
        <f t="shared" si="10"/>
        <v>0.959388549697659</v>
      </c>
      <c r="F589" s="22">
        <v>309.947</v>
      </c>
      <c r="G589" s="1">
        <v>600</v>
      </c>
      <c r="H589" s="1">
        <v>150</v>
      </c>
      <c r="I589" s="1">
        <v>277</v>
      </c>
      <c r="J589" s="1">
        <v>250</v>
      </c>
      <c r="K589" s="1">
        <v>480</v>
      </c>
      <c r="L589" s="22">
        <v>294.77</v>
      </c>
      <c r="M589" s="1">
        <v>8.46</v>
      </c>
      <c r="N589" s="25">
        <v>-7.1206e-7</v>
      </c>
      <c r="O589" s="25">
        <v>6.98527e-5</v>
      </c>
      <c r="P589" s="25">
        <v>0.00239704</v>
      </c>
      <c r="Q589" s="25">
        <v>0.000814302</v>
      </c>
      <c r="R589" s="27">
        <f ca="1" t="array" ref="R589">(PRODUCT(((C$4:Q$4="")+(C589:Q589&lt;C$4:Q$4))*((C$3:Q$3="")+(C589:Q589&gt;C$3:Q$3)))&gt;0)*1</f>
        <v>0</v>
      </c>
    </row>
    <row r="590" hidden="1" spans="1:18">
      <c r="A590" s="19">
        <v>205</v>
      </c>
      <c r="B590" s="1" t="s">
        <v>660</v>
      </c>
      <c r="C590" s="20">
        <v>44400</v>
      </c>
      <c r="D590" s="20">
        <v>46879.1</v>
      </c>
      <c r="E590" s="21">
        <f t="shared" si="10"/>
        <v>0.947117158819175</v>
      </c>
      <c r="F590" s="22">
        <v>388.815</v>
      </c>
      <c r="G590" s="1">
        <v>600</v>
      </c>
      <c r="H590" s="1">
        <v>205.4</v>
      </c>
      <c r="I590" s="1">
        <v>240</v>
      </c>
      <c r="J590" s="1">
        <v>230</v>
      </c>
      <c r="K590" s="1">
        <v>500</v>
      </c>
      <c r="L590" s="22">
        <v>184.06</v>
      </c>
      <c r="M590" s="1">
        <v>3.92</v>
      </c>
      <c r="N590" s="25">
        <v>-4.065e-7</v>
      </c>
      <c r="O590" s="25">
        <v>-5.08029e-5</v>
      </c>
      <c r="P590" s="25">
        <v>-0.00114897</v>
      </c>
      <c r="Q590" s="25">
        <v>-0.00538988</v>
      </c>
      <c r="R590" s="27">
        <f ca="1" t="array" ref="R590">(PRODUCT(((C$4:Q$4="")+(C590:Q590&lt;C$4:Q$4))*((C$3:Q$3="")+(C590:Q590&gt;C$3:Q$3)))&gt;0)*1</f>
        <v>0</v>
      </c>
    </row>
    <row r="591" hidden="1" spans="1:18">
      <c r="A591" s="19">
        <v>208</v>
      </c>
      <c r="B591" s="1" t="s">
        <v>661</v>
      </c>
      <c r="C591" s="20">
        <v>55500</v>
      </c>
      <c r="D591" s="20">
        <v>58626.3</v>
      </c>
      <c r="E591" s="21">
        <f t="shared" si="10"/>
        <v>0.946674103601967</v>
      </c>
      <c r="F591" s="22">
        <v>390.029</v>
      </c>
      <c r="G591" s="1">
        <v>600</v>
      </c>
      <c r="H591" s="1">
        <v>256.7</v>
      </c>
      <c r="I591" s="1">
        <v>240</v>
      </c>
      <c r="J591" s="1">
        <v>230</v>
      </c>
      <c r="K591" s="1">
        <v>500</v>
      </c>
      <c r="L591" s="22">
        <v>207.121</v>
      </c>
      <c r="M591" s="1">
        <v>4.32</v>
      </c>
      <c r="N591" s="25">
        <v>-2.78298e-7</v>
      </c>
      <c r="O591" s="25">
        <v>-5.04702e-5</v>
      </c>
      <c r="P591" s="25">
        <v>-0.000405282</v>
      </c>
      <c r="Q591" s="25">
        <v>-0.00606522</v>
      </c>
      <c r="R591" s="27">
        <f ca="1" t="array" ref="R591">(PRODUCT(((C$4:Q$4="")+(C591:Q591&lt;C$4:Q$4))*((C$3:Q$3="")+(C591:Q591&gt;C$3:Q$3)))&gt;0)*1</f>
        <v>0</v>
      </c>
    </row>
    <row r="592" hidden="1" spans="1:18">
      <c r="A592" s="19">
        <v>639</v>
      </c>
      <c r="B592" s="1" t="s">
        <v>662</v>
      </c>
      <c r="C592" s="20">
        <v>50250</v>
      </c>
      <c r="D592" s="20">
        <v>53169.8</v>
      </c>
      <c r="E592" s="21">
        <f t="shared" si="10"/>
        <v>0.94508536800966</v>
      </c>
      <c r="F592" s="22">
        <v>423.258</v>
      </c>
      <c r="G592" s="1">
        <v>600</v>
      </c>
      <c r="H592" s="1">
        <v>160</v>
      </c>
      <c r="I592" s="1">
        <v>480</v>
      </c>
      <c r="J592" s="1">
        <v>295</v>
      </c>
      <c r="K592" s="1">
        <v>600</v>
      </c>
      <c r="L592" s="22">
        <v>1100.85</v>
      </c>
      <c r="M592" s="1">
        <v>100.8</v>
      </c>
      <c r="N592" s="25">
        <v>-3.00098e-7</v>
      </c>
      <c r="O592" s="25">
        <v>3.61503e-5</v>
      </c>
      <c r="P592" s="25">
        <v>0.000769493</v>
      </c>
      <c r="Q592" s="25">
        <v>-0.00121186</v>
      </c>
      <c r="R592" s="27">
        <f ca="1" t="array" ref="R592">(PRODUCT(((C$4:Q$4="")+(C592:Q592&lt;C$4:Q$4))*((C$3:Q$3="")+(C592:Q592&gt;C$3:Q$3)))&gt;0)*1</f>
        <v>0</v>
      </c>
    </row>
    <row r="593" hidden="1" spans="1:18">
      <c r="A593" s="19">
        <v>531</v>
      </c>
      <c r="B593" s="1" t="s">
        <v>663</v>
      </c>
      <c r="C593" s="20">
        <v>50000</v>
      </c>
      <c r="D593" s="20">
        <v>52921.8</v>
      </c>
      <c r="E593" s="21">
        <f t="shared" si="10"/>
        <v>0.944790237671432</v>
      </c>
      <c r="F593" s="22">
        <v>372.087</v>
      </c>
      <c r="G593" s="1">
        <v>600</v>
      </c>
      <c r="H593" s="1">
        <v>170</v>
      </c>
      <c r="I593" s="1">
        <v>208</v>
      </c>
      <c r="J593" s="1">
        <v>330</v>
      </c>
      <c r="K593" s="1">
        <v>600</v>
      </c>
      <c r="L593" s="22">
        <v>451.852</v>
      </c>
      <c r="M593" s="1">
        <v>33</v>
      </c>
      <c r="N593" s="25">
        <v>-7.03611e-7</v>
      </c>
      <c r="O593" s="25">
        <v>2.22214e-5</v>
      </c>
      <c r="P593" s="25">
        <v>0.000544641</v>
      </c>
      <c r="Q593" s="25">
        <v>-0.000348694</v>
      </c>
      <c r="R593" s="27">
        <f ca="1" t="array" ref="R593">(PRODUCT(((C$4:Q$4="")+(C593:Q593&lt;C$4:Q$4))*((C$3:Q$3="")+(C593:Q593&gt;C$3:Q$3)))&gt;0)*1</f>
        <v>0</v>
      </c>
    </row>
    <row r="594" hidden="1" spans="1:18">
      <c r="A594" s="19">
        <v>841</v>
      </c>
      <c r="B594" s="1" t="s">
        <v>664</v>
      </c>
      <c r="C594" s="20">
        <v>2100</v>
      </c>
      <c r="D594" s="20">
        <v>2261.57</v>
      </c>
      <c r="E594" s="21">
        <f t="shared" si="10"/>
        <v>0.928558479286513</v>
      </c>
      <c r="F594" s="22">
        <v>302.021</v>
      </c>
      <c r="G594" s="1">
        <v>0</v>
      </c>
      <c r="H594" s="1">
        <v>0</v>
      </c>
      <c r="I594" s="1">
        <v>208</v>
      </c>
      <c r="J594" s="1">
        <v>250</v>
      </c>
      <c r="K594" s="1">
        <v>480</v>
      </c>
      <c r="L594" s="22">
        <v>19.8498</v>
      </c>
      <c r="M594" s="1">
        <v>0.32</v>
      </c>
      <c r="N594" s="25">
        <v>-1.73453e-5</v>
      </c>
      <c r="O594" s="25">
        <v>6.82448e-5</v>
      </c>
      <c r="P594" s="25">
        <v>0.00312961</v>
      </c>
      <c r="Q594" s="25">
        <v>-0.000373515</v>
      </c>
      <c r="R594" s="27">
        <f ca="1" t="array" ref="R594">(PRODUCT(((C$4:Q$4="")+(C594:Q594&lt;C$4:Q$4))*((C$3:Q$3="")+(C594:Q594&gt;C$3:Q$3)))&gt;0)*1</f>
        <v>0</v>
      </c>
    </row>
    <row r="595" hidden="1" spans="1:18">
      <c r="A595" s="19">
        <v>842</v>
      </c>
      <c r="B595" s="1" t="s">
        <v>665</v>
      </c>
      <c r="C595" s="20">
        <v>2100</v>
      </c>
      <c r="D595" s="20">
        <v>2293.7</v>
      </c>
      <c r="E595" s="21">
        <f t="shared" si="10"/>
        <v>0.91555129267123</v>
      </c>
      <c r="F595" s="22">
        <v>298.367</v>
      </c>
      <c r="G595" s="1">
        <v>0</v>
      </c>
      <c r="H595" s="1">
        <v>0</v>
      </c>
      <c r="I595" s="1">
        <v>208</v>
      </c>
      <c r="J595" s="1">
        <v>250</v>
      </c>
      <c r="K595" s="1">
        <v>480</v>
      </c>
      <c r="L595" s="22">
        <v>17.5459</v>
      </c>
      <c r="M595" s="1">
        <v>0.3</v>
      </c>
      <c r="N595" s="25">
        <v>-2.21777e-5</v>
      </c>
      <c r="O595" s="25">
        <v>6.32298e-5</v>
      </c>
      <c r="P595" s="25">
        <v>0.00270714</v>
      </c>
      <c r="Q595" s="25">
        <v>-0.000647724</v>
      </c>
      <c r="R595" s="27">
        <f ca="1" t="array" ref="R595">(PRODUCT(((C$4:Q$4="")+(C595:Q595&lt;C$4:Q$4))*((C$3:Q$3="")+(C595:Q595&gt;C$3:Q$3)))&gt;0)*1</f>
        <v>0</v>
      </c>
    </row>
    <row r="596" hidden="1" spans="1:18">
      <c r="A596" s="19">
        <v>843</v>
      </c>
      <c r="B596" s="1" t="s">
        <v>666</v>
      </c>
      <c r="C596" s="20">
        <v>2500</v>
      </c>
      <c r="D596" s="20">
        <v>2694.34</v>
      </c>
      <c r="E596" s="21">
        <f t="shared" si="10"/>
        <v>0.927871018505459</v>
      </c>
      <c r="F596" s="22">
        <v>302.233</v>
      </c>
      <c r="G596" s="1">
        <v>0</v>
      </c>
      <c r="H596" s="1">
        <v>0</v>
      </c>
      <c r="I596" s="1">
        <v>240</v>
      </c>
      <c r="J596" s="1">
        <v>250</v>
      </c>
      <c r="K596" s="1">
        <v>480</v>
      </c>
      <c r="L596" s="22">
        <v>20.762</v>
      </c>
      <c r="M596" s="1">
        <v>0.3</v>
      </c>
      <c r="N596" s="25">
        <v>-1.54499e-5</v>
      </c>
      <c r="O596" s="25">
        <v>6.48999e-5</v>
      </c>
      <c r="P596" s="25">
        <v>0.00282179</v>
      </c>
      <c r="Q596" s="25">
        <v>-0.000303169</v>
      </c>
      <c r="R596" s="27">
        <f ca="1" t="array" ref="R596">(PRODUCT(((C$4:Q$4="")+(C596:Q596&lt;C$4:Q$4))*((C$3:Q$3="")+(C596:Q596&gt;C$3:Q$3)))&gt;0)*1</f>
        <v>0</v>
      </c>
    </row>
    <row r="597" hidden="1" spans="1:18">
      <c r="A597" s="19">
        <v>844</v>
      </c>
      <c r="B597" s="1" t="s">
        <v>667</v>
      </c>
      <c r="C597" s="20">
        <v>2030</v>
      </c>
      <c r="D597" s="20">
        <v>2102.77</v>
      </c>
      <c r="E597" s="21">
        <f t="shared" si="10"/>
        <v>0.965393266976417</v>
      </c>
      <c r="F597" s="22">
        <v>399.39</v>
      </c>
      <c r="G597" s="1">
        <v>600</v>
      </c>
      <c r="H597" s="1">
        <v>12.2</v>
      </c>
      <c r="I597" s="1">
        <v>208</v>
      </c>
      <c r="J597" s="1">
        <v>175</v>
      </c>
      <c r="K597" s="1">
        <v>480</v>
      </c>
      <c r="L597" s="22">
        <v>9.27305</v>
      </c>
      <c r="M597" s="1">
        <v>0</v>
      </c>
      <c r="N597" s="25">
        <v>-1.30119e-5</v>
      </c>
      <c r="O597" s="25">
        <v>-7.03191e-5</v>
      </c>
      <c r="P597" s="25">
        <v>-0.0027858</v>
      </c>
      <c r="Q597" s="25">
        <v>-0.00154918</v>
      </c>
      <c r="R597" s="27">
        <f ca="1" t="array" ref="R597">(PRODUCT(((C$4:Q$4="")+(C597:Q597&lt;C$4:Q$4))*((C$3:Q$3="")+(C597:Q597&gt;C$3:Q$3)))&gt;0)*1</f>
        <v>0</v>
      </c>
    </row>
    <row r="598" hidden="1" spans="1:18">
      <c r="A598" s="19">
        <v>845</v>
      </c>
      <c r="B598" s="1" t="s">
        <v>668</v>
      </c>
      <c r="C598" s="20">
        <v>2530</v>
      </c>
      <c r="D598" s="20">
        <v>2623.63</v>
      </c>
      <c r="E598" s="21">
        <f t="shared" si="10"/>
        <v>0.964312803253508</v>
      </c>
      <c r="F598" s="22">
        <v>415.281</v>
      </c>
      <c r="G598" s="1">
        <v>600</v>
      </c>
      <c r="H598" s="1">
        <v>12.4</v>
      </c>
      <c r="I598" s="1">
        <v>240</v>
      </c>
      <c r="J598" s="1">
        <v>175</v>
      </c>
      <c r="K598" s="1">
        <v>480</v>
      </c>
      <c r="L598" s="22">
        <v>18.7563</v>
      </c>
      <c r="M598" s="1">
        <v>1.12</v>
      </c>
      <c r="N598" s="25">
        <v>-1.00888e-5</v>
      </c>
      <c r="O598" s="25">
        <v>-5.28437e-5</v>
      </c>
      <c r="P598" s="25">
        <v>-9.53806e-5</v>
      </c>
      <c r="Q598" s="25">
        <v>-0.00124358</v>
      </c>
      <c r="R598" s="27">
        <f ca="1" t="array" ref="R598">(PRODUCT(((C$4:Q$4="")+(C598:Q598&lt;C$4:Q$4))*((C$3:Q$3="")+(C598:Q598&gt;C$3:Q$3)))&gt;0)*1</f>
        <v>0</v>
      </c>
    </row>
    <row r="599" hidden="1" spans="1:18">
      <c r="A599" s="19">
        <v>846</v>
      </c>
      <c r="B599" s="1" t="s">
        <v>669</v>
      </c>
      <c r="C599" s="20">
        <v>10068</v>
      </c>
      <c r="D599" s="20">
        <v>10463.7</v>
      </c>
      <c r="E599" s="21">
        <f t="shared" si="10"/>
        <v>0.962183548840276</v>
      </c>
      <c r="F599" s="22">
        <v>354.582</v>
      </c>
      <c r="G599" s="1">
        <v>600</v>
      </c>
      <c r="H599" s="1">
        <v>35</v>
      </c>
      <c r="I599" s="1">
        <v>208</v>
      </c>
      <c r="J599" s="1">
        <v>300</v>
      </c>
      <c r="K599" s="1">
        <v>480</v>
      </c>
      <c r="L599" s="22">
        <v>20.5778</v>
      </c>
      <c r="M599" s="1">
        <v>0.5</v>
      </c>
      <c r="N599" s="25">
        <v>-3.03654e-6</v>
      </c>
      <c r="O599" s="25">
        <v>-9.86264e-6</v>
      </c>
      <c r="P599" s="25">
        <v>0.00323695</v>
      </c>
      <c r="Q599" s="25">
        <v>-0.000907008</v>
      </c>
      <c r="R599" s="27">
        <f ca="1" t="array" ref="R599">(PRODUCT(((C$4:Q$4="")+(C599:Q599&lt;C$4:Q$4))*((C$3:Q$3="")+(C599:Q599&gt;C$3:Q$3)))&gt;0)*1</f>
        <v>0</v>
      </c>
    </row>
    <row r="600" hidden="1" spans="1:18">
      <c r="A600" s="19">
        <v>847</v>
      </c>
      <c r="B600" s="1" t="s">
        <v>670</v>
      </c>
      <c r="C600" s="20">
        <v>2050</v>
      </c>
      <c r="D600" s="20">
        <v>2111.65</v>
      </c>
      <c r="E600" s="21">
        <f t="shared" si="10"/>
        <v>0.970804820874671</v>
      </c>
      <c r="F600" s="22">
        <v>400.224</v>
      </c>
      <c r="G600" s="1">
        <v>600</v>
      </c>
      <c r="H600" s="1">
        <v>12.2</v>
      </c>
      <c r="I600" s="1">
        <v>240</v>
      </c>
      <c r="J600" s="1">
        <v>175</v>
      </c>
      <c r="K600" s="1">
        <v>480</v>
      </c>
      <c r="L600" s="22">
        <v>11.2037</v>
      </c>
      <c r="M600" s="1">
        <v>0</v>
      </c>
      <c r="N600" s="25">
        <v>-1.06284e-5</v>
      </c>
      <c r="O600" s="25">
        <v>-6.09206e-5</v>
      </c>
      <c r="P600" s="25">
        <v>-0.00201279</v>
      </c>
      <c r="Q600" s="25">
        <v>-0.00158643</v>
      </c>
      <c r="R600" s="27">
        <f ca="1" t="array" ref="R600">(PRODUCT(((C$4:Q$4="")+(C600:Q600&lt;C$4:Q$4))*((C$3:Q$3="")+(C600:Q600&gt;C$3:Q$3)))&gt;0)*1</f>
        <v>0</v>
      </c>
    </row>
    <row r="601" hidden="1" spans="1:18">
      <c r="A601" s="19">
        <v>848</v>
      </c>
      <c r="B601" s="1" t="s">
        <v>671</v>
      </c>
      <c r="C601" s="20">
        <v>2530</v>
      </c>
      <c r="D601" s="20">
        <v>2631.64</v>
      </c>
      <c r="E601" s="21">
        <f t="shared" si="10"/>
        <v>0.961377696037452</v>
      </c>
      <c r="F601" s="22">
        <v>415.003</v>
      </c>
      <c r="G601" s="1">
        <v>600</v>
      </c>
      <c r="H601" s="1">
        <v>12.4</v>
      </c>
      <c r="I601" s="1">
        <v>208</v>
      </c>
      <c r="J601" s="1">
        <v>175</v>
      </c>
      <c r="K601" s="1">
        <v>480</v>
      </c>
      <c r="L601" s="22">
        <v>13.4903</v>
      </c>
      <c r="M601" s="1">
        <v>1.1</v>
      </c>
      <c r="N601" s="25">
        <v>-1.15863e-5</v>
      </c>
      <c r="O601" s="25">
        <v>-6.00796e-5</v>
      </c>
      <c r="P601" s="25">
        <v>-0.000720505</v>
      </c>
      <c r="Q601" s="25">
        <v>-0.00125099</v>
      </c>
      <c r="R601" s="27">
        <f ca="1" t="array" ref="R601">(PRODUCT(((C$4:Q$4="")+(C601:Q601&lt;C$4:Q$4))*((C$3:Q$3="")+(C601:Q601&gt;C$3:Q$3)))&gt;0)*1</f>
        <v>0</v>
      </c>
    </row>
    <row r="602" hidden="1" spans="1:18">
      <c r="A602" s="19">
        <v>849</v>
      </c>
      <c r="B602" s="1" t="s">
        <v>672</v>
      </c>
      <c r="C602" s="20">
        <v>3070</v>
      </c>
      <c r="D602" s="20">
        <v>3202.18</v>
      </c>
      <c r="E602" s="21">
        <f t="shared" si="10"/>
        <v>0.958721870725568</v>
      </c>
      <c r="F602" s="22">
        <v>415.346</v>
      </c>
      <c r="G602" s="1">
        <v>600</v>
      </c>
      <c r="H602" s="1">
        <v>14.8</v>
      </c>
      <c r="I602" s="1">
        <v>240</v>
      </c>
      <c r="J602" s="1">
        <v>220</v>
      </c>
      <c r="K602" s="1">
        <v>480</v>
      </c>
      <c r="L602" s="22">
        <v>17.4538</v>
      </c>
      <c r="M602" s="1">
        <v>1.1</v>
      </c>
      <c r="N602" s="25">
        <v>-1.0848e-5</v>
      </c>
      <c r="O602" s="25">
        <v>-7.1352e-5</v>
      </c>
      <c r="P602" s="25">
        <v>-0.00172006</v>
      </c>
      <c r="Q602" s="25">
        <v>-0.00217286</v>
      </c>
      <c r="R602" s="27">
        <f ca="1" t="array" ref="R602">(PRODUCT(((C$4:Q$4="")+(C602:Q602&lt;C$4:Q$4))*((C$3:Q$3="")+(C602:Q602&gt;C$3:Q$3)))&gt;0)*1</f>
        <v>0</v>
      </c>
    </row>
    <row r="603" hidden="1" spans="1:18">
      <c r="A603" s="19">
        <v>850</v>
      </c>
      <c r="B603" s="1" t="s">
        <v>673</v>
      </c>
      <c r="C603" s="20">
        <v>3010</v>
      </c>
      <c r="D603" s="20">
        <v>3156.74</v>
      </c>
      <c r="E603" s="21">
        <f t="shared" si="10"/>
        <v>0.953515335440993</v>
      </c>
      <c r="F603" s="22">
        <v>414.975</v>
      </c>
      <c r="G603" s="1">
        <v>600</v>
      </c>
      <c r="H603" s="1">
        <v>14.8</v>
      </c>
      <c r="I603" s="1">
        <v>208</v>
      </c>
      <c r="J603" s="1">
        <v>220</v>
      </c>
      <c r="K603" s="1">
        <v>480</v>
      </c>
      <c r="L603" s="22">
        <v>14.6472</v>
      </c>
      <c r="M603" s="1">
        <v>0.9</v>
      </c>
      <c r="N603" s="25">
        <v>-1.30688e-5</v>
      </c>
      <c r="O603" s="25">
        <v>-7.74615e-5</v>
      </c>
      <c r="P603" s="25">
        <v>-0.00248884</v>
      </c>
      <c r="Q603" s="25">
        <v>-0.00195931</v>
      </c>
      <c r="R603" s="27">
        <f ca="1" t="array" ref="R603">(PRODUCT(((C$4:Q$4="")+(C603:Q603&lt;C$4:Q$4))*((C$3:Q$3="")+(C603:Q603&gt;C$3:Q$3)))&gt;0)*1</f>
        <v>0</v>
      </c>
    </row>
    <row r="604" hidden="1" spans="1:18">
      <c r="A604" s="19">
        <v>851</v>
      </c>
      <c r="B604" s="1" t="s">
        <v>674</v>
      </c>
      <c r="C604" s="20">
        <v>8108.58</v>
      </c>
      <c r="D604" s="20">
        <v>8388.36</v>
      </c>
      <c r="E604" s="21">
        <f t="shared" si="10"/>
        <v>0.966646638913924</v>
      </c>
      <c r="F604" s="22">
        <v>348.175</v>
      </c>
      <c r="G604" s="1">
        <v>600</v>
      </c>
      <c r="H604" s="1">
        <v>28</v>
      </c>
      <c r="I604" s="1">
        <v>208</v>
      </c>
      <c r="J604" s="1">
        <v>300</v>
      </c>
      <c r="K604" s="1">
        <v>480</v>
      </c>
      <c r="L604" s="22">
        <v>7.16163</v>
      </c>
      <c r="M604" s="1">
        <v>0.49</v>
      </c>
      <c r="N604" s="25">
        <v>-3.27629e-6</v>
      </c>
      <c r="O604" s="25">
        <v>-3.83961e-5</v>
      </c>
      <c r="P604" s="25">
        <v>-0.00616178</v>
      </c>
      <c r="Q604" s="25">
        <v>-0.00429862</v>
      </c>
      <c r="R604" s="27">
        <f ca="1" t="array" ref="R604">(PRODUCT(((C$4:Q$4="")+(C604:Q604&lt;C$4:Q$4))*((C$3:Q$3="")+(C604:Q604&gt;C$3:Q$3)))&gt;0)*1</f>
        <v>0</v>
      </c>
    </row>
    <row r="605" hidden="1" spans="1:18">
      <c r="A605" s="19">
        <v>852</v>
      </c>
      <c r="B605" s="1" t="s">
        <v>675</v>
      </c>
      <c r="C605" s="20">
        <v>9109.72</v>
      </c>
      <c r="D605" s="20">
        <v>9382.66</v>
      </c>
      <c r="E605" s="21">
        <f t="shared" si="10"/>
        <v>0.970910168331795</v>
      </c>
      <c r="F605" s="22">
        <v>347.823</v>
      </c>
      <c r="G605" s="1">
        <v>600</v>
      </c>
      <c r="H605" s="1">
        <v>31</v>
      </c>
      <c r="I605" s="1">
        <v>208</v>
      </c>
      <c r="J605" s="1">
        <v>300</v>
      </c>
      <c r="K605" s="1">
        <v>480</v>
      </c>
      <c r="L605" s="22">
        <v>10.9202</v>
      </c>
      <c r="M605" s="1">
        <v>0.52</v>
      </c>
      <c r="N605" s="25">
        <v>-2.53802e-6</v>
      </c>
      <c r="O605" s="25">
        <v>-8.4793e-6</v>
      </c>
      <c r="P605" s="25">
        <v>0.00482011</v>
      </c>
      <c r="Q605" s="25">
        <v>-0.0014127</v>
      </c>
      <c r="R605" s="27">
        <f ca="1" t="array" ref="R605">(PRODUCT(((C$4:Q$4="")+(C605:Q605&lt;C$4:Q$4))*((C$3:Q$3="")+(C605:Q605&gt;C$3:Q$3)))&gt;0)*1</f>
        <v>0</v>
      </c>
    </row>
    <row r="606" hidden="1" spans="1:18">
      <c r="A606" s="19">
        <v>853</v>
      </c>
      <c r="B606" s="1" t="s">
        <v>676</v>
      </c>
      <c r="C606" s="20">
        <v>4050</v>
      </c>
      <c r="D606" s="20">
        <v>4261.88</v>
      </c>
      <c r="E606" s="21">
        <f t="shared" si="10"/>
        <v>0.95028485081701</v>
      </c>
      <c r="F606" s="22">
        <v>310.728</v>
      </c>
      <c r="G606" s="1">
        <v>600</v>
      </c>
      <c r="H606" s="1">
        <v>18</v>
      </c>
      <c r="I606" s="1">
        <v>240</v>
      </c>
      <c r="J606" s="1">
        <v>250</v>
      </c>
      <c r="K606" s="1">
        <v>480</v>
      </c>
      <c r="L606" s="22">
        <v>29.2138</v>
      </c>
      <c r="M606" s="1">
        <v>0.08</v>
      </c>
      <c r="N606" s="25">
        <v>-7.6668e-6</v>
      </c>
      <c r="O606" s="25">
        <v>-1.00057e-5</v>
      </c>
      <c r="P606" s="25">
        <v>-0.000594057</v>
      </c>
      <c r="Q606" s="25">
        <v>-5.18212e-5</v>
      </c>
      <c r="R606" s="27">
        <f ca="1" t="array" ref="R606">(PRODUCT(((C$4:Q$4="")+(C606:Q606&lt;C$4:Q$4))*((C$3:Q$3="")+(C606:Q606&gt;C$3:Q$3)))&gt;0)*1</f>
        <v>0</v>
      </c>
    </row>
    <row r="607" hidden="1" spans="1:18">
      <c r="A607" s="19">
        <v>880</v>
      </c>
      <c r="B607" s="1" t="s">
        <v>677</v>
      </c>
      <c r="C607" s="20">
        <v>4030</v>
      </c>
      <c r="D607" s="20">
        <v>4267.48</v>
      </c>
      <c r="E607" s="21">
        <f t="shared" si="10"/>
        <v>0.944351233046201</v>
      </c>
      <c r="F607" s="22">
        <v>302.852</v>
      </c>
      <c r="G607" s="1">
        <v>600</v>
      </c>
      <c r="H607" s="1">
        <v>20</v>
      </c>
      <c r="I607" s="1">
        <v>240</v>
      </c>
      <c r="J607" s="1">
        <v>240</v>
      </c>
      <c r="K607" s="1">
        <v>480</v>
      </c>
      <c r="L607" s="22">
        <v>37.3728</v>
      </c>
      <c r="M607" s="1">
        <v>0.19</v>
      </c>
      <c r="N607" s="25">
        <v>-8.77257e-6</v>
      </c>
      <c r="O607" s="25">
        <v>-2.90805e-5</v>
      </c>
      <c r="P607" s="25">
        <v>0.00214709</v>
      </c>
      <c r="Q607" s="25">
        <v>-0.00189675</v>
      </c>
      <c r="R607" s="27">
        <f ca="1" t="array" ref="R607">(PRODUCT(((C$4:Q$4="")+(C607:Q607&lt;C$4:Q$4))*((C$3:Q$3="")+(C607:Q607&gt;C$3:Q$3)))&gt;0)*1</f>
        <v>0</v>
      </c>
    </row>
    <row r="608" hidden="1" spans="1:18">
      <c r="A608" s="19">
        <v>641</v>
      </c>
      <c r="B608" s="1" t="s">
        <v>678</v>
      </c>
      <c r="C608" s="20">
        <v>50000</v>
      </c>
      <c r="D608" s="20">
        <v>53205.4</v>
      </c>
      <c r="E608" s="21">
        <f t="shared" si="10"/>
        <v>0.939754235472339</v>
      </c>
      <c r="F608" s="22">
        <v>431.509</v>
      </c>
      <c r="G608" s="1">
        <v>600</v>
      </c>
      <c r="H608" s="1">
        <v>160</v>
      </c>
      <c r="I608" s="1">
        <v>240</v>
      </c>
      <c r="J608" s="1">
        <v>295</v>
      </c>
      <c r="K608" s="1">
        <v>600</v>
      </c>
      <c r="L608" s="22">
        <v>995.959</v>
      </c>
      <c r="M608" s="1">
        <v>68</v>
      </c>
      <c r="N608" s="25">
        <v>-4.76923e-7</v>
      </c>
      <c r="O608" s="25">
        <v>5.52693e-5</v>
      </c>
      <c r="P608" s="25">
        <v>0.00189912</v>
      </c>
      <c r="Q608" s="25">
        <v>-7.77791e-5</v>
      </c>
      <c r="R608" s="27">
        <f ca="1" t="array" ref="R608">(PRODUCT(((C$4:Q$4="")+(C608:Q608&lt;C$4:Q$4))*((C$3:Q$3="")+(C608:Q608&gt;C$3:Q$3)))&gt;0)*1</f>
        <v>0</v>
      </c>
    </row>
    <row r="609" hidden="1" spans="1:18">
      <c r="A609" s="19">
        <v>204</v>
      </c>
      <c r="B609" s="1" t="s">
        <v>679</v>
      </c>
      <c r="C609" s="20">
        <v>44400</v>
      </c>
      <c r="D609" s="20">
        <v>47450.1</v>
      </c>
      <c r="E609" s="21">
        <f t="shared" si="10"/>
        <v>0.935719840421833</v>
      </c>
      <c r="F609" s="22">
        <v>364.836</v>
      </c>
      <c r="G609" s="1">
        <v>600</v>
      </c>
      <c r="H609" s="1">
        <v>205.4</v>
      </c>
      <c r="I609" s="1">
        <v>208</v>
      </c>
      <c r="J609" s="1">
        <v>230</v>
      </c>
      <c r="K609" s="1">
        <v>500</v>
      </c>
      <c r="L609" s="22">
        <v>216.832</v>
      </c>
      <c r="M609" s="1">
        <v>3.14</v>
      </c>
      <c r="N609" s="25">
        <v>-6.94944e-7</v>
      </c>
      <c r="O609" s="25">
        <v>-5.95369e-5</v>
      </c>
      <c r="P609" s="25">
        <v>-0.000844394</v>
      </c>
      <c r="Q609" s="25">
        <v>-0.00304837</v>
      </c>
      <c r="R609" s="27">
        <f ca="1" t="array" ref="R609">(PRODUCT(((C$4:Q$4="")+(C609:Q609&lt;C$4:Q$4))*((C$3:Q$3="")+(C609:Q609&gt;C$3:Q$3)))&gt;0)*1</f>
        <v>0</v>
      </c>
    </row>
    <row r="610" hidden="1" spans="1:18">
      <c r="A610" s="19">
        <v>905</v>
      </c>
      <c r="B610" s="1" t="s">
        <v>680</v>
      </c>
      <c r="C610" s="20">
        <v>83300</v>
      </c>
      <c r="D610" s="20">
        <v>87890</v>
      </c>
      <c r="E610" s="21">
        <f t="shared" si="10"/>
        <v>0.947775628626692</v>
      </c>
      <c r="F610" s="22">
        <v>389.092</v>
      </c>
      <c r="G610" s="1">
        <v>0</v>
      </c>
      <c r="H610" s="1">
        <v>0</v>
      </c>
      <c r="I610" s="1">
        <v>208</v>
      </c>
      <c r="J610" s="1">
        <v>346</v>
      </c>
      <c r="K610" s="1">
        <v>480</v>
      </c>
      <c r="L610" s="22">
        <v>854.161</v>
      </c>
      <c r="M610" s="1">
        <v>1</v>
      </c>
      <c r="N610" s="25">
        <v>-4.36886e-7</v>
      </c>
      <c r="O610" s="25">
        <v>-5.64074e-5</v>
      </c>
      <c r="P610" s="25">
        <v>-0.00355404</v>
      </c>
      <c r="Q610" s="25">
        <v>-0.00407074</v>
      </c>
      <c r="R610" s="27">
        <f ca="1" t="array" ref="R610">(PRODUCT(((C$4:Q$4="")+(C610:Q610&lt;C$4:Q$4))*((C$3:Q$3="")+(C610:Q610&gt;C$3:Q$3)))&gt;0)*1</f>
        <v>0</v>
      </c>
    </row>
    <row r="611" hidden="1" spans="1:18">
      <c r="A611" s="19">
        <v>906</v>
      </c>
      <c r="B611" s="1" t="s">
        <v>681</v>
      </c>
      <c r="C611" s="20">
        <v>81990</v>
      </c>
      <c r="D611" s="20">
        <v>85967.6</v>
      </c>
      <c r="E611" s="21">
        <f t="shared" si="10"/>
        <v>0.953731405785435</v>
      </c>
      <c r="F611" s="22">
        <v>389.008</v>
      </c>
      <c r="G611" s="1">
        <v>0</v>
      </c>
      <c r="H611" s="1">
        <v>0</v>
      </c>
      <c r="I611" s="1">
        <v>480</v>
      </c>
      <c r="J611" s="1">
        <v>347</v>
      </c>
      <c r="K611" s="1">
        <v>480</v>
      </c>
      <c r="L611" s="22">
        <v>970.015</v>
      </c>
      <c r="M611" s="1">
        <v>1</v>
      </c>
      <c r="N611" s="25">
        <v>-3.61526e-7</v>
      </c>
      <c r="O611" s="25">
        <v>-0.000130539</v>
      </c>
      <c r="P611" s="25">
        <v>0.00274093</v>
      </c>
      <c r="Q611" s="25">
        <v>0.00382929</v>
      </c>
      <c r="R611" s="27">
        <f ca="1" t="array" ref="R611">(PRODUCT(((C$4:Q$4="")+(C611:Q611&lt;C$4:Q$4))*((C$3:Q$3="")+(C611:Q611&gt;C$3:Q$3)))&gt;0)*1</f>
        <v>0</v>
      </c>
    </row>
    <row r="612" hidden="1" spans="1:18">
      <c r="A612" s="19">
        <v>907</v>
      </c>
      <c r="B612" s="1" t="s">
        <v>682</v>
      </c>
      <c r="C612" s="20">
        <v>83300</v>
      </c>
      <c r="D612" s="20">
        <v>87890</v>
      </c>
      <c r="E612" s="21">
        <f t="shared" si="10"/>
        <v>0.947775628626692</v>
      </c>
      <c r="F612" s="22">
        <v>389.092</v>
      </c>
      <c r="G612" s="1">
        <v>0</v>
      </c>
      <c r="H612" s="1">
        <v>0</v>
      </c>
      <c r="I612" s="1">
        <v>208</v>
      </c>
      <c r="J612" s="1">
        <v>346</v>
      </c>
      <c r="K612" s="1">
        <v>480</v>
      </c>
      <c r="L612" s="22">
        <v>854.161</v>
      </c>
      <c r="M612" s="1">
        <v>1</v>
      </c>
      <c r="N612" s="25">
        <v>-4.36886e-7</v>
      </c>
      <c r="O612" s="25">
        <v>-5.64074e-5</v>
      </c>
      <c r="P612" s="25">
        <v>-0.00355404</v>
      </c>
      <c r="Q612" s="25">
        <v>-0.00407074</v>
      </c>
      <c r="R612" s="27">
        <f ca="1" t="array" ref="R612">(PRODUCT(((C$4:Q$4="")+(C612:Q612&lt;C$4:Q$4))*((C$3:Q$3="")+(C612:Q612&gt;C$3:Q$3)))&gt;0)*1</f>
        <v>0</v>
      </c>
    </row>
    <row r="613" hidden="1" spans="1:18">
      <c r="A613" s="19">
        <v>908</v>
      </c>
      <c r="B613" s="1" t="s">
        <v>683</v>
      </c>
      <c r="C613" s="20">
        <v>81990</v>
      </c>
      <c r="D613" s="20">
        <v>85967.6</v>
      </c>
      <c r="E613" s="21">
        <f t="shared" si="10"/>
        <v>0.953731405785435</v>
      </c>
      <c r="F613" s="22">
        <v>389.008</v>
      </c>
      <c r="G613" s="1">
        <v>0</v>
      </c>
      <c r="H613" s="1">
        <v>0</v>
      </c>
      <c r="I613" s="1">
        <v>480</v>
      </c>
      <c r="J613" s="1">
        <v>347</v>
      </c>
      <c r="K613" s="1">
        <v>480</v>
      </c>
      <c r="L613" s="22">
        <v>970.015</v>
      </c>
      <c r="M613" s="1">
        <v>1</v>
      </c>
      <c r="N613" s="25">
        <v>-3.61526e-7</v>
      </c>
      <c r="O613" s="25">
        <v>-0.000130539</v>
      </c>
      <c r="P613" s="25">
        <v>0.00274093</v>
      </c>
      <c r="Q613" s="25">
        <v>0.00382929</v>
      </c>
      <c r="R613" s="27">
        <f ca="1" t="array" ref="R613">(PRODUCT(((C$4:Q$4="")+(C613:Q613&lt;C$4:Q$4))*((C$3:Q$3="")+(C613:Q613&gt;C$3:Q$3)))&gt;0)*1</f>
        <v>0</v>
      </c>
    </row>
    <row r="614" hidden="1" spans="1:18">
      <c r="A614" s="19">
        <v>909</v>
      </c>
      <c r="B614" s="1" t="s">
        <v>684</v>
      </c>
      <c r="C614" s="20">
        <v>95470</v>
      </c>
      <c r="D614" s="20">
        <v>101288</v>
      </c>
      <c r="E614" s="21">
        <f t="shared" si="10"/>
        <v>0.942559829397362</v>
      </c>
      <c r="F614" s="22">
        <v>388.793</v>
      </c>
      <c r="G614" s="1">
        <v>0</v>
      </c>
      <c r="H614" s="1">
        <v>0</v>
      </c>
      <c r="I614" s="1">
        <v>208</v>
      </c>
      <c r="J614" s="1">
        <v>347</v>
      </c>
      <c r="K614" s="1">
        <v>480</v>
      </c>
      <c r="L614" s="22">
        <v>751.032</v>
      </c>
      <c r="M614" s="1">
        <v>1</v>
      </c>
      <c r="N614" s="25">
        <v>-4.27187e-7</v>
      </c>
      <c r="O614" s="25">
        <v>-4.37008e-5</v>
      </c>
      <c r="P614" s="25">
        <v>-0.0041742</v>
      </c>
      <c r="Q614" s="25">
        <v>-0.00317698</v>
      </c>
      <c r="R614" s="27">
        <f ca="1" t="array" ref="R614">(PRODUCT(((C$4:Q$4="")+(C614:Q614&lt;C$4:Q$4))*((C$3:Q$3="")+(C614:Q614&gt;C$3:Q$3)))&gt;0)*1</f>
        <v>1</v>
      </c>
    </row>
    <row r="615" hidden="1" spans="1:18">
      <c r="A615" s="19">
        <v>910</v>
      </c>
      <c r="B615" s="1" t="s">
        <v>685</v>
      </c>
      <c r="C615" s="20">
        <v>95320</v>
      </c>
      <c r="D615" s="20">
        <v>100425</v>
      </c>
      <c r="E615" s="21">
        <f t="shared" si="10"/>
        <v>0.949166044311675</v>
      </c>
      <c r="F615" s="22">
        <v>388.907</v>
      </c>
      <c r="G615" s="1">
        <v>0</v>
      </c>
      <c r="H615" s="1">
        <v>0</v>
      </c>
      <c r="I615" s="1">
        <v>480</v>
      </c>
      <c r="J615" s="1">
        <v>347</v>
      </c>
      <c r="K615" s="1">
        <v>480</v>
      </c>
      <c r="L615" s="22">
        <v>1000.85</v>
      </c>
      <c r="M615" s="1">
        <v>1</v>
      </c>
      <c r="N615" s="25">
        <v>-4.22328e-7</v>
      </c>
      <c r="O615" s="25">
        <v>-9.97603e-5</v>
      </c>
      <c r="P615" s="25">
        <v>0.00332986</v>
      </c>
      <c r="Q615" s="25">
        <v>0.00452177</v>
      </c>
      <c r="R615" s="27">
        <f ca="1" t="array" ref="R615">(PRODUCT(((C$4:Q$4="")+(C615:Q615&lt;C$4:Q$4))*((C$3:Q$3="")+(C615:Q615&gt;C$3:Q$3)))&gt;0)*1</f>
        <v>1</v>
      </c>
    </row>
    <row r="616" hidden="1" spans="1:18">
      <c r="A616" s="19">
        <v>911</v>
      </c>
      <c r="B616" s="1" t="s">
        <v>686</v>
      </c>
      <c r="C616" s="20">
        <v>95470</v>
      </c>
      <c r="D616" s="20">
        <v>101288</v>
      </c>
      <c r="E616" s="21">
        <f t="shared" si="10"/>
        <v>0.942559829397362</v>
      </c>
      <c r="F616" s="22">
        <v>388.793</v>
      </c>
      <c r="G616" s="1">
        <v>0</v>
      </c>
      <c r="H616" s="1">
        <v>0</v>
      </c>
      <c r="I616" s="1">
        <v>208</v>
      </c>
      <c r="J616" s="1">
        <v>347</v>
      </c>
      <c r="K616" s="1">
        <v>480</v>
      </c>
      <c r="L616" s="22">
        <v>751.032</v>
      </c>
      <c r="M616" s="1">
        <v>1</v>
      </c>
      <c r="N616" s="25">
        <v>-4.27187e-7</v>
      </c>
      <c r="O616" s="25">
        <v>-4.37008e-5</v>
      </c>
      <c r="P616" s="25">
        <v>-0.0041742</v>
      </c>
      <c r="Q616" s="25">
        <v>-0.00317698</v>
      </c>
      <c r="R616" s="27">
        <f ca="1" t="array" ref="R616">(PRODUCT(((C$4:Q$4="")+(C616:Q616&lt;C$4:Q$4))*((C$3:Q$3="")+(C616:Q616&gt;C$3:Q$3)))&gt;0)*1</f>
        <v>1</v>
      </c>
    </row>
    <row r="617" hidden="1" spans="1:18">
      <c r="A617" s="19">
        <v>912</v>
      </c>
      <c r="B617" s="1" t="s">
        <v>687</v>
      </c>
      <c r="C617" s="20">
        <v>95320</v>
      </c>
      <c r="D617" s="20">
        <v>100425</v>
      </c>
      <c r="E617" s="21">
        <f t="shared" si="10"/>
        <v>0.949166044311675</v>
      </c>
      <c r="F617" s="22">
        <v>388.907</v>
      </c>
      <c r="G617" s="1">
        <v>0</v>
      </c>
      <c r="H617" s="1">
        <v>0</v>
      </c>
      <c r="I617" s="1">
        <v>480</v>
      </c>
      <c r="J617" s="1">
        <v>347</v>
      </c>
      <c r="K617" s="1">
        <v>480</v>
      </c>
      <c r="L617" s="22">
        <v>1000.85</v>
      </c>
      <c r="M617" s="1">
        <v>1</v>
      </c>
      <c r="N617" s="25">
        <v>-4.22328e-7</v>
      </c>
      <c r="O617" s="25">
        <v>-9.97603e-5</v>
      </c>
      <c r="P617" s="25">
        <v>0.00332986</v>
      </c>
      <c r="Q617" s="25">
        <v>0.00452177</v>
      </c>
      <c r="R617" s="27">
        <f ca="1" t="array" ref="R617">(PRODUCT(((C$4:Q$4="")+(C617:Q617&lt;C$4:Q$4))*((C$3:Q$3="")+(C617:Q617&gt;C$3:Q$3)))&gt;0)*1</f>
        <v>1</v>
      </c>
    </row>
    <row r="618" hidden="1" spans="1:18">
      <c r="A618" s="19">
        <v>936</v>
      </c>
      <c r="B618" s="1" t="s">
        <v>688</v>
      </c>
      <c r="C618" s="20">
        <v>4030</v>
      </c>
      <c r="D618" s="20">
        <v>4267.48</v>
      </c>
      <c r="E618" s="21">
        <f t="shared" si="10"/>
        <v>0.944351233046201</v>
      </c>
      <c r="F618" s="22">
        <v>302.852</v>
      </c>
      <c r="G618" s="1">
        <v>600</v>
      </c>
      <c r="H618" s="1">
        <v>20</v>
      </c>
      <c r="I618" s="1">
        <v>240</v>
      </c>
      <c r="J618" s="1">
        <v>240</v>
      </c>
      <c r="K618" s="1">
        <v>480</v>
      </c>
      <c r="L618" s="22">
        <v>37.3728</v>
      </c>
      <c r="M618" s="1">
        <v>0.19</v>
      </c>
      <c r="N618" s="25">
        <v>-8.77257e-6</v>
      </c>
      <c r="O618" s="25">
        <v>-2.90805e-5</v>
      </c>
      <c r="P618" s="25">
        <v>0.00214709</v>
      </c>
      <c r="Q618" s="25">
        <v>-0.00189675</v>
      </c>
      <c r="R618" s="27">
        <f ca="1" t="array" ref="R618">(PRODUCT(((C$4:Q$4="")+(C618:Q618&lt;C$4:Q$4))*((C$3:Q$3="")+(C618:Q618&gt;C$3:Q$3)))&gt;0)*1</f>
        <v>0</v>
      </c>
    </row>
    <row r="619" hidden="1" spans="1:18">
      <c r="A619" s="19">
        <v>947</v>
      </c>
      <c r="B619" s="1" t="s">
        <v>689</v>
      </c>
      <c r="C619" s="20">
        <v>2700</v>
      </c>
      <c r="D619" s="20">
        <v>2884.4</v>
      </c>
      <c r="E619" s="21">
        <f t="shared" si="10"/>
        <v>0.936069893218694</v>
      </c>
      <c r="F619" s="22">
        <v>265.992</v>
      </c>
      <c r="G619" s="1">
        <v>0</v>
      </c>
      <c r="H619" s="1">
        <v>0</v>
      </c>
      <c r="I619" s="1">
        <v>208</v>
      </c>
      <c r="J619" s="1">
        <v>195</v>
      </c>
      <c r="K619" s="1">
        <v>480</v>
      </c>
      <c r="L619" s="22">
        <v>30.8315</v>
      </c>
      <c r="M619" s="1">
        <v>1</v>
      </c>
      <c r="N619" s="25">
        <v>-1.2182e-5</v>
      </c>
      <c r="O619" s="25">
        <v>5.67189e-5</v>
      </c>
      <c r="P619" s="25">
        <v>0.00216447</v>
      </c>
      <c r="Q619" s="25">
        <v>0.00173592</v>
      </c>
      <c r="R619" s="27">
        <f ca="1" t="array" ref="R619">(PRODUCT(((C$4:Q$4="")+(C619:Q619&lt;C$4:Q$4))*((C$3:Q$3="")+(C619:Q619&gt;C$3:Q$3)))&gt;0)*1</f>
        <v>0</v>
      </c>
    </row>
    <row r="620" hidden="1" spans="1:18">
      <c r="A620" s="19">
        <v>948</v>
      </c>
      <c r="B620" s="1" t="s">
        <v>690</v>
      </c>
      <c r="C620" s="20">
        <v>2800</v>
      </c>
      <c r="D620" s="20">
        <v>2979.74</v>
      </c>
      <c r="E620" s="21">
        <f t="shared" si="10"/>
        <v>0.9396793008786</v>
      </c>
      <c r="F620" s="22">
        <v>265.92</v>
      </c>
      <c r="G620" s="1">
        <v>0</v>
      </c>
      <c r="H620" s="1">
        <v>0</v>
      </c>
      <c r="I620" s="1">
        <v>240</v>
      </c>
      <c r="J620" s="1">
        <v>195</v>
      </c>
      <c r="K620" s="1">
        <v>480</v>
      </c>
      <c r="L620" s="22">
        <v>31.2127</v>
      </c>
      <c r="M620" s="1">
        <v>1.3</v>
      </c>
      <c r="N620" s="25">
        <v>-1.15852e-5</v>
      </c>
      <c r="O620" s="25">
        <v>6.5623e-5</v>
      </c>
      <c r="P620" s="25">
        <v>0.00233335</v>
      </c>
      <c r="Q620" s="25">
        <v>0.00241125</v>
      </c>
      <c r="R620" s="27">
        <f ca="1" t="array" ref="R620">(PRODUCT(((C$4:Q$4="")+(C620:Q620&lt;C$4:Q$4))*((C$3:Q$3="")+(C620:Q620&gt;C$3:Q$3)))&gt;0)*1</f>
        <v>0</v>
      </c>
    </row>
    <row r="621" hidden="1" spans="1:18">
      <c r="A621" s="19">
        <v>949</v>
      </c>
      <c r="B621" s="1" t="s">
        <v>691</v>
      </c>
      <c r="C621" s="20">
        <v>3800</v>
      </c>
      <c r="D621" s="20">
        <v>4005.62</v>
      </c>
      <c r="E621" s="21">
        <f t="shared" si="10"/>
        <v>0.948667122692617</v>
      </c>
      <c r="F621" s="22">
        <v>300.004</v>
      </c>
      <c r="G621" s="1">
        <v>0</v>
      </c>
      <c r="H621" s="1">
        <v>0</v>
      </c>
      <c r="I621" s="1">
        <v>208</v>
      </c>
      <c r="J621" s="1">
        <v>240</v>
      </c>
      <c r="K621" s="1">
        <v>480</v>
      </c>
      <c r="L621" s="22">
        <v>28.0911</v>
      </c>
      <c r="M621" s="1">
        <v>0.99</v>
      </c>
      <c r="N621" s="25">
        <v>-6.99666e-6</v>
      </c>
      <c r="O621" s="25">
        <v>1.07928e-5</v>
      </c>
      <c r="P621" s="25">
        <v>0.000851597</v>
      </c>
      <c r="Q621" s="25">
        <v>-0.000708246</v>
      </c>
      <c r="R621" s="27">
        <f ca="1" t="array" ref="R621">(PRODUCT(((C$4:Q$4="")+(C621:Q621&lt;C$4:Q$4))*((C$3:Q$3="")+(C621:Q621&gt;C$3:Q$3)))&gt;0)*1</f>
        <v>0</v>
      </c>
    </row>
    <row r="622" hidden="1" spans="1:18">
      <c r="A622" s="19">
        <v>950</v>
      </c>
      <c r="B622" s="1" t="s">
        <v>692</v>
      </c>
      <c r="C622" s="20">
        <v>2500</v>
      </c>
      <c r="D622" s="20">
        <v>2649.52</v>
      </c>
      <c r="E622" s="21">
        <f t="shared" si="10"/>
        <v>0.94356713668891</v>
      </c>
      <c r="F622" s="22">
        <v>266.255</v>
      </c>
      <c r="G622" s="1">
        <v>0</v>
      </c>
      <c r="H622" s="1">
        <v>0</v>
      </c>
      <c r="I622" s="1">
        <v>240</v>
      </c>
      <c r="J622" s="1">
        <v>195</v>
      </c>
      <c r="K622" s="1">
        <v>480</v>
      </c>
      <c r="L622" s="22">
        <v>28.3312</v>
      </c>
      <c r="M622" s="1">
        <v>1</v>
      </c>
      <c r="N622" s="25">
        <v>-9.3819e-6</v>
      </c>
      <c r="O622" s="25">
        <v>2.5003e-5</v>
      </c>
      <c r="P622" s="25">
        <v>0.000855284</v>
      </c>
      <c r="Q622" s="25">
        <v>-0.000356521</v>
      </c>
      <c r="R622" s="27">
        <f ca="1" t="array" ref="R622">(PRODUCT(((C$4:Q$4="")+(C622:Q622&lt;C$4:Q$4))*((C$3:Q$3="")+(C622:Q622&gt;C$3:Q$3)))&gt;0)*1</f>
        <v>0</v>
      </c>
    </row>
    <row r="623" hidden="1" spans="1:18">
      <c r="A623" s="19">
        <v>951</v>
      </c>
      <c r="B623" s="1" t="s">
        <v>693</v>
      </c>
      <c r="C623" s="20">
        <v>3300</v>
      </c>
      <c r="D623" s="20">
        <v>3526.69</v>
      </c>
      <c r="E623" s="21">
        <f t="shared" si="10"/>
        <v>0.935721597305122</v>
      </c>
      <c r="F623" s="22">
        <v>266.155</v>
      </c>
      <c r="G623" s="1">
        <v>0</v>
      </c>
      <c r="H623" s="1">
        <v>0</v>
      </c>
      <c r="I623" s="1">
        <v>208</v>
      </c>
      <c r="J623" s="1">
        <v>195</v>
      </c>
      <c r="K623" s="1">
        <v>480</v>
      </c>
      <c r="L623" s="22">
        <v>30.9404</v>
      </c>
      <c r="M623" s="1">
        <v>1</v>
      </c>
      <c r="N623" s="25">
        <v>-1.02264e-5</v>
      </c>
      <c r="O623" s="25">
        <v>2.02426e-5</v>
      </c>
      <c r="P623" s="25">
        <v>0.00110872</v>
      </c>
      <c r="Q623" s="25">
        <v>3.9709e-5</v>
      </c>
      <c r="R623" s="27">
        <f ca="1" t="array" ref="R623">(PRODUCT(((C$4:Q$4="")+(C623:Q623&lt;C$4:Q$4))*((C$3:Q$3="")+(C623:Q623&gt;C$3:Q$3)))&gt;0)*1</f>
        <v>0</v>
      </c>
    </row>
    <row r="624" hidden="1" spans="1:18">
      <c r="A624" s="19">
        <v>952</v>
      </c>
      <c r="B624" s="1" t="s">
        <v>694</v>
      </c>
      <c r="C624" s="20">
        <v>3300</v>
      </c>
      <c r="D624" s="20">
        <v>3494.97</v>
      </c>
      <c r="E624" s="21">
        <f t="shared" si="10"/>
        <v>0.944214113425866</v>
      </c>
      <c r="F624" s="22">
        <v>266.088</v>
      </c>
      <c r="G624" s="1">
        <v>0</v>
      </c>
      <c r="H624" s="1">
        <v>0</v>
      </c>
      <c r="I624" s="1">
        <v>240</v>
      </c>
      <c r="J624" s="1">
        <v>195</v>
      </c>
      <c r="K624" s="1">
        <v>480</v>
      </c>
      <c r="L624" s="22">
        <v>30.5619</v>
      </c>
      <c r="M624" s="1">
        <v>1</v>
      </c>
      <c r="N624" s="25">
        <v>-8.77627e-6</v>
      </c>
      <c r="O624" s="25">
        <v>2.72295e-5</v>
      </c>
      <c r="P624" s="25">
        <v>0.00138376</v>
      </c>
      <c r="Q624" s="25">
        <v>0.000121022</v>
      </c>
      <c r="R624" s="27">
        <f ca="1" t="array" ref="R624">(PRODUCT(((C$4:Q$4="")+(C624:Q624&lt;C$4:Q$4))*((C$3:Q$3="")+(C624:Q624&gt;C$3:Q$3)))&gt;0)*1</f>
        <v>0</v>
      </c>
    </row>
    <row r="625" hidden="1" spans="1:18">
      <c r="A625" s="19">
        <v>953</v>
      </c>
      <c r="B625" s="1" t="s">
        <v>695</v>
      </c>
      <c r="C625" s="20">
        <v>4000</v>
      </c>
      <c r="D625" s="20">
        <v>4198.05</v>
      </c>
      <c r="E625" s="21">
        <f t="shared" si="10"/>
        <v>0.952823334643465</v>
      </c>
      <c r="F625" s="22">
        <v>300.028</v>
      </c>
      <c r="G625" s="1">
        <v>0</v>
      </c>
      <c r="H625" s="1">
        <v>0</v>
      </c>
      <c r="I625" s="1">
        <v>240</v>
      </c>
      <c r="J625" s="1">
        <v>195</v>
      </c>
      <c r="K625" s="1">
        <v>480</v>
      </c>
      <c r="L625" s="22">
        <v>27.5896</v>
      </c>
      <c r="M625" s="1">
        <v>1</v>
      </c>
      <c r="N625" s="25">
        <v>-5.86592e-6</v>
      </c>
      <c r="O625" s="25">
        <v>1.27734e-5</v>
      </c>
      <c r="P625" s="25">
        <v>0.000900327</v>
      </c>
      <c r="Q625" s="25">
        <v>-0.000982647</v>
      </c>
      <c r="R625" s="27">
        <f ca="1" t="array" ref="R625">(PRODUCT(((C$4:Q$4="")+(C625:Q625&lt;C$4:Q$4))*((C$3:Q$3="")+(C625:Q625&gt;C$3:Q$3)))&gt;0)*1</f>
        <v>0</v>
      </c>
    </row>
    <row r="626" hidden="1" spans="1:18">
      <c r="A626" s="19">
        <v>954</v>
      </c>
      <c r="B626" s="1" t="s">
        <v>696</v>
      </c>
      <c r="C626" s="20">
        <v>5000</v>
      </c>
      <c r="D626" s="20">
        <v>5285.11</v>
      </c>
      <c r="E626" s="21">
        <f t="shared" si="10"/>
        <v>0.946054102942039</v>
      </c>
      <c r="F626" s="22">
        <v>299.721</v>
      </c>
      <c r="G626" s="1">
        <v>0</v>
      </c>
      <c r="H626" s="1">
        <v>0</v>
      </c>
      <c r="I626" s="1">
        <v>240</v>
      </c>
      <c r="J626" s="1">
        <v>240</v>
      </c>
      <c r="K626" s="1">
        <v>480</v>
      </c>
      <c r="L626" s="22">
        <v>27.2284</v>
      </c>
      <c r="M626" s="1">
        <v>1</v>
      </c>
      <c r="N626" s="25">
        <v>-6.6838e-6</v>
      </c>
      <c r="O626" s="25">
        <v>9.78672e-6</v>
      </c>
      <c r="P626" s="25">
        <v>0.000900077</v>
      </c>
      <c r="Q626" s="25">
        <v>-0.000239921</v>
      </c>
      <c r="R626" s="27">
        <f ca="1" t="array" ref="R626">(PRODUCT(((C$4:Q$4="")+(C626:Q626&lt;C$4:Q$4))*((C$3:Q$3="")+(C626:Q626&gt;C$3:Q$3)))&gt;0)*1</f>
        <v>0</v>
      </c>
    </row>
    <row r="627" hidden="1" spans="1:18">
      <c r="A627" s="19">
        <v>1005</v>
      </c>
      <c r="B627" s="1" t="s">
        <v>697</v>
      </c>
      <c r="C627" s="20">
        <v>3500</v>
      </c>
      <c r="D627" s="20">
        <v>3700.17</v>
      </c>
      <c r="E627" s="21">
        <f t="shared" si="10"/>
        <v>0.945902485561474</v>
      </c>
      <c r="F627" s="22">
        <v>310.663</v>
      </c>
      <c r="G627" s="1">
        <v>0</v>
      </c>
      <c r="H627" s="1">
        <v>0</v>
      </c>
      <c r="I627" s="1">
        <v>208</v>
      </c>
      <c r="J627" s="1">
        <v>250</v>
      </c>
      <c r="K627" s="1">
        <v>480</v>
      </c>
      <c r="L627" s="22">
        <v>17.3675</v>
      </c>
      <c r="M627" s="1">
        <v>0.14</v>
      </c>
      <c r="N627" s="25">
        <v>-1.0221e-5</v>
      </c>
      <c r="O627" s="25">
        <v>4.1901e-5</v>
      </c>
      <c r="P627" s="25">
        <v>0.0017356</v>
      </c>
      <c r="Q627" s="25">
        <v>-0.0001588</v>
      </c>
      <c r="R627" s="27">
        <f ca="1" t="array" ref="R627">(PRODUCT(((C$4:Q$4="")+(C627:Q627&lt;C$4:Q$4))*((C$3:Q$3="")+(C627:Q627&gt;C$3:Q$3)))&gt;0)*1</f>
        <v>0</v>
      </c>
    </row>
    <row r="628" hidden="1" spans="1:18">
      <c r="A628" s="19">
        <v>1006</v>
      </c>
      <c r="B628" s="1" t="s">
        <v>698</v>
      </c>
      <c r="C628" s="20">
        <v>4000</v>
      </c>
      <c r="D628" s="20">
        <v>4186</v>
      </c>
      <c r="E628" s="21">
        <f t="shared" si="10"/>
        <v>0.955566172957477</v>
      </c>
      <c r="F628" s="22">
        <v>310.67</v>
      </c>
      <c r="G628" s="1">
        <v>0</v>
      </c>
      <c r="H628" s="1">
        <v>0</v>
      </c>
      <c r="I628" s="1">
        <v>240</v>
      </c>
      <c r="J628" s="1">
        <v>250</v>
      </c>
      <c r="K628" s="1">
        <v>480</v>
      </c>
      <c r="L628" s="22">
        <v>19.7391</v>
      </c>
      <c r="M628" s="1">
        <v>0.17</v>
      </c>
      <c r="N628" s="25">
        <v>-6.57929e-6</v>
      </c>
      <c r="O628" s="25">
        <v>4.72925e-5</v>
      </c>
      <c r="P628" s="25">
        <v>0.00202195</v>
      </c>
      <c r="Q628" s="25">
        <v>0.000285321</v>
      </c>
      <c r="R628" s="27">
        <f ca="1" t="array" ref="R628">(PRODUCT(((C$4:Q$4="")+(C628:Q628&lt;C$4:Q$4))*((C$3:Q$3="")+(C628:Q628&gt;C$3:Q$3)))&gt;0)*1</f>
        <v>0</v>
      </c>
    </row>
    <row r="629" hidden="1" spans="1:18">
      <c r="A629" s="19">
        <v>1007</v>
      </c>
      <c r="B629" s="1" t="s">
        <v>699</v>
      </c>
      <c r="C629" s="20">
        <v>5000</v>
      </c>
      <c r="D629" s="20">
        <v>5212.84</v>
      </c>
      <c r="E629" s="21">
        <f t="shared" si="10"/>
        <v>0.959170049339707</v>
      </c>
      <c r="F629" s="22">
        <v>309.913</v>
      </c>
      <c r="G629" s="1">
        <v>0</v>
      </c>
      <c r="H629" s="1">
        <v>0</v>
      </c>
      <c r="I629" s="1">
        <v>208</v>
      </c>
      <c r="J629" s="1">
        <v>250</v>
      </c>
      <c r="K629" s="1">
        <v>480</v>
      </c>
      <c r="L629" s="22">
        <v>49.1571</v>
      </c>
      <c r="M629" s="1">
        <v>0.46</v>
      </c>
      <c r="N629" s="25">
        <v>-5.10221e-6</v>
      </c>
      <c r="O629" s="25">
        <v>6.55495e-5</v>
      </c>
      <c r="P629" s="25">
        <v>0.00265844</v>
      </c>
      <c r="Q629" s="25">
        <v>0.000854498</v>
      </c>
      <c r="R629" s="27">
        <f ca="1" t="array" ref="R629">(PRODUCT(((C$4:Q$4="")+(C629:Q629&lt;C$4:Q$4))*((C$3:Q$3="")+(C629:Q629&gt;C$3:Q$3)))&gt;0)*1</f>
        <v>0</v>
      </c>
    </row>
    <row r="630" hidden="1" spans="1:18">
      <c r="A630" s="19">
        <v>1008</v>
      </c>
      <c r="B630" s="1" t="s">
        <v>700</v>
      </c>
      <c r="C630" s="20">
        <v>5000</v>
      </c>
      <c r="D630" s="20">
        <v>5204.6</v>
      </c>
      <c r="E630" s="21">
        <f t="shared" si="10"/>
        <v>0.960688621603966</v>
      </c>
      <c r="F630" s="22">
        <v>309.883</v>
      </c>
      <c r="G630" s="1">
        <v>0</v>
      </c>
      <c r="H630" s="1">
        <v>0</v>
      </c>
      <c r="I630" s="1">
        <v>240</v>
      </c>
      <c r="J630" s="1">
        <v>250</v>
      </c>
      <c r="K630" s="1">
        <v>480</v>
      </c>
      <c r="L630" s="22">
        <v>51.4071</v>
      </c>
      <c r="M630" s="1">
        <v>0.72</v>
      </c>
      <c r="N630" s="25">
        <v>-5.02814e-6</v>
      </c>
      <c r="O630" s="25">
        <v>6.26654e-5</v>
      </c>
      <c r="P630" s="25">
        <v>0.00232889</v>
      </c>
      <c r="Q630" s="25">
        <v>0.000450495</v>
      </c>
      <c r="R630" s="27">
        <f ca="1" t="array" ref="R630">(PRODUCT(((C$4:Q$4="")+(C630:Q630&lt;C$4:Q$4))*((C$3:Q$3="")+(C630:Q630&gt;C$3:Q$3)))&gt;0)*1</f>
        <v>0</v>
      </c>
    </row>
    <row r="631" hidden="1" spans="1:18">
      <c r="A631" s="19">
        <v>1009</v>
      </c>
      <c r="B631" s="1" t="s">
        <v>701</v>
      </c>
      <c r="C631" s="20">
        <v>5000</v>
      </c>
      <c r="D631" s="20">
        <v>5201.19</v>
      </c>
      <c r="E631" s="21">
        <f t="shared" si="10"/>
        <v>0.961318467504552</v>
      </c>
      <c r="F631" s="22">
        <v>309.903</v>
      </c>
      <c r="G631" s="1">
        <v>0</v>
      </c>
      <c r="H631" s="1">
        <v>0</v>
      </c>
      <c r="I631" s="1">
        <v>277</v>
      </c>
      <c r="J631" s="1">
        <v>250</v>
      </c>
      <c r="K631" s="1">
        <v>480</v>
      </c>
      <c r="L631" s="22">
        <v>44.9138</v>
      </c>
      <c r="M631" s="1">
        <v>1.41</v>
      </c>
      <c r="N631" s="25">
        <v>-4.07921e-6</v>
      </c>
      <c r="O631" s="25">
        <v>6.57941e-5</v>
      </c>
      <c r="P631" s="25">
        <v>0.00359373</v>
      </c>
      <c r="Q631" s="25">
        <v>0.00224514</v>
      </c>
      <c r="R631" s="27">
        <f ca="1" t="array" ref="R631">(PRODUCT(((C$4:Q$4="")+(C631:Q631&lt;C$4:Q$4))*((C$3:Q$3="")+(C631:Q631&gt;C$3:Q$3)))&gt;0)*1</f>
        <v>0</v>
      </c>
    </row>
    <row r="632" hidden="1" spans="1:18">
      <c r="A632" s="19">
        <v>1010</v>
      </c>
      <c r="B632" s="1" t="s">
        <v>702</v>
      </c>
      <c r="C632" s="20">
        <v>6000</v>
      </c>
      <c r="D632" s="20">
        <v>6286.53</v>
      </c>
      <c r="E632" s="21">
        <f t="shared" si="10"/>
        <v>0.954421596651889</v>
      </c>
      <c r="F632" s="22">
        <v>309.933</v>
      </c>
      <c r="G632" s="1">
        <v>0</v>
      </c>
      <c r="H632" s="1">
        <v>0</v>
      </c>
      <c r="I632" s="1">
        <v>208</v>
      </c>
      <c r="J632" s="1">
        <v>250</v>
      </c>
      <c r="K632" s="1">
        <v>480</v>
      </c>
      <c r="L632" s="22">
        <v>48.4824</v>
      </c>
      <c r="M632" s="1">
        <v>0.46</v>
      </c>
      <c r="N632" s="25">
        <v>-5.17323e-6</v>
      </c>
      <c r="O632" s="25">
        <v>5.67401e-5</v>
      </c>
      <c r="P632" s="25">
        <v>0.00149894</v>
      </c>
      <c r="Q632" s="25">
        <v>-0.00121832</v>
      </c>
      <c r="R632" s="27">
        <f ca="1" t="array" ref="R632">(PRODUCT(((C$4:Q$4="")+(C632:Q632&lt;C$4:Q$4))*((C$3:Q$3="")+(C632:Q632&gt;C$3:Q$3)))&gt;0)*1</f>
        <v>0</v>
      </c>
    </row>
    <row r="633" hidden="1" spans="1:18">
      <c r="A633" s="19">
        <v>1011</v>
      </c>
      <c r="B633" s="1" t="s">
        <v>703</v>
      </c>
      <c r="C633" s="20">
        <v>6000</v>
      </c>
      <c r="D633" s="20">
        <v>6271.26</v>
      </c>
      <c r="E633" s="21">
        <f t="shared" si="10"/>
        <v>0.956745534390218</v>
      </c>
      <c r="F633" s="22">
        <v>309.917</v>
      </c>
      <c r="G633" s="1">
        <v>0</v>
      </c>
      <c r="H633" s="1">
        <v>0</v>
      </c>
      <c r="I633" s="1">
        <v>240</v>
      </c>
      <c r="J633" s="1">
        <v>250</v>
      </c>
      <c r="K633" s="1">
        <v>480</v>
      </c>
      <c r="L633" s="22">
        <v>49.1356</v>
      </c>
      <c r="M633" s="1">
        <v>0.72</v>
      </c>
      <c r="N633" s="25">
        <v>-4.81477e-6</v>
      </c>
      <c r="O633" s="25">
        <v>5.83927e-5</v>
      </c>
      <c r="P633" s="25">
        <v>0.00186483</v>
      </c>
      <c r="Q633" s="25">
        <v>-0.000423117</v>
      </c>
      <c r="R633" s="27">
        <f ca="1" t="array" ref="R633">(PRODUCT(((C$4:Q$4="")+(C633:Q633&lt;C$4:Q$4))*((C$3:Q$3="")+(C633:Q633&gt;C$3:Q$3)))&gt;0)*1</f>
        <v>0</v>
      </c>
    </row>
    <row r="634" hidden="1" spans="1:18">
      <c r="A634" s="19">
        <v>1012</v>
      </c>
      <c r="B634" s="1" t="s">
        <v>704</v>
      </c>
      <c r="C634" s="20">
        <v>6000</v>
      </c>
      <c r="D634" s="20">
        <v>6253.98</v>
      </c>
      <c r="E634" s="21">
        <f t="shared" si="10"/>
        <v>0.959389061045926</v>
      </c>
      <c r="F634" s="22">
        <v>309.947</v>
      </c>
      <c r="G634" s="1">
        <v>0</v>
      </c>
      <c r="H634" s="1">
        <v>0</v>
      </c>
      <c r="I634" s="1">
        <v>277</v>
      </c>
      <c r="J634" s="1">
        <v>250</v>
      </c>
      <c r="K634" s="1">
        <v>480</v>
      </c>
      <c r="L634" s="22">
        <v>49.1283</v>
      </c>
      <c r="M634" s="1">
        <v>1.41</v>
      </c>
      <c r="N634" s="25">
        <v>-4.27236e-6</v>
      </c>
      <c r="O634" s="25">
        <v>6.98527e-5</v>
      </c>
      <c r="P634" s="25">
        <v>0.00239704</v>
      </c>
      <c r="Q634" s="25">
        <v>0.000814302</v>
      </c>
      <c r="R634" s="27">
        <f ca="1" t="array" ref="R634">(PRODUCT(((C$4:Q$4="")+(C634:Q634&lt;C$4:Q$4))*((C$3:Q$3="")+(C634:Q634&gt;C$3:Q$3)))&gt;0)*1</f>
        <v>0</v>
      </c>
    </row>
    <row r="635" hidden="1" spans="1:18">
      <c r="A635" s="19">
        <v>1013</v>
      </c>
      <c r="B635" s="1" t="s">
        <v>705</v>
      </c>
      <c r="C635" s="20">
        <v>7000</v>
      </c>
      <c r="D635" s="20">
        <v>7366.09</v>
      </c>
      <c r="E635" s="21">
        <f t="shared" si="10"/>
        <v>0.950300634393552</v>
      </c>
      <c r="F635" s="22">
        <v>310.02</v>
      </c>
      <c r="G635" s="1">
        <v>0</v>
      </c>
      <c r="H635" s="1">
        <v>0</v>
      </c>
      <c r="I635" s="1">
        <v>208</v>
      </c>
      <c r="J635" s="1">
        <v>250</v>
      </c>
      <c r="K635" s="1">
        <v>480</v>
      </c>
      <c r="L635" s="22">
        <v>43.9255</v>
      </c>
      <c r="M635" s="1">
        <v>0.46</v>
      </c>
      <c r="N635" s="25">
        <v>-4.97246e-6</v>
      </c>
      <c r="O635" s="25">
        <v>6.38109e-5</v>
      </c>
      <c r="P635" s="25">
        <v>0.00269691</v>
      </c>
      <c r="Q635" s="25">
        <v>0.00019589</v>
      </c>
      <c r="R635" s="27">
        <f ca="1" t="array" ref="R635">(PRODUCT(((C$4:Q$4="")+(C635:Q635&lt;C$4:Q$4))*((C$3:Q$3="")+(C635:Q635&gt;C$3:Q$3)))&gt;0)*1</f>
        <v>0</v>
      </c>
    </row>
    <row r="636" hidden="1" spans="1:18">
      <c r="A636" s="19">
        <v>1014</v>
      </c>
      <c r="B636" s="1" t="s">
        <v>706</v>
      </c>
      <c r="C636" s="20">
        <v>7000</v>
      </c>
      <c r="D636" s="20">
        <v>7339.28</v>
      </c>
      <c r="E636" s="21">
        <f t="shared" si="10"/>
        <v>0.953772032133942</v>
      </c>
      <c r="F636" s="22">
        <v>309.953</v>
      </c>
      <c r="G636" s="1">
        <v>0</v>
      </c>
      <c r="H636" s="1">
        <v>0</v>
      </c>
      <c r="I636" s="1">
        <v>240</v>
      </c>
      <c r="J636" s="1">
        <v>250</v>
      </c>
      <c r="K636" s="1">
        <v>480</v>
      </c>
      <c r="L636" s="22">
        <v>48.2788</v>
      </c>
      <c r="M636" s="1">
        <v>0.72</v>
      </c>
      <c r="N636" s="25">
        <v>-4.65884e-6</v>
      </c>
      <c r="O636" s="25">
        <v>5.63596e-5</v>
      </c>
      <c r="P636" s="25">
        <v>0.0022386</v>
      </c>
      <c r="Q636" s="25">
        <v>0.000215741</v>
      </c>
      <c r="R636" s="27">
        <f ca="1" t="array" ref="R636">(PRODUCT(((C$4:Q$4="")+(C636:Q636&lt;C$4:Q$4))*((C$3:Q$3="")+(C636:Q636&gt;C$3:Q$3)))&gt;0)*1</f>
        <v>0</v>
      </c>
    </row>
    <row r="637" hidden="1" spans="1:18">
      <c r="A637" s="19">
        <v>1015</v>
      </c>
      <c r="B637" s="1" t="s">
        <v>707</v>
      </c>
      <c r="C637" s="20">
        <v>7000</v>
      </c>
      <c r="D637" s="20">
        <v>7335.43</v>
      </c>
      <c r="E637" s="21">
        <f t="shared" si="10"/>
        <v>0.954272619328383</v>
      </c>
      <c r="F637" s="22">
        <v>309.357</v>
      </c>
      <c r="G637" s="1">
        <v>0</v>
      </c>
      <c r="H637" s="1">
        <v>0</v>
      </c>
      <c r="I637" s="1">
        <v>277</v>
      </c>
      <c r="J637" s="1">
        <v>250</v>
      </c>
      <c r="K637" s="1">
        <v>480</v>
      </c>
      <c r="L637" s="22">
        <v>47.9026</v>
      </c>
      <c r="M637" s="1">
        <v>1.41</v>
      </c>
      <c r="N637" s="25">
        <v>-4.61858e-6</v>
      </c>
      <c r="O637" s="25">
        <v>6.00784e-5</v>
      </c>
      <c r="P637" s="25">
        <v>0.0022632</v>
      </c>
      <c r="Q637" s="25">
        <v>-5.30729e-6</v>
      </c>
      <c r="R637" s="27">
        <f ca="1" t="array" ref="R637">(PRODUCT(((C$4:Q$4="")+(C637:Q637&lt;C$4:Q$4))*((C$3:Q$3="")+(C637:Q637&gt;C$3:Q$3)))&gt;0)*1</f>
        <v>0</v>
      </c>
    </row>
    <row r="638" hidden="1" spans="1:18">
      <c r="A638" s="19">
        <v>1016</v>
      </c>
      <c r="B638" s="1" t="s">
        <v>708</v>
      </c>
      <c r="C638" s="20">
        <v>7600</v>
      </c>
      <c r="D638" s="20">
        <v>7915.2</v>
      </c>
      <c r="E638" s="21">
        <f t="shared" si="10"/>
        <v>0.960177885587225</v>
      </c>
      <c r="F638" s="22">
        <v>345.284</v>
      </c>
      <c r="G638" s="1">
        <v>600</v>
      </c>
      <c r="H638" s="1">
        <v>30</v>
      </c>
      <c r="I638" s="1">
        <v>240</v>
      </c>
      <c r="J638" s="1">
        <v>300</v>
      </c>
      <c r="K638" s="1">
        <v>480</v>
      </c>
      <c r="L638" s="22">
        <v>29.2019</v>
      </c>
      <c r="M638" s="1">
        <v>0.17</v>
      </c>
      <c r="N638" s="25">
        <v>-2.27721e-6</v>
      </c>
      <c r="O638" s="25">
        <v>8.50701e-6</v>
      </c>
      <c r="P638" s="25">
        <v>9.37235e-5</v>
      </c>
      <c r="Q638" s="25">
        <v>-0.00469935</v>
      </c>
      <c r="R638" s="27">
        <f ca="1" t="array" ref="R638">(PRODUCT(((C$4:Q$4="")+(C638:Q638&lt;C$4:Q$4))*((C$3:Q$3="")+(C638:Q638&gt;C$3:Q$3)))&gt;0)*1</f>
        <v>0</v>
      </c>
    </row>
    <row r="639" hidden="1" spans="1:18">
      <c r="A639" s="19">
        <v>1017</v>
      </c>
      <c r="B639" s="1" t="s">
        <v>709</v>
      </c>
      <c r="C639" s="20">
        <v>8000</v>
      </c>
      <c r="D639" s="20">
        <v>8402.57</v>
      </c>
      <c r="E639" s="21">
        <f t="shared" si="10"/>
        <v>0.952089658283121</v>
      </c>
      <c r="F639" s="22">
        <v>345.5</v>
      </c>
      <c r="G639" s="1">
        <v>600</v>
      </c>
      <c r="H639" s="1">
        <v>30</v>
      </c>
      <c r="I639" s="1">
        <v>277</v>
      </c>
      <c r="J639" s="1">
        <v>300</v>
      </c>
      <c r="K639" s="1">
        <v>480</v>
      </c>
      <c r="L639" s="22">
        <v>34.6386</v>
      </c>
      <c r="M639" s="1">
        <v>0.15</v>
      </c>
      <c r="N639" s="25">
        <v>-3.34415e-6</v>
      </c>
      <c r="O639" s="25">
        <v>4.90435e-5</v>
      </c>
      <c r="P639" s="25">
        <v>0.00162351</v>
      </c>
      <c r="Q639" s="25">
        <v>-7.52225e-5</v>
      </c>
      <c r="R639" s="27">
        <f ca="1" t="array" ref="R639">(PRODUCT(((C$4:Q$4="")+(C639:Q639&lt;C$4:Q$4))*((C$3:Q$3="")+(C639:Q639&gt;C$3:Q$3)))&gt;0)*1</f>
        <v>0</v>
      </c>
    </row>
    <row r="640" hidden="1" spans="1:18">
      <c r="A640" s="19">
        <v>1025</v>
      </c>
      <c r="B640" s="1" t="s">
        <v>710</v>
      </c>
      <c r="C640" s="20">
        <v>4030</v>
      </c>
      <c r="D640" s="20">
        <v>4267.48</v>
      </c>
      <c r="E640" s="21">
        <f t="shared" si="10"/>
        <v>0.944351233046201</v>
      </c>
      <c r="F640" s="22">
        <v>302.852</v>
      </c>
      <c r="G640" s="1">
        <v>600</v>
      </c>
      <c r="H640" s="1">
        <v>20</v>
      </c>
      <c r="I640" s="1">
        <v>240</v>
      </c>
      <c r="J640" s="1">
        <v>240</v>
      </c>
      <c r="K640" s="1">
        <v>480</v>
      </c>
      <c r="L640" s="22">
        <v>37.3728</v>
      </c>
      <c r="M640" s="1">
        <v>0.19</v>
      </c>
      <c r="N640" s="25">
        <v>-8.77257e-6</v>
      </c>
      <c r="O640" s="25">
        <v>-2.90805e-5</v>
      </c>
      <c r="P640" s="25">
        <v>0.00214709</v>
      </c>
      <c r="Q640" s="25">
        <v>-0.00189675</v>
      </c>
      <c r="R640" s="27">
        <f ca="1" t="array" ref="R640">(PRODUCT(((C$4:Q$4="")+(C640:Q640&lt;C$4:Q$4))*((C$3:Q$3="")+(C640:Q640&gt;C$3:Q$3)))&gt;0)*1</f>
        <v>0</v>
      </c>
    </row>
    <row r="641" hidden="1" spans="1:18">
      <c r="A641" s="19">
        <v>1034</v>
      </c>
      <c r="B641" s="1" t="s">
        <v>711</v>
      </c>
      <c r="C641" s="20">
        <v>100000</v>
      </c>
      <c r="D641" s="20">
        <v>104635</v>
      </c>
      <c r="E641" s="21">
        <f t="shared" si="10"/>
        <v>0.955703158598939</v>
      </c>
      <c r="F641" s="22">
        <v>344.791</v>
      </c>
      <c r="G641" s="1">
        <v>600</v>
      </c>
      <c r="H641" s="1">
        <v>347</v>
      </c>
      <c r="I641" s="1">
        <v>208</v>
      </c>
      <c r="J641" s="1">
        <v>300</v>
      </c>
      <c r="K641" s="1">
        <v>480</v>
      </c>
      <c r="L641" s="22">
        <v>810.47</v>
      </c>
      <c r="M641" s="1">
        <v>95</v>
      </c>
      <c r="N641" s="25">
        <v>-1.8898e-7</v>
      </c>
      <c r="O641" s="25">
        <v>6.13464e-5</v>
      </c>
      <c r="P641" s="25">
        <v>0.0025472</v>
      </c>
      <c r="Q641" s="25">
        <v>-0.000177392</v>
      </c>
      <c r="R641" s="27">
        <f ca="1" t="array" ref="R641">(PRODUCT(((C$4:Q$4="")+(C641:Q641&lt;C$4:Q$4))*((C$3:Q$3="")+(C641:Q641&gt;C$3:Q$3)))&gt;0)*1</f>
        <v>1</v>
      </c>
    </row>
    <row r="642" hidden="1" spans="1:18">
      <c r="A642" s="19">
        <v>1035</v>
      </c>
      <c r="B642" s="1" t="s">
        <v>712</v>
      </c>
      <c r="C642" s="20">
        <v>100000</v>
      </c>
      <c r="D642" s="20">
        <v>104635</v>
      </c>
      <c r="E642" s="21">
        <f t="shared" si="10"/>
        <v>0.955703158598939</v>
      </c>
      <c r="F642" s="22">
        <v>344.791</v>
      </c>
      <c r="G642" s="1">
        <v>600</v>
      </c>
      <c r="H642" s="1">
        <v>347</v>
      </c>
      <c r="I642" s="1">
        <v>208</v>
      </c>
      <c r="J642" s="1">
        <v>300</v>
      </c>
      <c r="K642" s="1">
        <v>480</v>
      </c>
      <c r="L642" s="22">
        <v>810.47</v>
      </c>
      <c r="M642" s="1">
        <v>95</v>
      </c>
      <c r="N642" s="25">
        <v>-1.8898e-7</v>
      </c>
      <c r="O642" s="25">
        <v>6.13464e-5</v>
      </c>
      <c r="P642" s="25">
        <v>0.0025472</v>
      </c>
      <c r="Q642" s="25">
        <v>-0.000177392</v>
      </c>
      <c r="R642" s="27">
        <f ca="1" t="array" ref="R642">(PRODUCT(((C$4:Q$4="")+(C642:Q642&lt;C$4:Q$4))*((C$3:Q$3="")+(C642:Q642&gt;C$3:Q$3)))&gt;0)*1</f>
        <v>1</v>
      </c>
    </row>
    <row r="643" hidden="1" spans="1:18">
      <c r="A643" s="19">
        <v>1036</v>
      </c>
      <c r="B643" s="1" t="s">
        <v>713</v>
      </c>
      <c r="C643" s="20">
        <v>100000</v>
      </c>
      <c r="D643" s="20">
        <v>104202</v>
      </c>
      <c r="E643" s="21">
        <f t="shared" si="10"/>
        <v>0.959674478416921</v>
      </c>
      <c r="F643" s="22">
        <v>343.993</v>
      </c>
      <c r="G643" s="1">
        <v>600</v>
      </c>
      <c r="H643" s="1">
        <v>347</v>
      </c>
      <c r="I643" s="1">
        <v>480</v>
      </c>
      <c r="J643" s="1">
        <v>300</v>
      </c>
      <c r="K643" s="1">
        <v>480</v>
      </c>
      <c r="L643" s="22">
        <v>718.023</v>
      </c>
      <c r="M643" s="1">
        <v>92</v>
      </c>
      <c r="N643" s="25">
        <v>-2.24592e-7</v>
      </c>
      <c r="O643" s="25">
        <v>6.51879e-5</v>
      </c>
      <c r="P643" s="25">
        <v>0.00259033</v>
      </c>
      <c r="Q643" s="25">
        <v>0.00126953</v>
      </c>
      <c r="R643" s="27">
        <f ca="1" t="array" ref="R643">(PRODUCT(((C$4:Q$4="")+(C643:Q643&lt;C$4:Q$4))*((C$3:Q$3="")+(C643:Q643&gt;C$3:Q$3)))&gt;0)*1</f>
        <v>1</v>
      </c>
    </row>
    <row r="644" hidden="1" spans="1:18">
      <c r="A644" s="19">
        <v>1037</v>
      </c>
      <c r="B644" s="1" t="s">
        <v>714</v>
      </c>
      <c r="C644" s="20">
        <v>100000</v>
      </c>
      <c r="D644" s="20">
        <v>104202</v>
      </c>
      <c r="E644" s="21">
        <f t="shared" si="10"/>
        <v>0.959674478416921</v>
      </c>
      <c r="F644" s="22">
        <v>343.993</v>
      </c>
      <c r="G644" s="1">
        <v>600</v>
      </c>
      <c r="H644" s="1">
        <v>347</v>
      </c>
      <c r="I644" s="1">
        <v>480</v>
      </c>
      <c r="J644" s="1">
        <v>300</v>
      </c>
      <c r="K644" s="1">
        <v>480</v>
      </c>
      <c r="L644" s="22">
        <v>718.023</v>
      </c>
      <c r="M644" s="1">
        <v>92</v>
      </c>
      <c r="N644" s="25">
        <v>-2.24592e-7</v>
      </c>
      <c r="O644" s="25">
        <v>6.51879e-5</v>
      </c>
      <c r="P644" s="25">
        <v>0.00259033</v>
      </c>
      <c r="Q644" s="25">
        <v>0.00126953</v>
      </c>
      <c r="R644" s="27">
        <f ca="1" t="array" ref="R644">(PRODUCT(((C$4:Q$4="")+(C644:Q644&lt;C$4:Q$4))*((C$3:Q$3="")+(C644:Q644&gt;C$3:Q$3)))&gt;0)*1</f>
        <v>1</v>
      </c>
    </row>
    <row r="645" hidden="1" spans="1:18">
      <c r="A645" s="19">
        <v>1039</v>
      </c>
      <c r="B645" s="1" t="s">
        <v>715</v>
      </c>
      <c r="C645" s="20">
        <v>2500</v>
      </c>
      <c r="D645" s="20">
        <v>2649.53</v>
      </c>
      <c r="E645" s="21">
        <f t="shared" si="10"/>
        <v>0.943563575426585</v>
      </c>
      <c r="F645" s="22">
        <v>266.255</v>
      </c>
      <c r="G645" s="1">
        <v>0</v>
      </c>
      <c r="H645" s="1">
        <v>0</v>
      </c>
      <c r="I645" s="1">
        <v>240</v>
      </c>
      <c r="J645" s="1">
        <v>195</v>
      </c>
      <c r="K645" s="1">
        <v>480</v>
      </c>
      <c r="L645" s="22">
        <v>28.3341</v>
      </c>
      <c r="M645" s="1">
        <v>1</v>
      </c>
      <c r="N645" s="25">
        <v>-9.38525e-6</v>
      </c>
      <c r="O645" s="25">
        <v>2.50664e-5</v>
      </c>
      <c r="P645" s="25">
        <v>0.000857703</v>
      </c>
      <c r="Q645" s="25">
        <v>-0.000347588</v>
      </c>
      <c r="R645" s="27">
        <f ca="1" t="array" ref="R645">(PRODUCT(((C$4:Q$4="")+(C645:Q645&lt;C$4:Q$4))*((C$3:Q$3="")+(C645:Q645&gt;C$3:Q$3)))&gt;0)*1</f>
        <v>0</v>
      </c>
    </row>
    <row r="646" hidden="1" spans="1:18">
      <c r="A646" s="19">
        <v>1040</v>
      </c>
      <c r="B646" s="1" t="s">
        <v>716</v>
      </c>
      <c r="C646" s="20">
        <v>2700</v>
      </c>
      <c r="D646" s="20">
        <v>2884.4</v>
      </c>
      <c r="E646" s="21">
        <f t="shared" si="10"/>
        <v>0.936069893218694</v>
      </c>
      <c r="F646" s="22">
        <v>265.992</v>
      </c>
      <c r="G646" s="1">
        <v>0</v>
      </c>
      <c r="H646" s="1">
        <v>0</v>
      </c>
      <c r="I646" s="1">
        <v>208</v>
      </c>
      <c r="J646" s="1">
        <v>195</v>
      </c>
      <c r="K646" s="1">
        <v>480</v>
      </c>
      <c r="L646" s="22">
        <v>30.8315</v>
      </c>
      <c r="M646" s="1">
        <v>1</v>
      </c>
      <c r="N646" s="25">
        <v>-1.2182e-5</v>
      </c>
      <c r="O646" s="25">
        <v>5.67189e-5</v>
      </c>
      <c r="P646" s="25">
        <v>0.00216447</v>
      </c>
      <c r="Q646" s="25">
        <v>0.00173592</v>
      </c>
      <c r="R646" s="27">
        <f ca="1" t="array" ref="R646">(PRODUCT(((C$4:Q$4="")+(C646:Q646&lt;C$4:Q$4))*((C$3:Q$3="")+(C646:Q646&gt;C$3:Q$3)))&gt;0)*1</f>
        <v>0</v>
      </c>
    </row>
    <row r="647" hidden="1" spans="1:18">
      <c r="A647" s="19">
        <v>1041</v>
      </c>
      <c r="B647" s="1" t="s">
        <v>717</v>
      </c>
      <c r="C647" s="20">
        <v>2800</v>
      </c>
      <c r="D647" s="20">
        <v>2979.74</v>
      </c>
      <c r="E647" s="21">
        <f t="shared" si="10"/>
        <v>0.9396793008786</v>
      </c>
      <c r="F647" s="22">
        <v>265.92</v>
      </c>
      <c r="G647" s="1">
        <v>0</v>
      </c>
      <c r="H647" s="1">
        <v>0</v>
      </c>
      <c r="I647" s="1">
        <v>240</v>
      </c>
      <c r="J647" s="1">
        <v>195</v>
      </c>
      <c r="K647" s="1">
        <v>480</v>
      </c>
      <c r="L647" s="22">
        <v>31.2127</v>
      </c>
      <c r="M647" s="1">
        <v>1.3</v>
      </c>
      <c r="N647" s="25">
        <v>-1.15852e-5</v>
      </c>
      <c r="O647" s="25">
        <v>6.5623e-5</v>
      </c>
      <c r="P647" s="25">
        <v>0.00233335</v>
      </c>
      <c r="Q647" s="25">
        <v>0.00241125</v>
      </c>
      <c r="R647" s="27">
        <f ca="1" t="array" ref="R647">(PRODUCT(((C$4:Q$4="")+(C647:Q647&lt;C$4:Q$4))*((C$3:Q$3="")+(C647:Q647&gt;C$3:Q$3)))&gt;0)*1</f>
        <v>0</v>
      </c>
    </row>
    <row r="648" hidden="1" spans="1:18">
      <c r="A648" s="19">
        <v>1042</v>
      </c>
      <c r="B648" s="1" t="s">
        <v>718</v>
      </c>
      <c r="C648" s="20">
        <v>250000</v>
      </c>
      <c r="D648" s="20">
        <v>261758</v>
      </c>
      <c r="E648" s="21">
        <f t="shared" ref="E648:E711" si="11">C648/D648</f>
        <v>0.955080647009834</v>
      </c>
      <c r="F648" s="22">
        <v>345.267</v>
      </c>
      <c r="G648" s="1">
        <v>600</v>
      </c>
      <c r="H648" s="1">
        <v>1214</v>
      </c>
      <c r="I648" s="1">
        <v>480</v>
      </c>
      <c r="J648" s="1">
        <v>300</v>
      </c>
      <c r="K648" s="1">
        <v>480</v>
      </c>
      <c r="L648" s="22">
        <v>1324.89</v>
      </c>
      <c r="M648" s="1">
        <v>34</v>
      </c>
      <c r="N648" s="25">
        <v>-1.13103e-7</v>
      </c>
      <c r="O648" s="25">
        <v>5.64156e-5</v>
      </c>
      <c r="P648" s="25">
        <v>0.00230688</v>
      </c>
      <c r="Q648" s="25">
        <v>0.000362057</v>
      </c>
      <c r="R648" s="27">
        <f ca="1" t="array" ref="R648">(PRODUCT(((C$4:Q$4="")+(C648:Q648&lt;C$4:Q$4))*((C$3:Q$3="")+(C648:Q648&gt;C$3:Q$3)))&gt;0)*1</f>
        <v>0</v>
      </c>
    </row>
    <row r="649" hidden="1" spans="1:18">
      <c r="A649" s="19">
        <v>1043</v>
      </c>
      <c r="B649" s="1" t="s">
        <v>719</v>
      </c>
      <c r="C649" s="20">
        <v>250000</v>
      </c>
      <c r="D649" s="20">
        <v>261758</v>
      </c>
      <c r="E649" s="21">
        <f t="shared" si="11"/>
        <v>0.955080647009834</v>
      </c>
      <c r="F649" s="22">
        <v>345.267</v>
      </c>
      <c r="G649" s="1">
        <v>600</v>
      </c>
      <c r="H649" s="1">
        <v>1214</v>
      </c>
      <c r="I649" s="1">
        <v>480</v>
      </c>
      <c r="J649" s="1">
        <v>300</v>
      </c>
      <c r="K649" s="1">
        <v>480</v>
      </c>
      <c r="L649" s="22">
        <v>1324.89</v>
      </c>
      <c r="M649" s="1">
        <v>34</v>
      </c>
      <c r="N649" s="25">
        <v>-1.13103e-7</v>
      </c>
      <c r="O649" s="25">
        <v>5.64156e-5</v>
      </c>
      <c r="P649" s="25">
        <v>0.00230688</v>
      </c>
      <c r="Q649" s="25">
        <v>0.000362057</v>
      </c>
      <c r="R649" s="27">
        <f ca="1" t="array" ref="R649">(PRODUCT(((C$4:Q$4="")+(C649:Q649&lt;C$4:Q$4))*((C$3:Q$3="")+(C649:Q649&gt;C$3:Q$3)))&gt;0)*1</f>
        <v>0</v>
      </c>
    </row>
    <row r="650" hidden="1" spans="1:18">
      <c r="A650" s="19">
        <v>1045</v>
      </c>
      <c r="B650" s="1" t="s">
        <v>720</v>
      </c>
      <c r="C650" s="20">
        <v>3000</v>
      </c>
      <c r="D650" s="20">
        <v>3171.06</v>
      </c>
      <c r="E650" s="21">
        <f t="shared" si="11"/>
        <v>0.946055892982157</v>
      </c>
      <c r="F650" s="22">
        <v>267.043</v>
      </c>
      <c r="G650" s="1">
        <v>0</v>
      </c>
      <c r="H650" s="1">
        <v>0</v>
      </c>
      <c r="I650" s="1">
        <v>240</v>
      </c>
      <c r="J650" s="1">
        <v>195</v>
      </c>
      <c r="K650" s="1">
        <v>480</v>
      </c>
      <c r="L650" s="22">
        <v>26.2993</v>
      </c>
      <c r="M650" s="1">
        <v>1</v>
      </c>
      <c r="N650" s="25">
        <v>-7.52946e-6</v>
      </c>
      <c r="O650" s="25">
        <v>1.11475e-5</v>
      </c>
      <c r="P650" s="25">
        <v>0.00062121</v>
      </c>
      <c r="Q650" s="25">
        <v>-0.000223905</v>
      </c>
      <c r="R650" s="27">
        <f ca="1" t="array" ref="R650">(PRODUCT(((C$4:Q$4="")+(C650:Q650&lt;C$4:Q$4))*((C$3:Q$3="")+(C650:Q650&gt;C$3:Q$3)))&gt;0)*1</f>
        <v>0</v>
      </c>
    </row>
    <row r="651" hidden="1" spans="1:18">
      <c r="A651" s="19">
        <v>1047</v>
      </c>
      <c r="B651" s="1" t="s">
        <v>721</v>
      </c>
      <c r="C651" s="20">
        <v>3300</v>
      </c>
      <c r="D651" s="20">
        <v>3526.69</v>
      </c>
      <c r="E651" s="21">
        <f t="shared" si="11"/>
        <v>0.935721597305122</v>
      </c>
      <c r="F651" s="22">
        <v>266.155</v>
      </c>
      <c r="G651" s="1">
        <v>0</v>
      </c>
      <c r="H651" s="1">
        <v>0</v>
      </c>
      <c r="I651" s="1">
        <v>208</v>
      </c>
      <c r="J651" s="1">
        <v>195</v>
      </c>
      <c r="K651" s="1">
        <v>480</v>
      </c>
      <c r="L651" s="22">
        <v>30.9404</v>
      </c>
      <c r="M651" s="1">
        <v>1</v>
      </c>
      <c r="N651" s="25">
        <v>-1.02264e-5</v>
      </c>
      <c r="O651" s="25">
        <v>2.02426e-5</v>
      </c>
      <c r="P651" s="25">
        <v>0.00110872</v>
      </c>
      <c r="Q651" s="25">
        <v>3.9709e-5</v>
      </c>
      <c r="R651" s="27">
        <f ca="1" t="array" ref="R651">(PRODUCT(((C$4:Q$4="")+(C651:Q651&lt;C$4:Q$4))*((C$3:Q$3="")+(C651:Q651&gt;C$3:Q$3)))&gt;0)*1</f>
        <v>0</v>
      </c>
    </row>
    <row r="652" hidden="1" spans="1:18">
      <c r="A652" s="19">
        <v>1049</v>
      </c>
      <c r="B652" s="1" t="s">
        <v>722</v>
      </c>
      <c r="C652" s="20">
        <v>3300</v>
      </c>
      <c r="D652" s="20">
        <v>3495.13</v>
      </c>
      <c r="E652" s="21">
        <f t="shared" si="11"/>
        <v>0.944170889208699</v>
      </c>
      <c r="F652" s="22">
        <v>266.088</v>
      </c>
      <c r="G652" s="1">
        <v>0</v>
      </c>
      <c r="H652" s="1">
        <v>0</v>
      </c>
      <c r="I652" s="1">
        <v>240</v>
      </c>
      <c r="J652" s="1">
        <v>195</v>
      </c>
      <c r="K652" s="1">
        <v>480</v>
      </c>
      <c r="L652" s="22">
        <v>30.6189</v>
      </c>
      <c r="M652" s="1">
        <v>1</v>
      </c>
      <c r="N652" s="25">
        <v>-8.81857e-6</v>
      </c>
      <c r="O652" s="25">
        <v>2.69532e-5</v>
      </c>
      <c r="P652" s="25">
        <v>0.00137031</v>
      </c>
      <c r="Q652" s="25">
        <v>9.24444e-5</v>
      </c>
      <c r="R652" s="27">
        <f ca="1" t="array" ref="R652">(PRODUCT(((C$4:Q$4="")+(C652:Q652&lt;C$4:Q$4))*((C$3:Q$3="")+(C652:Q652&gt;C$3:Q$3)))&gt;0)*1</f>
        <v>0</v>
      </c>
    </row>
    <row r="653" hidden="1" spans="1:18">
      <c r="A653" s="19">
        <v>1054</v>
      </c>
      <c r="B653" s="1" t="s">
        <v>723</v>
      </c>
      <c r="C653" s="20">
        <v>3800</v>
      </c>
      <c r="D653" s="20">
        <v>4005.62</v>
      </c>
      <c r="E653" s="21">
        <f t="shared" si="11"/>
        <v>0.948667122692617</v>
      </c>
      <c r="F653" s="22">
        <v>300.004</v>
      </c>
      <c r="G653" s="1">
        <v>600</v>
      </c>
      <c r="H653" s="1">
        <v>17</v>
      </c>
      <c r="I653" s="1">
        <v>208</v>
      </c>
      <c r="J653" s="1">
        <v>240</v>
      </c>
      <c r="K653" s="1">
        <v>480</v>
      </c>
      <c r="L653" s="22">
        <v>28.0911</v>
      </c>
      <c r="M653" s="1">
        <v>0.99</v>
      </c>
      <c r="N653" s="25">
        <v>-6.99666e-6</v>
      </c>
      <c r="O653" s="25">
        <v>1.07928e-5</v>
      </c>
      <c r="P653" s="25">
        <v>0.000851597</v>
      </c>
      <c r="Q653" s="25">
        <v>-0.000708246</v>
      </c>
      <c r="R653" s="27">
        <f ca="1" t="array" ref="R653">(PRODUCT(((C$4:Q$4="")+(C653:Q653&lt;C$4:Q$4))*((C$3:Q$3="")+(C653:Q653&gt;C$3:Q$3)))&gt;0)*1</f>
        <v>0</v>
      </c>
    </row>
    <row r="654" hidden="1" spans="1:18">
      <c r="A654" s="19">
        <v>1055</v>
      </c>
      <c r="B654" s="1" t="s">
        <v>724</v>
      </c>
      <c r="C654" s="20">
        <v>4000</v>
      </c>
      <c r="D654" s="20">
        <v>4198.05</v>
      </c>
      <c r="E654" s="21">
        <f t="shared" si="11"/>
        <v>0.952823334643465</v>
      </c>
      <c r="F654" s="22">
        <v>300.028</v>
      </c>
      <c r="G654" s="1">
        <v>600</v>
      </c>
      <c r="H654" s="1">
        <v>18</v>
      </c>
      <c r="I654" s="1">
        <v>240</v>
      </c>
      <c r="J654" s="1">
        <v>300</v>
      </c>
      <c r="K654" s="1">
        <v>480</v>
      </c>
      <c r="L654" s="22">
        <v>27.551</v>
      </c>
      <c r="M654" s="1">
        <v>1.1</v>
      </c>
      <c r="N654" s="25">
        <v>-5.85412e-6</v>
      </c>
      <c r="O654" s="25">
        <v>1.27967e-5</v>
      </c>
      <c r="P654" s="25">
        <v>0.000862079</v>
      </c>
      <c r="Q654" s="25">
        <v>-0.00104154</v>
      </c>
      <c r="R654" s="27">
        <f ca="1" t="array" ref="R654">(PRODUCT(((C$4:Q$4="")+(C654:Q654&lt;C$4:Q$4))*((C$3:Q$3="")+(C654:Q654&gt;C$3:Q$3)))&gt;0)*1</f>
        <v>0</v>
      </c>
    </row>
    <row r="655" hidden="1" spans="1:18">
      <c r="A655" s="19">
        <v>1059</v>
      </c>
      <c r="B655" s="1" t="s">
        <v>725</v>
      </c>
      <c r="C655" s="20">
        <v>500000</v>
      </c>
      <c r="D655" s="20">
        <v>521820</v>
      </c>
      <c r="E655" s="21">
        <f t="shared" si="11"/>
        <v>0.958184814687057</v>
      </c>
      <c r="F655" s="22">
        <v>353.386</v>
      </c>
      <c r="G655" s="1">
        <v>600</v>
      </c>
      <c r="H655" s="1">
        <v>1680</v>
      </c>
      <c r="I655" s="1">
        <v>480</v>
      </c>
      <c r="J655" s="1">
        <v>310</v>
      </c>
      <c r="K655" s="1">
        <v>480</v>
      </c>
      <c r="L655" s="22">
        <v>3096.48</v>
      </c>
      <c r="M655" s="1">
        <v>-335.8</v>
      </c>
      <c r="N655" s="25">
        <v>-5.41432e-8</v>
      </c>
      <c r="O655" s="25">
        <v>4.84105e-5</v>
      </c>
      <c r="P655" s="25">
        <v>0.00456272</v>
      </c>
      <c r="Q655" s="25">
        <v>0.00073358</v>
      </c>
      <c r="R655" s="27">
        <f ca="1" t="array" ref="R655">(PRODUCT(((C$4:Q$4="")+(C655:Q655&lt;C$4:Q$4))*((C$3:Q$3="")+(C655:Q655&gt;C$3:Q$3)))&gt;0)*1</f>
        <v>0</v>
      </c>
    </row>
    <row r="656" hidden="1" spans="1:18">
      <c r="A656" s="19">
        <v>1060</v>
      </c>
      <c r="B656" s="1" t="s">
        <v>726</v>
      </c>
      <c r="C656" s="20">
        <v>500000</v>
      </c>
      <c r="D656" s="20">
        <v>519187</v>
      </c>
      <c r="E656" s="21">
        <f t="shared" si="11"/>
        <v>0.963044144017474</v>
      </c>
      <c r="F656" s="22">
        <v>354.61</v>
      </c>
      <c r="G656" s="1">
        <v>600</v>
      </c>
      <c r="H656" s="1">
        <v>1700</v>
      </c>
      <c r="I656" s="1">
        <v>208</v>
      </c>
      <c r="J656" s="1">
        <v>310</v>
      </c>
      <c r="K656" s="1">
        <v>480</v>
      </c>
      <c r="L656" s="22">
        <v>2278.7</v>
      </c>
      <c r="M656" s="1">
        <v>161</v>
      </c>
      <c r="N656" s="25">
        <v>-7.06813e-8</v>
      </c>
      <c r="O656" s="25">
        <v>4.67881e-5</v>
      </c>
      <c r="P656" s="25">
        <v>0.00519745</v>
      </c>
      <c r="Q656" s="25">
        <v>0.000620183</v>
      </c>
      <c r="R656" s="27">
        <f ca="1" t="array" ref="R656">(PRODUCT(((C$4:Q$4="")+(C656:Q656&lt;C$4:Q$4))*((C$3:Q$3="")+(C656:Q656&gt;C$3:Q$3)))&gt;0)*1</f>
        <v>0</v>
      </c>
    </row>
    <row r="657" hidden="1" spans="1:18">
      <c r="A657" s="19">
        <v>1062</v>
      </c>
      <c r="B657" s="1" t="s">
        <v>727</v>
      </c>
      <c r="C657" s="20">
        <v>101290</v>
      </c>
      <c r="D657" s="20">
        <v>106593</v>
      </c>
      <c r="E657" s="21">
        <f t="shared" si="11"/>
        <v>0.950250016417588</v>
      </c>
      <c r="F657" s="22">
        <v>345.113</v>
      </c>
      <c r="G657" s="1">
        <v>0</v>
      </c>
      <c r="H657" s="1">
        <v>0</v>
      </c>
      <c r="I657" s="1">
        <v>208</v>
      </c>
      <c r="J657" s="1">
        <v>300</v>
      </c>
      <c r="K657" s="1">
        <v>480</v>
      </c>
      <c r="L657" s="22">
        <v>1151.03</v>
      </c>
      <c r="M657" s="1">
        <v>100</v>
      </c>
      <c r="N657" s="25">
        <v>-2.57154e-7</v>
      </c>
      <c r="O657" s="25">
        <v>4.68821e-5</v>
      </c>
      <c r="P657" s="25">
        <v>0.000968882</v>
      </c>
      <c r="Q657" s="25">
        <v>-0.00088745</v>
      </c>
      <c r="R657" s="27">
        <f ca="1" t="array" ref="R657">(PRODUCT(((C$4:Q$4="")+(C657:Q657&lt;C$4:Q$4))*((C$3:Q$3="")+(C657:Q657&gt;C$3:Q$3)))&gt;0)*1</f>
        <v>1</v>
      </c>
    </row>
    <row r="658" hidden="1" spans="1:18">
      <c r="A658" s="19">
        <v>1064</v>
      </c>
      <c r="B658" s="1" t="s">
        <v>728</v>
      </c>
      <c r="C658" s="20">
        <v>101110</v>
      </c>
      <c r="D658" s="20">
        <v>106050</v>
      </c>
      <c r="E658" s="21">
        <f t="shared" si="11"/>
        <v>0.953418198962753</v>
      </c>
      <c r="F658" s="22">
        <v>345.321</v>
      </c>
      <c r="G658" s="1">
        <v>0</v>
      </c>
      <c r="H658" s="1">
        <v>0</v>
      </c>
      <c r="I658" s="1">
        <v>480</v>
      </c>
      <c r="J658" s="1">
        <v>300</v>
      </c>
      <c r="K658" s="1">
        <v>480</v>
      </c>
      <c r="L658" s="22">
        <v>1137</v>
      </c>
      <c r="M658" s="1">
        <v>96</v>
      </c>
      <c r="N658" s="25">
        <v>-2.07599e-7</v>
      </c>
      <c r="O658" s="25">
        <v>5.8114e-5</v>
      </c>
      <c r="P658" s="25">
        <v>0.00118675</v>
      </c>
      <c r="Q658" s="25">
        <v>0.000296508</v>
      </c>
      <c r="R658" s="27">
        <f ca="1" t="array" ref="R658">(PRODUCT(((C$4:Q$4="")+(C658:Q658&lt;C$4:Q$4))*((C$3:Q$3="")+(C658:Q658&gt;C$3:Q$3)))&gt;0)*1</f>
        <v>1</v>
      </c>
    </row>
    <row r="659" hidden="1" spans="1:18">
      <c r="A659" s="19">
        <v>1066</v>
      </c>
      <c r="B659" s="1" t="s">
        <v>729</v>
      </c>
      <c r="C659" s="20">
        <v>10190</v>
      </c>
      <c r="D659" s="20">
        <v>10915.2</v>
      </c>
      <c r="E659" s="21">
        <f t="shared" si="11"/>
        <v>0.933560539431252</v>
      </c>
      <c r="F659" s="22">
        <v>368.413</v>
      </c>
      <c r="G659" s="1">
        <v>0</v>
      </c>
      <c r="H659" s="1">
        <v>0</v>
      </c>
      <c r="I659" s="1">
        <v>480</v>
      </c>
      <c r="J659" s="1">
        <v>330</v>
      </c>
      <c r="K659" s="1">
        <v>480</v>
      </c>
      <c r="L659" s="22">
        <v>205.284</v>
      </c>
      <c r="M659" s="1">
        <v>114.2</v>
      </c>
      <c r="N659" s="25">
        <v>-2.50127e-6</v>
      </c>
      <c r="O659" s="25">
        <v>0.000155802</v>
      </c>
      <c r="P659" s="25">
        <v>0.0021082</v>
      </c>
      <c r="Q659" s="25">
        <v>0.00183117</v>
      </c>
      <c r="R659" s="27">
        <f ca="1" t="array" ref="R659">(PRODUCT(((C$4:Q$4="")+(C659:Q659&lt;C$4:Q$4))*((C$3:Q$3="")+(C659:Q659&gt;C$3:Q$3)))&gt;0)*1</f>
        <v>0</v>
      </c>
    </row>
    <row r="660" hidden="1" spans="1:18">
      <c r="A660" s="19">
        <v>1068</v>
      </c>
      <c r="B660" s="1" t="s">
        <v>730</v>
      </c>
      <c r="C660" s="20">
        <v>15280</v>
      </c>
      <c r="D660" s="20">
        <v>16466.4</v>
      </c>
      <c r="E660" s="21">
        <f t="shared" si="11"/>
        <v>0.927950250206481</v>
      </c>
      <c r="F660" s="22">
        <v>368.482</v>
      </c>
      <c r="G660" s="1">
        <v>0</v>
      </c>
      <c r="H660" s="1">
        <v>0</v>
      </c>
      <c r="I660" s="1">
        <v>480</v>
      </c>
      <c r="J660" s="1">
        <v>330</v>
      </c>
      <c r="K660" s="1">
        <v>480</v>
      </c>
      <c r="L660" s="22">
        <v>325.513</v>
      </c>
      <c r="M660" s="1">
        <v>171.6</v>
      </c>
      <c r="N660" s="25">
        <v>-2.0174e-6</v>
      </c>
      <c r="O660" s="25">
        <v>0.000201709</v>
      </c>
      <c r="P660" s="25">
        <v>0.00248388</v>
      </c>
      <c r="Q660" s="25">
        <v>0.00445901</v>
      </c>
      <c r="R660" s="27">
        <f ca="1" t="array" ref="R660">(PRODUCT(((C$4:Q$4="")+(C660:Q660&lt;C$4:Q$4))*((C$3:Q$3="")+(C660:Q660&gt;C$3:Q$3)))&gt;0)*1</f>
        <v>0</v>
      </c>
    </row>
    <row r="661" hidden="1" spans="1:18">
      <c r="A661" s="19">
        <v>1070</v>
      </c>
      <c r="B661" s="1" t="s">
        <v>731</v>
      </c>
      <c r="C661" s="20">
        <v>20490</v>
      </c>
      <c r="D661" s="20">
        <v>22067.8</v>
      </c>
      <c r="E661" s="21">
        <f t="shared" si="11"/>
        <v>0.928502161520405</v>
      </c>
      <c r="F661" s="22">
        <v>368.457</v>
      </c>
      <c r="G661" s="1">
        <v>0</v>
      </c>
      <c r="H661" s="1">
        <v>0</v>
      </c>
      <c r="I661" s="1">
        <v>480</v>
      </c>
      <c r="J661" s="1">
        <v>330</v>
      </c>
      <c r="K661" s="1">
        <v>480</v>
      </c>
      <c r="L661" s="22">
        <v>360.87</v>
      </c>
      <c r="M661" s="1">
        <v>203.3</v>
      </c>
      <c r="N661" s="25">
        <v>-1.75186e-6</v>
      </c>
      <c r="O661" s="25">
        <v>0.000226756</v>
      </c>
      <c r="P661" s="25">
        <v>0.00291396</v>
      </c>
      <c r="Q661" s="25">
        <v>0.00547036</v>
      </c>
      <c r="R661" s="27">
        <f ca="1" t="array" ref="R661">(PRODUCT(((C$4:Q$4="")+(C661:Q661&lt;C$4:Q$4))*((C$3:Q$3="")+(C661:Q661&gt;C$3:Q$3)))&gt;0)*1</f>
        <v>0</v>
      </c>
    </row>
    <row r="662" hidden="1" spans="1:18">
      <c r="A662" s="19">
        <v>1072</v>
      </c>
      <c r="B662" s="1" t="s">
        <v>732</v>
      </c>
      <c r="C662" s="20">
        <v>225270</v>
      </c>
      <c r="D662" s="20">
        <v>239481</v>
      </c>
      <c r="E662" s="21">
        <f t="shared" si="11"/>
        <v>0.940659175466947</v>
      </c>
      <c r="F662" s="22">
        <v>368.592</v>
      </c>
      <c r="G662" s="1">
        <v>0</v>
      </c>
      <c r="H662" s="1">
        <v>0</v>
      </c>
      <c r="I662" s="1">
        <v>480</v>
      </c>
      <c r="J662" s="1">
        <v>300</v>
      </c>
      <c r="K662" s="1">
        <v>480</v>
      </c>
      <c r="L662" s="22">
        <v>2817.46</v>
      </c>
      <c r="M662" s="1">
        <v>107</v>
      </c>
      <c r="N662" s="25">
        <v>-1.23515e-7</v>
      </c>
      <c r="O662" s="25">
        <v>0.000147486</v>
      </c>
      <c r="P662" s="25">
        <v>0.00110073</v>
      </c>
      <c r="Q662" s="25">
        <v>-0.0013321</v>
      </c>
      <c r="R662" s="27">
        <f ca="1" t="array" ref="R662">(PRODUCT(((C$4:Q$4="")+(C662:Q662&lt;C$4:Q$4))*((C$3:Q$3="")+(C662:Q662&gt;C$3:Q$3)))&gt;0)*1</f>
        <v>0</v>
      </c>
    </row>
    <row r="663" hidden="1" spans="1:18">
      <c r="A663" s="19">
        <v>1074</v>
      </c>
      <c r="B663" s="1" t="s">
        <v>733</v>
      </c>
      <c r="C663" s="20">
        <v>29970</v>
      </c>
      <c r="D663" s="20">
        <v>32206</v>
      </c>
      <c r="E663" s="21">
        <f t="shared" si="11"/>
        <v>0.93057194311619</v>
      </c>
      <c r="F663" s="22">
        <v>368.49</v>
      </c>
      <c r="G663" s="1">
        <v>0</v>
      </c>
      <c r="H663" s="1">
        <v>0</v>
      </c>
      <c r="I663" s="1">
        <v>480</v>
      </c>
      <c r="J663" s="1">
        <v>330</v>
      </c>
      <c r="K663" s="1">
        <v>480</v>
      </c>
      <c r="L663" s="22">
        <v>580.603</v>
      </c>
      <c r="M663" s="1">
        <v>454.8</v>
      </c>
      <c r="N663" s="25">
        <v>-9.51544e-7</v>
      </c>
      <c r="O663" s="25">
        <v>0.000116872</v>
      </c>
      <c r="P663" s="25">
        <v>0.0022134</v>
      </c>
      <c r="Q663" s="25">
        <v>0.00180747</v>
      </c>
      <c r="R663" s="27">
        <f ca="1" t="array" ref="R663">(PRODUCT(((C$4:Q$4="")+(C663:Q663&lt;C$4:Q$4))*((C$3:Q$3="")+(C663:Q663&gt;C$3:Q$3)))&gt;0)*1</f>
        <v>0</v>
      </c>
    </row>
    <row r="664" hidden="1" spans="1:18">
      <c r="A664" s="19">
        <v>207</v>
      </c>
      <c r="B664" s="1" t="s">
        <v>734</v>
      </c>
      <c r="C664" s="20">
        <v>55500</v>
      </c>
      <c r="D664" s="20">
        <v>59342.8</v>
      </c>
      <c r="E664" s="21">
        <f t="shared" si="11"/>
        <v>0.935244039715012</v>
      </c>
      <c r="F664" s="22">
        <v>365.045</v>
      </c>
      <c r="G664" s="1">
        <v>600</v>
      </c>
      <c r="H664" s="1">
        <v>256.7</v>
      </c>
      <c r="I664" s="1">
        <v>208</v>
      </c>
      <c r="J664" s="1">
        <v>230</v>
      </c>
      <c r="K664" s="1">
        <v>500</v>
      </c>
      <c r="L664" s="22">
        <v>252.77</v>
      </c>
      <c r="M664" s="1">
        <v>3.43</v>
      </c>
      <c r="N664" s="25">
        <v>-5.43084e-7</v>
      </c>
      <c r="O664" s="25">
        <v>-5.91419e-5</v>
      </c>
      <c r="P664" s="25">
        <v>8.51473e-6</v>
      </c>
      <c r="Q664" s="25">
        <v>-0.00287567</v>
      </c>
      <c r="R664" s="27">
        <f ca="1" t="array" ref="R664">(PRODUCT(((C$4:Q$4="")+(C664:Q664&lt;C$4:Q$4))*((C$3:Q$3="")+(C664:Q664&gt;C$3:Q$3)))&gt;0)*1</f>
        <v>0</v>
      </c>
    </row>
    <row r="665" hidden="1" spans="1:18">
      <c r="A665" s="19">
        <v>1099</v>
      </c>
      <c r="B665" s="1" t="s">
        <v>735</v>
      </c>
      <c r="C665" s="20">
        <v>4030</v>
      </c>
      <c r="D665" s="20">
        <v>4267.48</v>
      </c>
      <c r="E665" s="21">
        <f t="shared" si="11"/>
        <v>0.944351233046201</v>
      </c>
      <c r="F665" s="22">
        <v>302.852</v>
      </c>
      <c r="G665" s="1">
        <v>600</v>
      </c>
      <c r="H665" s="1">
        <v>20</v>
      </c>
      <c r="I665" s="1">
        <v>240</v>
      </c>
      <c r="J665" s="1">
        <v>240</v>
      </c>
      <c r="K665" s="1">
        <v>480</v>
      </c>
      <c r="L665" s="22">
        <v>37.3728</v>
      </c>
      <c r="M665" s="1">
        <v>0.19</v>
      </c>
      <c r="N665" s="25">
        <v>-8.77257e-6</v>
      </c>
      <c r="O665" s="25">
        <v>-2.90805e-5</v>
      </c>
      <c r="P665" s="25">
        <v>0.00214709</v>
      </c>
      <c r="Q665" s="25">
        <v>-0.00189675</v>
      </c>
      <c r="R665" s="27">
        <f ca="1" t="array" ref="R665">(PRODUCT(((C$4:Q$4="")+(C665:Q665&lt;C$4:Q$4))*((C$3:Q$3="")+(C665:Q665&gt;C$3:Q$3)))&gt;0)*1</f>
        <v>0</v>
      </c>
    </row>
    <row r="666" hidden="1" spans="1:18">
      <c r="A666" s="19">
        <v>151</v>
      </c>
      <c r="B666" s="1" t="s">
        <v>736</v>
      </c>
      <c r="C666" s="20">
        <v>3998</v>
      </c>
      <c r="D666" s="20">
        <v>4206.35</v>
      </c>
      <c r="E666" s="21">
        <f t="shared" si="11"/>
        <v>0.950467745194765</v>
      </c>
      <c r="F666" s="22">
        <v>360.752</v>
      </c>
      <c r="G666" s="1">
        <v>600</v>
      </c>
      <c r="H666" s="1">
        <v>12.5</v>
      </c>
      <c r="I666" s="1">
        <v>240</v>
      </c>
      <c r="J666" s="1">
        <v>200</v>
      </c>
      <c r="K666" s="1">
        <v>475</v>
      </c>
      <c r="L666" s="22">
        <v>40.9258</v>
      </c>
      <c r="M666" s="1">
        <v>-1.26</v>
      </c>
      <c r="N666" s="25">
        <v>-5.83217e-6</v>
      </c>
      <c r="O666" s="25">
        <v>-1.51298e-5</v>
      </c>
      <c r="P666" s="25">
        <v>0.000477047</v>
      </c>
      <c r="Q666" s="25">
        <v>-0.00120967</v>
      </c>
      <c r="R666" s="27">
        <f ca="1" t="array" ref="R666">(PRODUCT(((C$4:Q$4="")+(C666:Q666&lt;C$4:Q$4))*((C$3:Q$3="")+(C666:Q666&gt;C$3:Q$3)))&gt;0)*1</f>
        <v>0</v>
      </c>
    </row>
    <row r="667" hidden="1" spans="1:18">
      <c r="A667" s="19">
        <v>152</v>
      </c>
      <c r="B667" s="1" t="s">
        <v>737</v>
      </c>
      <c r="C667" s="20">
        <v>4486</v>
      </c>
      <c r="D667" s="20">
        <v>4730.99</v>
      </c>
      <c r="E667" s="21">
        <f t="shared" si="11"/>
        <v>0.948215912525708</v>
      </c>
      <c r="F667" s="22">
        <v>360.701</v>
      </c>
      <c r="G667" s="1">
        <v>600</v>
      </c>
      <c r="H667" s="1">
        <v>13.5</v>
      </c>
      <c r="I667" s="1">
        <v>240</v>
      </c>
      <c r="J667" s="1">
        <v>200</v>
      </c>
      <c r="K667" s="1">
        <v>475</v>
      </c>
      <c r="L667" s="22">
        <v>42.2796</v>
      </c>
      <c r="M667" s="1">
        <v>-1.26</v>
      </c>
      <c r="N667" s="25">
        <v>-6.15625e-6</v>
      </c>
      <c r="O667" s="25">
        <v>-1.90696e-5</v>
      </c>
      <c r="P667" s="25">
        <v>0.000315583</v>
      </c>
      <c r="Q667" s="25">
        <v>-0.00117888</v>
      </c>
      <c r="R667" s="27">
        <f ca="1" t="array" ref="R667">(PRODUCT(((C$4:Q$4="")+(C667:Q667&lt;C$4:Q$4))*((C$3:Q$3="")+(C667:Q667&gt;C$3:Q$3)))&gt;0)*1</f>
        <v>0</v>
      </c>
    </row>
    <row r="668" hidden="1" spans="1:18">
      <c r="A668" s="19">
        <v>119</v>
      </c>
      <c r="B668" s="1" t="s">
        <v>738</v>
      </c>
      <c r="C668" s="20">
        <v>3190</v>
      </c>
      <c r="D668" s="20">
        <v>3417.34</v>
      </c>
      <c r="E668" s="21">
        <f t="shared" si="11"/>
        <v>0.933474573791311</v>
      </c>
      <c r="F668" s="22">
        <v>273.537</v>
      </c>
      <c r="G668" s="1">
        <v>580</v>
      </c>
      <c r="H668" s="1">
        <v>15</v>
      </c>
      <c r="I668" s="1">
        <v>208</v>
      </c>
      <c r="J668" s="1">
        <v>277</v>
      </c>
      <c r="K668" s="1">
        <v>470</v>
      </c>
      <c r="L668" s="22">
        <v>18.4081</v>
      </c>
      <c r="M668" s="1">
        <v>2.05</v>
      </c>
      <c r="N668" s="25">
        <v>-1.11811e-5</v>
      </c>
      <c r="O668" s="25">
        <v>1.40539e-5</v>
      </c>
      <c r="P668" s="25">
        <v>0.00174764</v>
      </c>
      <c r="Q668" s="25">
        <v>-0.00027303</v>
      </c>
      <c r="R668" s="27">
        <f ca="1" t="array" ref="R668">(PRODUCT(((C$4:Q$4="")+(C668:Q668&lt;C$4:Q$4))*((C$3:Q$3="")+(C668:Q668&gt;C$3:Q$3)))&gt;0)*1</f>
        <v>0</v>
      </c>
    </row>
    <row r="669" hidden="1" spans="1:18">
      <c r="A669" s="19">
        <v>120</v>
      </c>
      <c r="B669" s="1" t="s">
        <v>739</v>
      </c>
      <c r="C669" s="20">
        <v>3680</v>
      </c>
      <c r="D669" s="20">
        <v>3913.49</v>
      </c>
      <c r="E669" s="21">
        <f t="shared" si="11"/>
        <v>0.940337141528406</v>
      </c>
      <c r="F669" s="22">
        <v>298.562</v>
      </c>
      <c r="G669" s="1">
        <v>580</v>
      </c>
      <c r="H669" s="1">
        <v>15</v>
      </c>
      <c r="I669" s="1">
        <v>240</v>
      </c>
      <c r="J669" s="1">
        <v>277</v>
      </c>
      <c r="K669" s="1">
        <v>470</v>
      </c>
      <c r="L669" s="22">
        <v>25.9675</v>
      </c>
      <c r="M669" s="1">
        <v>2.22</v>
      </c>
      <c r="N669" s="25">
        <v>-9.09037e-6</v>
      </c>
      <c r="O669" s="25">
        <v>1.54212e-5</v>
      </c>
      <c r="P669" s="25">
        <v>0.00147861</v>
      </c>
      <c r="Q669" s="25">
        <v>-0.000535804</v>
      </c>
      <c r="R669" s="27">
        <f ca="1" t="array" ref="R669">(PRODUCT(((C$4:Q$4="")+(C669:Q669&lt;C$4:Q$4))*((C$3:Q$3="")+(C669:Q669&gt;C$3:Q$3)))&gt;0)*1</f>
        <v>0</v>
      </c>
    </row>
    <row r="670" hidden="1" spans="1:18">
      <c r="A670" s="19">
        <v>518</v>
      </c>
      <c r="B670" s="1" t="s">
        <v>740</v>
      </c>
      <c r="C670" s="20">
        <v>3300</v>
      </c>
      <c r="D670" s="20">
        <v>3431.07</v>
      </c>
      <c r="E670" s="21">
        <f t="shared" si="11"/>
        <v>0.961799088913954</v>
      </c>
      <c r="F670" s="22">
        <v>310.423</v>
      </c>
      <c r="G670" s="1">
        <v>520</v>
      </c>
      <c r="H670" s="1">
        <v>12.5</v>
      </c>
      <c r="I670" s="1">
        <v>208</v>
      </c>
      <c r="J670" s="1">
        <v>160</v>
      </c>
      <c r="K670" s="1">
        <v>470</v>
      </c>
      <c r="L670" s="22">
        <v>24.2567</v>
      </c>
      <c r="M670" s="1">
        <v>0.1</v>
      </c>
      <c r="N670" s="25">
        <v>-5.11789e-6</v>
      </c>
      <c r="O670" s="25">
        <v>-8.90851e-6</v>
      </c>
      <c r="P670" s="25">
        <v>0.00348402</v>
      </c>
      <c r="Q670" s="25">
        <v>-0.000121219</v>
      </c>
      <c r="R670" s="27">
        <f ca="1" t="array" ref="R670">(PRODUCT(((C$4:Q$4="")+(C670:Q670&lt;C$4:Q$4))*((C$3:Q$3="")+(C670:Q670&gt;C$3:Q$3)))&gt;0)*1</f>
        <v>0</v>
      </c>
    </row>
    <row r="671" hidden="1" spans="1:18">
      <c r="A671" s="19">
        <v>519</v>
      </c>
      <c r="B671" s="1" t="s">
        <v>741</v>
      </c>
      <c r="C671" s="20">
        <v>3800</v>
      </c>
      <c r="D671" s="20">
        <v>3939.15</v>
      </c>
      <c r="E671" s="21">
        <f t="shared" si="11"/>
        <v>0.964675120267063</v>
      </c>
      <c r="F671" s="22">
        <v>340.697</v>
      </c>
      <c r="G671" s="1">
        <v>520</v>
      </c>
      <c r="H671" s="1">
        <v>12.5</v>
      </c>
      <c r="I671" s="1">
        <v>240</v>
      </c>
      <c r="J671" s="1">
        <v>160</v>
      </c>
      <c r="K671" s="1">
        <v>470</v>
      </c>
      <c r="L671" s="22">
        <v>25.9868</v>
      </c>
      <c r="M671" s="1">
        <v>0.1</v>
      </c>
      <c r="N671" s="25">
        <v>-3.90923e-6</v>
      </c>
      <c r="O671" s="25">
        <v>-2.48509e-5</v>
      </c>
      <c r="P671" s="25">
        <v>0.00226974</v>
      </c>
      <c r="Q671" s="25">
        <v>-0.00104787</v>
      </c>
      <c r="R671" s="27">
        <f ca="1" t="array" ref="R671">(PRODUCT(((C$4:Q$4="")+(C671:Q671&lt;C$4:Q$4))*((C$3:Q$3="")+(C671:Q671&gt;C$3:Q$3)))&gt;0)*1</f>
        <v>0</v>
      </c>
    </row>
    <row r="672" hidden="1" spans="1:18">
      <c r="A672" s="19">
        <v>520</v>
      </c>
      <c r="B672" s="1" t="s">
        <v>742</v>
      </c>
      <c r="C672" s="20">
        <v>3800</v>
      </c>
      <c r="D672" s="20">
        <v>3927.6</v>
      </c>
      <c r="E672" s="21">
        <f t="shared" si="11"/>
        <v>0.967511966595376</v>
      </c>
      <c r="F672" s="22">
        <v>360.995</v>
      </c>
      <c r="G672" s="1">
        <v>520</v>
      </c>
      <c r="H672" s="1">
        <v>12.5</v>
      </c>
      <c r="I672" s="1">
        <v>277</v>
      </c>
      <c r="J672" s="1">
        <v>160</v>
      </c>
      <c r="K672" s="1">
        <v>470</v>
      </c>
      <c r="L672" s="22">
        <v>26.5289</v>
      </c>
      <c r="M672" s="1">
        <v>0.1</v>
      </c>
      <c r="N672" s="25">
        <v>-3.06865e-6</v>
      </c>
      <c r="O672" s="25">
        <v>-3.96124e-5</v>
      </c>
      <c r="P672" s="25">
        <v>0.00115237</v>
      </c>
      <c r="Q672" s="25">
        <v>-0.00171618</v>
      </c>
      <c r="R672" s="27">
        <f ca="1" t="array" ref="R672">(PRODUCT(((C$4:Q$4="")+(C672:Q672&lt;C$4:Q$4))*((C$3:Q$3="")+(C672:Q672&gt;C$3:Q$3)))&gt;0)*1</f>
        <v>0</v>
      </c>
    </row>
    <row r="673" hidden="1" spans="1:18">
      <c r="A673" s="19">
        <v>524</v>
      </c>
      <c r="B673" s="1" t="s">
        <v>743</v>
      </c>
      <c r="C673" s="20">
        <v>4600</v>
      </c>
      <c r="D673" s="20">
        <v>4810.35</v>
      </c>
      <c r="E673" s="21">
        <f t="shared" si="11"/>
        <v>0.956271373184903</v>
      </c>
      <c r="F673" s="22">
        <v>310.667</v>
      </c>
      <c r="G673" s="1">
        <v>520</v>
      </c>
      <c r="H673" s="1">
        <v>14</v>
      </c>
      <c r="I673" s="1">
        <v>208</v>
      </c>
      <c r="J673" s="1">
        <v>170</v>
      </c>
      <c r="K673" s="1">
        <v>470</v>
      </c>
      <c r="L673" s="22">
        <v>24.89</v>
      </c>
      <c r="M673" s="1">
        <v>0.1</v>
      </c>
      <c r="N673" s="25">
        <v>-5.3166e-6</v>
      </c>
      <c r="O673" s="25">
        <v>-4.054e-5</v>
      </c>
      <c r="P673" s="25">
        <v>0.00233167</v>
      </c>
      <c r="Q673" s="25">
        <v>-0.00212541</v>
      </c>
      <c r="R673" s="27">
        <f ca="1" t="array" ref="R673">(PRODUCT(((C$4:Q$4="")+(C673:Q673&lt;C$4:Q$4))*((C$3:Q$3="")+(C673:Q673&gt;C$3:Q$3)))&gt;0)*1</f>
        <v>0</v>
      </c>
    </row>
    <row r="674" hidden="1" spans="1:18">
      <c r="A674" s="19">
        <v>525</v>
      </c>
      <c r="B674" s="1" t="s">
        <v>744</v>
      </c>
      <c r="C674" s="20">
        <v>4600</v>
      </c>
      <c r="D674" s="20">
        <v>4779.58</v>
      </c>
      <c r="E674" s="21">
        <f t="shared" si="11"/>
        <v>0.962427661007871</v>
      </c>
      <c r="F674" s="22">
        <v>340</v>
      </c>
      <c r="G674" s="1">
        <v>520</v>
      </c>
      <c r="H674" s="1">
        <v>14</v>
      </c>
      <c r="I674" s="1">
        <v>240</v>
      </c>
      <c r="J674" s="1">
        <v>170</v>
      </c>
      <c r="K674" s="1">
        <v>470</v>
      </c>
      <c r="L674" s="22">
        <v>25.5689</v>
      </c>
      <c r="M674" s="1">
        <v>0.1</v>
      </c>
      <c r="N674" s="25">
        <v>-3.79648e-6</v>
      </c>
      <c r="O674" s="25">
        <v>-4.97953e-5</v>
      </c>
      <c r="P674" s="25">
        <v>0.00132081</v>
      </c>
      <c r="Q674" s="25">
        <v>-0.00338125</v>
      </c>
      <c r="R674" s="27">
        <f ca="1" t="array" ref="R674">(PRODUCT(((C$4:Q$4="")+(C674:Q674&lt;C$4:Q$4))*((C$3:Q$3="")+(C674:Q674&gt;C$3:Q$3)))&gt;0)*1</f>
        <v>0</v>
      </c>
    </row>
    <row r="675" hidden="1" spans="1:18">
      <c r="A675" s="19">
        <v>526</v>
      </c>
      <c r="B675" s="1" t="s">
        <v>745</v>
      </c>
      <c r="C675" s="20">
        <v>4600</v>
      </c>
      <c r="D675" s="20">
        <v>4759.39</v>
      </c>
      <c r="E675" s="21">
        <f t="shared" si="11"/>
        <v>0.966510414149712</v>
      </c>
      <c r="F675" s="22">
        <v>361</v>
      </c>
      <c r="G675" s="1">
        <v>520</v>
      </c>
      <c r="H675" s="1">
        <v>14</v>
      </c>
      <c r="I675" s="1">
        <v>277</v>
      </c>
      <c r="J675" s="1">
        <v>170</v>
      </c>
      <c r="K675" s="1">
        <v>470</v>
      </c>
      <c r="L675" s="22">
        <v>26.8075</v>
      </c>
      <c r="M675" s="1">
        <v>0.1</v>
      </c>
      <c r="N675" s="25">
        <v>-3.04831e-6</v>
      </c>
      <c r="O675" s="25">
        <v>-5.41286e-5</v>
      </c>
      <c r="P675" s="25">
        <v>0.000319011</v>
      </c>
      <c r="Q675" s="25">
        <v>-0.00370057</v>
      </c>
      <c r="R675" s="27">
        <f ca="1" t="array" ref="R675">(PRODUCT(((C$4:Q$4="")+(C675:Q675&lt;C$4:Q$4))*((C$3:Q$3="")+(C675:Q675&gt;C$3:Q$3)))&gt;0)*1</f>
        <v>0</v>
      </c>
    </row>
    <row r="676" hidden="1" spans="1:18">
      <c r="A676" s="19">
        <v>533</v>
      </c>
      <c r="B676" s="1" t="s">
        <v>746</v>
      </c>
      <c r="C676" s="20">
        <v>2000</v>
      </c>
      <c r="D676" s="20">
        <v>2092.73</v>
      </c>
      <c r="E676" s="21">
        <f t="shared" si="11"/>
        <v>0.955689458267431</v>
      </c>
      <c r="F676" s="22">
        <v>329.898</v>
      </c>
      <c r="G676" s="1">
        <v>520</v>
      </c>
      <c r="H676" s="1">
        <v>12.5</v>
      </c>
      <c r="I676" s="1">
        <v>208</v>
      </c>
      <c r="J676" s="1">
        <v>170</v>
      </c>
      <c r="K676" s="1">
        <v>470</v>
      </c>
      <c r="L676" s="22">
        <v>25.9437</v>
      </c>
      <c r="M676" s="1">
        <v>0.4</v>
      </c>
      <c r="N676" s="25">
        <v>-1.35582e-5</v>
      </c>
      <c r="O676" s="25">
        <v>-4.38154e-5</v>
      </c>
      <c r="P676" s="25">
        <v>0.00202978</v>
      </c>
      <c r="Q676" s="25">
        <v>-0.00211431</v>
      </c>
      <c r="R676" s="27">
        <f ca="1" t="array" ref="R676">(PRODUCT(((C$4:Q$4="")+(C676:Q676&lt;C$4:Q$4))*((C$3:Q$3="")+(C676:Q676&gt;C$3:Q$3)))&gt;0)*1</f>
        <v>0</v>
      </c>
    </row>
    <row r="677" hidden="1" spans="1:18">
      <c r="A677" s="19">
        <v>534</v>
      </c>
      <c r="B677" s="1" t="s">
        <v>747</v>
      </c>
      <c r="C677" s="20">
        <v>2000</v>
      </c>
      <c r="D677" s="20">
        <v>2081.3</v>
      </c>
      <c r="E677" s="21">
        <f t="shared" si="11"/>
        <v>0.960937875366357</v>
      </c>
      <c r="F677" s="22">
        <v>339.725</v>
      </c>
      <c r="G677" s="1">
        <v>520</v>
      </c>
      <c r="H677" s="1">
        <v>12.5</v>
      </c>
      <c r="I677" s="1">
        <v>240</v>
      </c>
      <c r="J677" s="1">
        <v>170</v>
      </c>
      <c r="K677" s="1">
        <v>470</v>
      </c>
      <c r="L677" s="22">
        <v>26.666</v>
      </c>
      <c r="M677" s="1">
        <v>0.4</v>
      </c>
      <c r="N677" s="25">
        <v>-1.14742e-5</v>
      </c>
      <c r="O677" s="25">
        <v>-4.36317e-5</v>
      </c>
      <c r="P677" s="25">
        <v>0.00157363</v>
      </c>
      <c r="Q677" s="25">
        <v>-0.00234883</v>
      </c>
      <c r="R677" s="27">
        <f ca="1" t="array" ref="R677">(PRODUCT(((C$4:Q$4="")+(C677:Q677&lt;C$4:Q$4))*((C$3:Q$3="")+(C677:Q677&gt;C$3:Q$3)))&gt;0)*1</f>
        <v>0</v>
      </c>
    </row>
    <row r="678" hidden="1" spans="1:18">
      <c r="A678" s="19">
        <v>535</v>
      </c>
      <c r="B678" s="1" t="s">
        <v>748</v>
      </c>
      <c r="C678" s="20">
        <v>2000</v>
      </c>
      <c r="D678" s="20">
        <v>2074</v>
      </c>
      <c r="E678" s="21">
        <f t="shared" si="11"/>
        <v>0.964320154291225</v>
      </c>
      <c r="F678" s="22">
        <v>359.796</v>
      </c>
      <c r="G678" s="1">
        <v>520</v>
      </c>
      <c r="H678" s="1">
        <v>12.5</v>
      </c>
      <c r="I678" s="1">
        <v>277</v>
      </c>
      <c r="J678" s="1">
        <v>170</v>
      </c>
      <c r="K678" s="1">
        <v>470</v>
      </c>
      <c r="L678" s="22">
        <v>27.3762</v>
      </c>
      <c r="M678" s="1">
        <v>0.5</v>
      </c>
      <c r="N678" s="25">
        <v>-8.46653e-6</v>
      </c>
      <c r="O678" s="25">
        <v>-4.86544e-5</v>
      </c>
      <c r="P678" s="25">
        <v>0.000722583</v>
      </c>
      <c r="Q678" s="25">
        <v>-0.00382406</v>
      </c>
      <c r="R678" s="27">
        <f ca="1" t="array" ref="R678">(PRODUCT(((C$4:Q$4="")+(C678:Q678&lt;C$4:Q$4))*((C$3:Q$3="")+(C678:Q678&gt;C$3:Q$3)))&gt;0)*1</f>
        <v>0</v>
      </c>
    </row>
    <row r="679" hidden="1" spans="1:18">
      <c r="A679" s="19">
        <v>536</v>
      </c>
      <c r="B679" s="1" t="s">
        <v>749</v>
      </c>
      <c r="C679" s="20">
        <v>2500</v>
      </c>
      <c r="D679" s="20">
        <v>2627.56</v>
      </c>
      <c r="E679" s="21">
        <f t="shared" si="11"/>
        <v>0.951453059111876</v>
      </c>
      <c r="F679" s="22">
        <v>329.946</v>
      </c>
      <c r="G679" s="1">
        <v>520</v>
      </c>
      <c r="H679" s="1">
        <v>12.8</v>
      </c>
      <c r="I679" s="1">
        <v>208</v>
      </c>
      <c r="J679" s="1">
        <v>205</v>
      </c>
      <c r="K679" s="1">
        <v>470</v>
      </c>
      <c r="L679" s="22">
        <v>26.5224</v>
      </c>
      <c r="M679" s="1">
        <v>0.4</v>
      </c>
      <c r="N679" s="25">
        <v>-1.32668e-5</v>
      </c>
      <c r="O679" s="25">
        <v>-7.93729e-5</v>
      </c>
      <c r="P679" s="25">
        <v>0.00209345</v>
      </c>
      <c r="Q679" s="25">
        <v>-0.0028924</v>
      </c>
      <c r="R679" s="27">
        <f ca="1" t="array" ref="R679">(PRODUCT(((C$4:Q$4="")+(C679:Q679&lt;C$4:Q$4))*((C$3:Q$3="")+(C679:Q679&gt;C$3:Q$3)))&gt;0)*1</f>
        <v>0</v>
      </c>
    </row>
    <row r="680" hidden="1" spans="1:18">
      <c r="A680" s="19">
        <v>537</v>
      </c>
      <c r="B680" s="1" t="s">
        <v>750</v>
      </c>
      <c r="C680" s="20">
        <v>2500</v>
      </c>
      <c r="D680" s="20">
        <v>2606.95</v>
      </c>
      <c r="E680" s="21">
        <f t="shared" si="11"/>
        <v>0.958975047469265</v>
      </c>
      <c r="F680" s="22">
        <v>339.501</v>
      </c>
      <c r="G680" s="1">
        <v>520</v>
      </c>
      <c r="H680" s="1">
        <v>12.8</v>
      </c>
      <c r="I680" s="1">
        <v>240</v>
      </c>
      <c r="J680" s="1">
        <v>205</v>
      </c>
      <c r="K680" s="1">
        <v>470</v>
      </c>
      <c r="L680" s="22">
        <v>27.5317</v>
      </c>
      <c r="M680" s="1">
        <v>0.4</v>
      </c>
      <c r="N680" s="25">
        <v>-1.08551e-5</v>
      </c>
      <c r="O680" s="25">
        <v>-7.51198e-5</v>
      </c>
      <c r="P680" s="25">
        <v>0.00149487</v>
      </c>
      <c r="Q680" s="25">
        <v>-0.0032017</v>
      </c>
      <c r="R680" s="27">
        <f ca="1" t="array" ref="R680">(PRODUCT(((C$4:Q$4="")+(C680:Q680&lt;C$4:Q$4))*((C$3:Q$3="")+(C680:Q680&gt;C$3:Q$3)))&gt;0)*1</f>
        <v>0</v>
      </c>
    </row>
    <row r="681" hidden="1" spans="1:18">
      <c r="A681" s="19">
        <v>538</v>
      </c>
      <c r="B681" s="1" t="s">
        <v>751</v>
      </c>
      <c r="C681" s="20">
        <v>2500</v>
      </c>
      <c r="D681" s="20">
        <v>2595.95</v>
      </c>
      <c r="E681" s="21">
        <f t="shared" si="11"/>
        <v>0.963038579325488</v>
      </c>
      <c r="F681" s="22">
        <v>359.682</v>
      </c>
      <c r="G681" s="1">
        <v>520</v>
      </c>
      <c r="H681" s="1">
        <v>12.8</v>
      </c>
      <c r="I681" s="1">
        <v>277</v>
      </c>
      <c r="J681" s="1">
        <v>205</v>
      </c>
      <c r="K681" s="1">
        <v>470</v>
      </c>
      <c r="L681" s="22">
        <v>28.9703</v>
      </c>
      <c r="M681" s="1">
        <v>0.5</v>
      </c>
      <c r="N681" s="25">
        <v>-8.50338e-6</v>
      </c>
      <c r="O681" s="25">
        <v>-7.22926e-5</v>
      </c>
      <c r="P681" s="25">
        <v>0.000695738</v>
      </c>
      <c r="Q681" s="25">
        <v>-0.00398832</v>
      </c>
      <c r="R681" s="27">
        <f ca="1" t="array" ref="R681">(PRODUCT(((C$4:Q$4="")+(C681:Q681&lt;C$4:Q$4))*((C$3:Q$3="")+(C681:Q681&gt;C$3:Q$3)))&gt;0)*1</f>
        <v>0</v>
      </c>
    </row>
    <row r="682" hidden="1" spans="1:18">
      <c r="A682" s="19">
        <v>545</v>
      </c>
      <c r="B682" s="1" t="s">
        <v>752</v>
      </c>
      <c r="C682" s="20">
        <v>10000</v>
      </c>
      <c r="D682" s="20">
        <v>10502.1</v>
      </c>
      <c r="E682" s="21">
        <f t="shared" si="11"/>
        <v>0.952190514278097</v>
      </c>
      <c r="F682" s="22">
        <v>320.728</v>
      </c>
      <c r="G682" s="1">
        <v>520</v>
      </c>
      <c r="H682" s="1">
        <v>24</v>
      </c>
      <c r="I682" s="1">
        <v>208</v>
      </c>
      <c r="J682" s="1">
        <v>220</v>
      </c>
      <c r="K682" s="1">
        <v>470</v>
      </c>
      <c r="L682" s="22">
        <v>47.5336</v>
      </c>
      <c r="M682" s="1">
        <v>0.1</v>
      </c>
      <c r="N682" s="25">
        <v>-2.88408e-6</v>
      </c>
      <c r="O682" s="25">
        <v>-3.7758e-5</v>
      </c>
      <c r="P682" s="25">
        <v>0.00059344</v>
      </c>
      <c r="Q682" s="25">
        <v>-0.00212875</v>
      </c>
      <c r="R682" s="27">
        <f ca="1" t="array" ref="R682">(PRODUCT(((C$4:Q$4="")+(C682:Q682&lt;C$4:Q$4))*((C$3:Q$3="")+(C682:Q682&gt;C$3:Q$3)))&gt;0)*1</f>
        <v>0</v>
      </c>
    </row>
    <row r="683" hidden="1" spans="1:18">
      <c r="A683" s="19">
        <v>546</v>
      </c>
      <c r="B683" s="1" t="s">
        <v>753</v>
      </c>
      <c r="C683" s="20">
        <v>10000</v>
      </c>
      <c r="D683" s="20">
        <v>10297.5</v>
      </c>
      <c r="E683" s="21">
        <f t="shared" si="11"/>
        <v>0.97110949259529</v>
      </c>
      <c r="F683" s="22">
        <v>365.964</v>
      </c>
      <c r="G683" s="1">
        <v>520</v>
      </c>
      <c r="H683" s="1">
        <v>24</v>
      </c>
      <c r="I683" s="1">
        <v>480</v>
      </c>
      <c r="J683" s="1">
        <v>220</v>
      </c>
      <c r="K683" s="1">
        <v>470</v>
      </c>
      <c r="L683" s="22">
        <v>69.2575</v>
      </c>
      <c r="M683" s="1">
        <v>0.4</v>
      </c>
      <c r="N683" s="25">
        <v>-1.36408e-6</v>
      </c>
      <c r="O683" s="25">
        <v>-5.30771e-5</v>
      </c>
      <c r="P683" s="25">
        <v>-3.85138e-5</v>
      </c>
      <c r="Q683" s="25">
        <v>-0.00409218</v>
      </c>
      <c r="R683" s="27">
        <f ca="1" t="array" ref="R683">(PRODUCT(((C$4:Q$4="")+(C683:Q683&lt;C$4:Q$4))*((C$3:Q$3="")+(C683:Q683&gt;C$3:Q$3)))&gt;0)*1</f>
        <v>0</v>
      </c>
    </row>
    <row r="684" hidden="1" spans="1:18">
      <c r="A684" s="19">
        <v>547</v>
      </c>
      <c r="B684" s="1" t="s">
        <v>754</v>
      </c>
      <c r="C684" s="20">
        <v>12000</v>
      </c>
      <c r="D684" s="20">
        <v>12363.9</v>
      </c>
      <c r="E684" s="21">
        <f t="shared" si="11"/>
        <v>0.970567539368646</v>
      </c>
      <c r="F684" s="22">
        <v>374.028</v>
      </c>
      <c r="G684" s="1">
        <v>520</v>
      </c>
      <c r="H684" s="1">
        <v>25</v>
      </c>
      <c r="I684" s="1">
        <v>480</v>
      </c>
      <c r="J684" s="1">
        <v>250</v>
      </c>
      <c r="K684" s="1">
        <v>470</v>
      </c>
      <c r="L684" s="22">
        <v>69.199</v>
      </c>
      <c r="M684" s="1">
        <v>0.4</v>
      </c>
      <c r="N684" s="25">
        <v>-1.22986e-6</v>
      </c>
      <c r="O684" s="25">
        <v>-5.5714e-5</v>
      </c>
      <c r="P684" s="25">
        <v>-0.000387081</v>
      </c>
      <c r="Q684" s="25">
        <v>-0.00460728</v>
      </c>
      <c r="R684" s="27">
        <f ca="1" t="array" ref="R684">(PRODUCT(((C$4:Q$4="")+(C684:Q684&lt;C$4:Q$4))*((C$3:Q$3="")+(C684:Q684&gt;C$3:Q$3)))&gt;0)*1</f>
        <v>0</v>
      </c>
    </row>
    <row r="685" hidden="1" spans="1:18">
      <c r="A685" s="19">
        <v>1</v>
      </c>
      <c r="B685" s="1" t="s">
        <v>755</v>
      </c>
      <c r="C685" s="20">
        <v>2110</v>
      </c>
      <c r="D685" s="20">
        <v>2191.83</v>
      </c>
      <c r="E685" s="21">
        <f t="shared" si="11"/>
        <v>0.962665900183865</v>
      </c>
      <c r="F685" s="22">
        <v>399.207</v>
      </c>
      <c r="G685" s="1">
        <v>500</v>
      </c>
      <c r="H685" s="1">
        <v>14.6</v>
      </c>
      <c r="I685" s="1">
        <v>240</v>
      </c>
      <c r="J685" s="1">
        <v>150</v>
      </c>
      <c r="K685" s="1">
        <v>450</v>
      </c>
      <c r="L685" s="22">
        <v>30.8437</v>
      </c>
      <c r="M685" s="1">
        <v>0.25</v>
      </c>
      <c r="N685" s="25">
        <v>-4.1246e-6</v>
      </c>
      <c r="O685" s="25">
        <v>-7.69183e-5</v>
      </c>
      <c r="P685" s="25">
        <v>0.000502407</v>
      </c>
      <c r="Q685" s="25">
        <v>-0.00325775</v>
      </c>
      <c r="R685" s="27">
        <f ca="1" t="array" ref="R685">(PRODUCT(((C$4:Q$4="")+(C685:Q685&lt;C$4:Q$4))*((C$3:Q$3="")+(C685:Q685&gt;C$3:Q$3)))&gt;0)*1</f>
        <v>0</v>
      </c>
    </row>
    <row r="686" hidden="1" spans="1:18">
      <c r="A686" s="19">
        <v>2</v>
      </c>
      <c r="B686" s="1" t="s">
        <v>756</v>
      </c>
      <c r="C686" s="20">
        <v>3180</v>
      </c>
      <c r="D686" s="20">
        <v>3313.68</v>
      </c>
      <c r="E686" s="21">
        <f t="shared" si="11"/>
        <v>0.959658144419497</v>
      </c>
      <c r="F686" s="22">
        <v>389.513</v>
      </c>
      <c r="G686" s="1">
        <v>500</v>
      </c>
      <c r="H686" s="1">
        <v>22</v>
      </c>
      <c r="I686" s="1">
        <v>240</v>
      </c>
      <c r="J686" s="1">
        <v>150</v>
      </c>
      <c r="K686" s="1">
        <v>450</v>
      </c>
      <c r="L686" s="22">
        <v>31.265</v>
      </c>
      <c r="M686" s="1">
        <v>0.25</v>
      </c>
      <c r="N686" s="25">
        <v>-6.00069e-6</v>
      </c>
      <c r="O686" s="25">
        <v>-9.46604e-5</v>
      </c>
      <c r="P686" s="25">
        <v>0.000260641</v>
      </c>
      <c r="Q686" s="25">
        <v>-0.00195619</v>
      </c>
      <c r="R686" s="27">
        <f ca="1" t="array" ref="R686">(PRODUCT(((C$4:Q$4="")+(C686:Q686&lt;C$4:Q$4))*((C$3:Q$3="")+(C686:Q686&gt;C$3:Q$3)))&gt;0)*1</f>
        <v>0</v>
      </c>
    </row>
    <row r="687" hidden="1" spans="1:18">
      <c r="A687" s="19">
        <v>3</v>
      </c>
      <c r="B687" s="1" t="s">
        <v>757</v>
      </c>
      <c r="C687" s="20">
        <v>4160</v>
      </c>
      <c r="D687" s="20">
        <v>4342.41</v>
      </c>
      <c r="E687" s="21">
        <f t="shared" si="11"/>
        <v>0.957993372343929</v>
      </c>
      <c r="F687" s="22">
        <v>388.562</v>
      </c>
      <c r="G687" s="1">
        <v>500</v>
      </c>
      <c r="H687" s="1">
        <v>28</v>
      </c>
      <c r="I687" s="1">
        <v>240</v>
      </c>
      <c r="J687" s="1">
        <v>150</v>
      </c>
      <c r="K687" s="1">
        <v>450</v>
      </c>
      <c r="L687" s="22">
        <v>31.6017</v>
      </c>
      <c r="M687" s="1">
        <v>0.2</v>
      </c>
      <c r="N687" s="25">
        <v>-4.40583e-6</v>
      </c>
      <c r="O687" s="25">
        <v>-7.89507e-5</v>
      </c>
      <c r="P687" s="25">
        <v>0.000213408</v>
      </c>
      <c r="Q687" s="25">
        <v>-0.00186674</v>
      </c>
      <c r="R687" s="27">
        <f ca="1" t="array" ref="R687">(PRODUCT(((C$4:Q$4="")+(C687:Q687&lt;C$4:Q$4))*((C$3:Q$3="")+(C687:Q687&gt;C$3:Q$3)))&gt;0)*1</f>
        <v>0</v>
      </c>
    </row>
    <row r="688" hidden="1" spans="1:18">
      <c r="A688" s="19">
        <v>4</v>
      </c>
      <c r="B688" s="1" t="s">
        <v>758</v>
      </c>
      <c r="C688" s="20">
        <v>5240</v>
      </c>
      <c r="D688" s="20">
        <v>5495.83</v>
      </c>
      <c r="E688" s="21">
        <f t="shared" si="11"/>
        <v>0.953450161304116</v>
      </c>
      <c r="F688" s="22">
        <v>386.083</v>
      </c>
      <c r="G688" s="1">
        <v>500</v>
      </c>
      <c r="H688" s="1">
        <v>35.3</v>
      </c>
      <c r="I688" s="1">
        <v>240</v>
      </c>
      <c r="J688" s="1">
        <v>150</v>
      </c>
      <c r="K688" s="1">
        <v>450</v>
      </c>
      <c r="L688" s="22">
        <v>32.4508</v>
      </c>
      <c r="M688" s="1">
        <v>0.2</v>
      </c>
      <c r="N688" s="25">
        <v>-4.70442e-6</v>
      </c>
      <c r="O688" s="25">
        <v>-9.68907e-5</v>
      </c>
      <c r="P688" s="25">
        <v>-0.000250638</v>
      </c>
      <c r="Q688" s="25">
        <v>-0.00233706</v>
      </c>
      <c r="R688" s="27">
        <f ca="1" t="array" ref="R688">(PRODUCT(((C$4:Q$4="")+(C688:Q688&lt;C$4:Q$4))*((C$3:Q$3="")+(C688:Q688&gt;C$3:Q$3)))&gt;0)*1</f>
        <v>0</v>
      </c>
    </row>
    <row r="689" hidden="1" spans="1:18">
      <c r="A689" s="19">
        <v>50</v>
      </c>
      <c r="B689" s="1" t="s">
        <v>759</v>
      </c>
      <c r="C689" s="20">
        <v>1550</v>
      </c>
      <c r="D689" s="20">
        <v>1621.93</v>
      </c>
      <c r="E689" s="21">
        <f t="shared" si="11"/>
        <v>0.955651600254018</v>
      </c>
      <c r="F689" s="22">
        <v>292.712</v>
      </c>
      <c r="G689" s="1">
        <v>450</v>
      </c>
      <c r="H689" s="1">
        <v>7.5</v>
      </c>
      <c r="I689" s="1">
        <v>208</v>
      </c>
      <c r="J689" s="1">
        <v>150</v>
      </c>
      <c r="K689" s="1">
        <v>450</v>
      </c>
      <c r="L689" s="22">
        <v>21.671</v>
      </c>
      <c r="M689" s="1">
        <v>0.21</v>
      </c>
      <c r="N689" s="25">
        <v>-3.90943e-6</v>
      </c>
      <c r="O689" s="25">
        <v>-8.13927e-5</v>
      </c>
      <c r="P689" s="25">
        <v>-0.000440189</v>
      </c>
      <c r="Q689" s="25">
        <v>0.000344203</v>
      </c>
      <c r="R689" s="27">
        <f ca="1" t="array" ref="R689">(PRODUCT(((C$4:Q$4="")+(C689:Q689&lt;C$4:Q$4))*((C$3:Q$3="")+(C689:Q689&gt;C$3:Q$3)))&gt;0)*1</f>
        <v>0</v>
      </c>
    </row>
    <row r="690" hidden="1" spans="1:18">
      <c r="A690" s="19">
        <v>52</v>
      </c>
      <c r="B690" s="1" t="s">
        <v>760</v>
      </c>
      <c r="C690" s="20">
        <v>2060</v>
      </c>
      <c r="D690" s="20">
        <v>2149.61</v>
      </c>
      <c r="E690" s="21">
        <f t="shared" si="11"/>
        <v>0.95831336847149</v>
      </c>
      <c r="F690" s="22">
        <v>300.433</v>
      </c>
      <c r="G690" s="1">
        <v>450</v>
      </c>
      <c r="H690" s="1">
        <v>10</v>
      </c>
      <c r="I690" s="1">
        <v>208</v>
      </c>
      <c r="J690" s="1">
        <v>150</v>
      </c>
      <c r="K690" s="1">
        <v>450</v>
      </c>
      <c r="L690" s="22">
        <v>20.6075</v>
      </c>
      <c r="M690" s="1">
        <v>0.29</v>
      </c>
      <c r="N690" s="25">
        <v>-7.65471e-6</v>
      </c>
      <c r="O690" s="25">
        <v>-7.94657e-5</v>
      </c>
      <c r="P690" s="25">
        <v>-0.000407896</v>
      </c>
      <c r="Q690" s="25">
        <v>0.00132048</v>
      </c>
      <c r="R690" s="27">
        <f ca="1" t="array" ref="R690">(PRODUCT(((C$4:Q$4="")+(C690:Q690&lt;C$4:Q$4))*((C$3:Q$3="")+(C690:Q690&gt;C$3:Q$3)))&gt;0)*1</f>
        <v>0</v>
      </c>
    </row>
    <row r="691" hidden="1" spans="1:18">
      <c r="A691" s="19">
        <v>54</v>
      </c>
      <c r="B691" s="1" t="s">
        <v>761</v>
      </c>
      <c r="C691" s="20">
        <v>3000</v>
      </c>
      <c r="D691" s="20">
        <v>3147.32</v>
      </c>
      <c r="E691" s="21">
        <f t="shared" si="11"/>
        <v>0.953191922016192</v>
      </c>
      <c r="F691" s="22">
        <v>306.829</v>
      </c>
      <c r="G691" s="1">
        <v>450</v>
      </c>
      <c r="H691" s="1">
        <v>15</v>
      </c>
      <c r="I691" s="1">
        <v>208</v>
      </c>
      <c r="J691" s="1">
        <v>150</v>
      </c>
      <c r="K691" s="1">
        <v>450</v>
      </c>
      <c r="L691" s="22">
        <v>20.3524</v>
      </c>
      <c r="M691" s="1">
        <v>0.18</v>
      </c>
      <c r="N691" s="25">
        <v>-7.67684e-6</v>
      </c>
      <c r="O691" s="25">
        <v>-0.000125243</v>
      </c>
      <c r="P691" s="25">
        <v>-0.0023824</v>
      </c>
      <c r="Q691" s="25">
        <v>-0.0059848</v>
      </c>
      <c r="R691" s="27">
        <f ca="1" t="array" ref="R691">(PRODUCT(((C$4:Q$4="")+(C691:Q691&lt;C$4:Q$4))*((C$3:Q$3="")+(C691:Q691&gt;C$3:Q$3)))&gt;0)*1</f>
        <v>0</v>
      </c>
    </row>
    <row r="692" hidden="1" spans="1:18">
      <c r="A692" s="19">
        <v>63</v>
      </c>
      <c r="B692" s="1" t="s">
        <v>762</v>
      </c>
      <c r="C692" s="20">
        <v>1550</v>
      </c>
      <c r="D692" s="20">
        <v>1621.92</v>
      </c>
      <c r="E692" s="21">
        <f t="shared" si="11"/>
        <v>0.95565749235474</v>
      </c>
      <c r="F692" s="22">
        <v>292.712</v>
      </c>
      <c r="G692" s="1">
        <v>450</v>
      </c>
      <c r="H692" s="1">
        <v>7.5</v>
      </c>
      <c r="I692" s="1">
        <v>208</v>
      </c>
      <c r="J692" s="1">
        <v>150</v>
      </c>
      <c r="K692" s="1">
        <v>450</v>
      </c>
      <c r="L692" s="22">
        <v>21.6702</v>
      </c>
      <c r="M692" s="1">
        <v>0.21</v>
      </c>
      <c r="N692" s="25">
        <v>-3.90445e-6</v>
      </c>
      <c r="O692" s="25">
        <v>-8.16369e-5</v>
      </c>
      <c r="P692" s="25">
        <v>-0.000438119</v>
      </c>
      <c r="Q692" s="25">
        <v>0.000250095</v>
      </c>
      <c r="R692" s="27">
        <f ca="1" t="array" ref="R692">(PRODUCT(((C$4:Q$4="")+(C692:Q692&lt;C$4:Q$4))*((C$3:Q$3="")+(C692:Q692&gt;C$3:Q$3)))&gt;0)*1</f>
        <v>0</v>
      </c>
    </row>
    <row r="693" hidden="1" spans="1:18">
      <c r="A693" s="19">
        <v>65</v>
      </c>
      <c r="B693" s="1" t="s">
        <v>763</v>
      </c>
      <c r="C693" s="20">
        <v>2060</v>
      </c>
      <c r="D693" s="20">
        <v>2149.62</v>
      </c>
      <c r="E693" s="21">
        <f t="shared" si="11"/>
        <v>0.958308910412073</v>
      </c>
      <c r="F693" s="22">
        <v>300.433</v>
      </c>
      <c r="G693" s="1">
        <v>450</v>
      </c>
      <c r="H693" s="1">
        <v>10</v>
      </c>
      <c r="I693" s="1">
        <v>208</v>
      </c>
      <c r="J693" s="1">
        <v>150</v>
      </c>
      <c r="K693" s="1">
        <v>450</v>
      </c>
      <c r="L693" s="22">
        <v>20.5912</v>
      </c>
      <c r="M693" s="1">
        <v>0.29</v>
      </c>
      <c r="N693" s="25">
        <v>-7.64954e-6</v>
      </c>
      <c r="O693" s="25">
        <v>-7.90019e-5</v>
      </c>
      <c r="P693" s="25">
        <v>-0.00042299</v>
      </c>
      <c r="Q693" s="25">
        <v>0.00134791</v>
      </c>
      <c r="R693" s="27">
        <f ca="1" t="array" ref="R693">(PRODUCT(((C$4:Q$4="")+(C693:Q693&lt;C$4:Q$4))*((C$3:Q$3="")+(C693:Q693&gt;C$3:Q$3)))&gt;0)*1</f>
        <v>0</v>
      </c>
    </row>
    <row r="694" hidden="1" spans="1:18">
      <c r="A694" s="19">
        <v>66</v>
      </c>
      <c r="B694" s="1" t="s">
        <v>764</v>
      </c>
      <c r="C694" s="20">
        <v>3000</v>
      </c>
      <c r="D694" s="20">
        <v>3147.31</v>
      </c>
      <c r="E694" s="21">
        <f t="shared" si="11"/>
        <v>0.953194950608615</v>
      </c>
      <c r="F694" s="22">
        <v>306.829</v>
      </c>
      <c r="G694" s="1">
        <v>450</v>
      </c>
      <c r="H694" s="1">
        <v>15</v>
      </c>
      <c r="I694" s="1">
        <v>208</v>
      </c>
      <c r="J694" s="1">
        <v>150</v>
      </c>
      <c r="K694" s="1">
        <v>450</v>
      </c>
      <c r="L694" s="22">
        <v>20.3322</v>
      </c>
      <c r="M694" s="1">
        <v>0.18</v>
      </c>
      <c r="N694" s="25">
        <v>-7.66791e-6</v>
      </c>
      <c r="O694" s="25">
        <v>-0.000125139</v>
      </c>
      <c r="P694" s="25">
        <v>-0.00238345</v>
      </c>
      <c r="Q694" s="25">
        <v>-0.00598804</v>
      </c>
      <c r="R694" s="27">
        <f ca="1" t="array" ref="R694">(PRODUCT(((C$4:Q$4="")+(C694:Q694&lt;C$4:Q$4))*((C$3:Q$3="")+(C694:Q694&gt;C$3:Q$3)))&gt;0)*1</f>
        <v>0</v>
      </c>
    </row>
    <row r="695" hidden="1" spans="1:18">
      <c r="A695" s="19">
        <v>88</v>
      </c>
      <c r="B695" s="1" t="s">
        <v>765</v>
      </c>
      <c r="C695" s="20">
        <v>3180</v>
      </c>
      <c r="D695" s="20">
        <v>3313.68</v>
      </c>
      <c r="E695" s="21">
        <f t="shared" si="11"/>
        <v>0.959658144419497</v>
      </c>
      <c r="F695" s="22">
        <v>389.513</v>
      </c>
      <c r="G695" s="1">
        <v>500</v>
      </c>
      <c r="H695" s="1">
        <v>22</v>
      </c>
      <c r="I695" s="1">
        <v>240</v>
      </c>
      <c r="J695" s="1">
        <v>150</v>
      </c>
      <c r="K695" s="1">
        <v>450</v>
      </c>
      <c r="L695" s="22">
        <v>31.265</v>
      </c>
      <c r="M695" s="1">
        <v>0.25</v>
      </c>
      <c r="N695" s="25">
        <v>-6.00069e-6</v>
      </c>
      <c r="O695" s="25">
        <v>-9.46604e-5</v>
      </c>
      <c r="P695" s="25">
        <v>0.000260641</v>
      </c>
      <c r="Q695" s="25">
        <v>-0.00195619</v>
      </c>
      <c r="R695" s="27">
        <f ca="1" t="array" ref="R695">(PRODUCT(((C$4:Q$4="")+(C695:Q695&lt;C$4:Q$4))*((C$3:Q$3="")+(C695:Q695&gt;C$3:Q$3)))&gt;0)*1</f>
        <v>0</v>
      </c>
    </row>
    <row r="696" hidden="1" spans="1:18">
      <c r="A696" s="19">
        <v>89</v>
      </c>
      <c r="B696" s="1" t="s">
        <v>766</v>
      </c>
      <c r="C696" s="20">
        <v>4160</v>
      </c>
      <c r="D696" s="20">
        <v>4342.41</v>
      </c>
      <c r="E696" s="21">
        <f t="shared" si="11"/>
        <v>0.957993372343929</v>
      </c>
      <c r="F696" s="22">
        <v>388.562</v>
      </c>
      <c r="G696" s="1">
        <v>500</v>
      </c>
      <c r="H696" s="1">
        <v>28</v>
      </c>
      <c r="I696" s="1">
        <v>240</v>
      </c>
      <c r="J696" s="1">
        <v>150</v>
      </c>
      <c r="K696" s="1">
        <v>450</v>
      </c>
      <c r="L696" s="22">
        <v>31.6017</v>
      </c>
      <c r="M696" s="1">
        <v>0.2</v>
      </c>
      <c r="N696" s="25">
        <v>-4.40583e-6</v>
      </c>
      <c r="O696" s="25">
        <v>-7.89507e-5</v>
      </c>
      <c r="P696" s="25">
        <v>0.000213408</v>
      </c>
      <c r="Q696" s="25">
        <v>-0.00186674</v>
      </c>
      <c r="R696" s="27">
        <f ca="1" t="array" ref="R696">(PRODUCT(((C$4:Q$4="")+(C696:Q696&lt;C$4:Q$4))*((C$3:Q$3="")+(C696:Q696&gt;C$3:Q$3)))&gt;0)*1</f>
        <v>0</v>
      </c>
    </row>
    <row r="697" hidden="1" spans="1:18">
      <c r="A697" s="19">
        <v>90</v>
      </c>
      <c r="B697" s="1" t="s">
        <v>767</v>
      </c>
      <c r="C697" s="20">
        <v>5240</v>
      </c>
      <c r="D697" s="20">
        <v>5495.83</v>
      </c>
      <c r="E697" s="21">
        <f t="shared" si="11"/>
        <v>0.953450161304116</v>
      </c>
      <c r="F697" s="22">
        <v>386.083</v>
      </c>
      <c r="G697" s="1">
        <v>500</v>
      </c>
      <c r="H697" s="1">
        <v>35.3</v>
      </c>
      <c r="I697" s="1">
        <v>240</v>
      </c>
      <c r="J697" s="1">
        <v>150</v>
      </c>
      <c r="K697" s="1">
        <v>450</v>
      </c>
      <c r="L697" s="22">
        <v>32.4508</v>
      </c>
      <c r="M697" s="1">
        <v>0.2</v>
      </c>
      <c r="N697" s="25">
        <v>-4.70442e-6</v>
      </c>
      <c r="O697" s="25">
        <v>-9.68907e-5</v>
      </c>
      <c r="P697" s="25">
        <v>-0.000250638</v>
      </c>
      <c r="Q697" s="25">
        <v>-0.00233706</v>
      </c>
      <c r="R697" s="27">
        <f ca="1" t="array" ref="R697">(PRODUCT(((C$4:Q$4="")+(C697:Q697&lt;C$4:Q$4))*((C$3:Q$3="")+(C697:Q697&gt;C$3:Q$3)))&gt;0)*1</f>
        <v>0</v>
      </c>
    </row>
    <row r="698" hidden="1" spans="1:18">
      <c r="A698" s="19">
        <v>271</v>
      </c>
      <c r="B698" s="1" t="s">
        <v>768</v>
      </c>
      <c r="C698" s="20">
        <v>2500</v>
      </c>
      <c r="D698" s="20">
        <v>2630.09</v>
      </c>
      <c r="E698" s="21">
        <f t="shared" si="11"/>
        <v>0.950537814295328</v>
      </c>
      <c r="F698" s="22">
        <v>219.232</v>
      </c>
      <c r="G698" s="1">
        <v>500</v>
      </c>
      <c r="H698" s="1">
        <v>20</v>
      </c>
      <c r="I698" s="1">
        <v>240</v>
      </c>
      <c r="J698" s="1">
        <v>140</v>
      </c>
      <c r="K698" s="1">
        <v>450</v>
      </c>
      <c r="L698" s="22">
        <v>41.3618</v>
      </c>
      <c r="M698" s="1">
        <v>3.9</v>
      </c>
      <c r="N698" s="25">
        <v>-1.26497e-5</v>
      </c>
      <c r="O698" s="25">
        <v>6.67474e-5</v>
      </c>
      <c r="P698" s="25">
        <v>0.00174168</v>
      </c>
      <c r="Q698" s="25">
        <v>0.000613748</v>
      </c>
      <c r="R698" s="27">
        <f ca="1" t="array" ref="R698">(PRODUCT(((C$4:Q$4="")+(C698:Q698&lt;C$4:Q$4))*((C$3:Q$3="")+(C698:Q698&gt;C$3:Q$3)))&gt;0)*1</f>
        <v>0</v>
      </c>
    </row>
    <row r="699" hidden="1" spans="1:18">
      <c r="A699" s="19">
        <v>274</v>
      </c>
      <c r="B699" s="1" t="s">
        <v>769</v>
      </c>
      <c r="C699" s="20">
        <v>3500</v>
      </c>
      <c r="D699" s="20">
        <v>3637.58</v>
      </c>
      <c r="E699" s="21">
        <f t="shared" si="11"/>
        <v>0.962178151408354</v>
      </c>
      <c r="F699" s="22">
        <v>265.137</v>
      </c>
      <c r="G699" s="1">
        <v>500</v>
      </c>
      <c r="H699" s="1">
        <v>18</v>
      </c>
      <c r="I699" s="1">
        <v>240</v>
      </c>
      <c r="J699" s="1">
        <v>200</v>
      </c>
      <c r="K699" s="1">
        <v>450</v>
      </c>
      <c r="L699" s="22">
        <v>55.5216</v>
      </c>
      <c r="M699" s="1">
        <v>3.86</v>
      </c>
      <c r="N699" s="25">
        <v>-7.71069e-6</v>
      </c>
      <c r="O699" s="25">
        <v>5.44232e-5</v>
      </c>
      <c r="P699" s="25">
        <v>0.00173416</v>
      </c>
      <c r="Q699" s="25">
        <v>0.00105112</v>
      </c>
      <c r="R699" s="27">
        <f ca="1" t="array" ref="R699">(PRODUCT(((C$4:Q$4="")+(C699:Q699&lt;C$4:Q$4))*((C$3:Q$3="")+(C699:Q699&gt;C$3:Q$3)))&gt;0)*1</f>
        <v>0</v>
      </c>
    </row>
    <row r="700" hidden="1" spans="1:18">
      <c r="A700" s="19">
        <v>292</v>
      </c>
      <c r="B700" s="1" t="s">
        <v>770</v>
      </c>
      <c r="C700" s="20">
        <v>1500</v>
      </c>
      <c r="D700" s="20">
        <v>1556.25</v>
      </c>
      <c r="E700" s="21">
        <f t="shared" si="11"/>
        <v>0.963855421686747</v>
      </c>
      <c r="F700" s="22">
        <v>330.452</v>
      </c>
      <c r="G700" s="1">
        <v>450</v>
      </c>
      <c r="H700" s="1">
        <v>15</v>
      </c>
      <c r="I700" s="1">
        <v>208</v>
      </c>
      <c r="J700" s="1">
        <v>120</v>
      </c>
      <c r="K700" s="1">
        <v>450</v>
      </c>
      <c r="L700" s="22">
        <v>11.6702</v>
      </c>
      <c r="M700" s="1">
        <v>0.07</v>
      </c>
      <c r="N700" s="25">
        <v>-1.34199e-5</v>
      </c>
      <c r="O700" s="25">
        <v>-4.80237e-5</v>
      </c>
      <c r="P700" s="25">
        <v>-0.000121982</v>
      </c>
      <c r="Q700" s="25">
        <v>-0.00061029</v>
      </c>
      <c r="R700" s="27">
        <f ca="1" t="array" ref="R700">(PRODUCT(((C$4:Q$4="")+(C700:Q700&lt;C$4:Q$4))*((C$3:Q$3="")+(C700:Q700&gt;C$3:Q$3)))&gt;0)*1</f>
        <v>0</v>
      </c>
    </row>
    <row r="701" hidden="1" spans="1:18">
      <c r="A701" s="19">
        <v>293</v>
      </c>
      <c r="B701" s="1" t="s">
        <v>771</v>
      </c>
      <c r="C701" s="20">
        <v>1650</v>
      </c>
      <c r="D701" s="20">
        <v>1709.13</v>
      </c>
      <c r="E701" s="21">
        <f t="shared" si="11"/>
        <v>0.965403450878517</v>
      </c>
      <c r="F701" s="22">
        <v>330.462</v>
      </c>
      <c r="G701" s="1">
        <v>450</v>
      </c>
      <c r="H701" s="1">
        <v>15</v>
      </c>
      <c r="I701" s="1">
        <v>240</v>
      </c>
      <c r="J701" s="1">
        <v>120</v>
      </c>
      <c r="K701" s="1">
        <v>450</v>
      </c>
      <c r="L701" s="22">
        <v>13.356</v>
      </c>
      <c r="M701" s="1">
        <v>0.11</v>
      </c>
      <c r="N701" s="25">
        <v>-1.11523e-5</v>
      </c>
      <c r="O701" s="25">
        <v>-7.18779e-5</v>
      </c>
      <c r="P701" s="25">
        <v>-0.00189353</v>
      </c>
      <c r="Q701" s="25">
        <v>-0.00192838</v>
      </c>
      <c r="R701" s="27">
        <f ca="1" t="array" ref="R701">(PRODUCT(((C$4:Q$4="")+(C701:Q701&lt;C$4:Q$4))*((C$3:Q$3="")+(C701:Q701&gt;C$3:Q$3)))&gt;0)*1</f>
        <v>0</v>
      </c>
    </row>
    <row r="702" hidden="1" spans="1:18">
      <c r="A702" s="19">
        <v>294</v>
      </c>
      <c r="B702" s="1" t="s">
        <v>772</v>
      </c>
      <c r="C702" s="20">
        <v>1650</v>
      </c>
      <c r="D702" s="20">
        <v>1707.97</v>
      </c>
      <c r="E702" s="21">
        <f t="shared" si="11"/>
        <v>0.966059122818317</v>
      </c>
      <c r="F702" s="22">
        <v>330.476</v>
      </c>
      <c r="G702" s="1">
        <v>450</v>
      </c>
      <c r="H702" s="1">
        <v>15</v>
      </c>
      <c r="I702" s="1">
        <v>277</v>
      </c>
      <c r="J702" s="1">
        <v>120</v>
      </c>
      <c r="K702" s="1">
        <v>450</v>
      </c>
      <c r="L702" s="22">
        <v>15.4131</v>
      </c>
      <c r="M702" s="1">
        <v>0.13</v>
      </c>
      <c r="N702" s="25">
        <v>-8.13469e-6</v>
      </c>
      <c r="O702" s="25">
        <v>-5.96259e-5</v>
      </c>
      <c r="P702" s="25">
        <v>-0.000304322</v>
      </c>
      <c r="Q702" s="25">
        <v>-0.00117552</v>
      </c>
      <c r="R702" s="27">
        <f ca="1" t="array" ref="R702">(PRODUCT(((C$4:Q$4="")+(C702:Q702&lt;C$4:Q$4))*((C$3:Q$3="")+(C702:Q702&gt;C$3:Q$3)))&gt;0)*1</f>
        <v>0</v>
      </c>
    </row>
    <row r="703" hidden="1" spans="1:18">
      <c r="A703" s="19">
        <v>295</v>
      </c>
      <c r="B703" s="1" t="s">
        <v>773</v>
      </c>
      <c r="C703" s="20">
        <v>1800</v>
      </c>
      <c r="D703" s="20">
        <v>1868.84</v>
      </c>
      <c r="E703" s="21">
        <f t="shared" si="11"/>
        <v>0.963164315832281</v>
      </c>
      <c r="F703" s="22">
        <v>360.448</v>
      </c>
      <c r="G703" s="1">
        <v>500</v>
      </c>
      <c r="H703" s="1">
        <v>15</v>
      </c>
      <c r="I703" s="1">
        <v>208</v>
      </c>
      <c r="J703" s="1">
        <v>120</v>
      </c>
      <c r="K703" s="1">
        <v>450</v>
      </c>
      <c r="L703" s="22">
        <v>10.6304</v>
      </c>
      <c r="M703" s="1">
        <v>0.09</v>
      </c>
      <c r="N703" s="25">
        <v>-9.36679e-6</v>
      </c>
      <c r="O703" s="25">
        <v>-2.32294e-5</v>
      </c>
      <c r="P703" s="25">
        <v>-0.00100664</v>
      </c>
      <c r="Q703" s="25">
        <v>-0.00129553</v>
      </c>
      <c r="R703" s="27">
        <f ca="1" t="array" ref="R703">(PRODUCT(((C$4:Q$4="")+(C703:Q703&lt;C$4:Q$4))*((C$3:Q$3="")+(C703:Q703&gt;C$3:Q$3)))&gt;0)*1</f>
        <v>0</v>
      </c>
    </row>
    <row r="704" hidden="1" spans="1:18">
      <c r="A704" s="19">
        <v>296</v>
      </c>
      <c r="B704" s="1" t="s">
        <v>774</v>
      </c>
      <c r="C704" s="20">
        <v>2000</v>
      </c>
      <c r="D704" s="20">
        <v>2067.88</v>
      </c>
      <c r="E704" s="21">
        <f t="shared" si="11"/>
        <v>0.967174110683405</v>
      </c>
      <c r="F704" s="22">
        <v>360.441</v>
      </c>
      <c r="G704" s="1">
        <v>500</v>
      </c>
      <c r="H704" s="1">
        <v>15</v>
      </c>
      <c r="I704" s="1">
        <v>240</v>
      </c>
      <c r="J704" s="1">
        <v>120</v>
      </c>
      <c r="K704" s="1">
        <v>450</v>
      </c>
      <c r="L704" s="22">
        <v>11.8676</v>
      </c>
      <c r="M704" s="1">
        <v>0.1</v>
      </c>
      <c r="N704" s="25">
        <v>-7.59277e-6</v>
      </c>
      <c r="O704" s="25">
        <v>-5.51476e-5</v>
      </c>
      <c r="P704" s="25">
        <v>-0.00178663</v>
      </c>
      <c r="Q704" s="25">
        <v>-0.00154729</v>
      </c>
      <c r="R704" s="27">
        <f ca="1" t="array" ref="R704">(PRODUCT(((C$4:Q$4="")+(C704:Q704&lt;C$4:Q$4))*((C$3:Q$3="")+(C704:Q704&gt;C$3:Q$3)))&gt;0)*1</f>
        <v>0</v>
      </c>
    </row>
    <row r="705" hidden="1" spans="1:18">
      <c r="A705" s="19">
        <v>297</v>
      </c>
      <c r="B705" s="1" t="s">
        <v>775</v>
      </c>
      <c r="C705" s="20">
        <v>2000</v>
      </c>
      <c r="D705" s="20">
        <v>2063.73</v>
      </c>
      <c r="E705" s="21">
        <f t="shared" si="11"/>
        <v>0.96911902235273</v>
      </c>
      <c r="F705" s="22">
        <v>360.499</v>
      </c>
      <c r="G705" s="1">
        <v>500</v>
      </c>
      <c r="H705" s="1">
        <v>15</v>
      </c>
      <c r="I705" s="1">
        <v>277</v>
      </c>
      <c r="J705" s="1">
        <v>120</v>
      </c>
      <c r="K705" s="1">
        <v>450</v>
      </c>
      <c r="L705" s="22">
        <v>13.8004</v>
      </c>
      <c r="M705" s="1">
        <v>0.14</v>
      </c>
      <c r="N705" s="25">
        <v>-5.96691e-6</v>
      </c>
      <c r="O705" s="25">
        <v>-7.73911e-5</v>
      </c>
      <c r="P705" s="25">
        <v>-0.00360698</v>
      </c>
      <c r="Q705" s="25">
        <v>-0.00286818</v>
      </c>
      <c r="R705" s="27">
        <f ca="1" t="array" ref="R705">(PRODUCT(((C$4:Q$4="")+(C705:Q705&lt;C$4:Q$4))*((C$3:Q$3="")+(C705:Q705&gt;C$3:Q$3)))&gt;0)*1</f>
        <v>0</v>
      </c>
    </row>
    <row r="706" hidden="1" spans="1:18">
      <c r="A706" s="19">
        <v>298</v>
      </c>
      <c r="B706" s="1" t="s">
        <v>776</v>
      </c>
      <c r="C706" s="20">
        <v>2500</v>
      </c>
      <c r="D706" s="20">
        <v>2597.26</v>
      </c>
      <c r="E706" s="21">
        <f t="shared" si="11"/>
        <v>0.962552844151144</v>
      </c>
      <c r="F706" s="22">
        <v>360.518</v>
      </c>
      <c r="G706" s="1">
        <v>500</v>
      </c>
      <c r="H706" s="1">
        <v>20</v>
      </c>
      <c r="I706" s="1">
        <v>208</v>
      </c>
      <c r="J706" s="1">
        <v>120</v>
      </c>
      <c r="K706" s="1">
        <v>450</v>
      </c>
      <c r="L706" s="22">
        <v>16.0241</v>
      </c>
      <c r="M706" s="1">
        <v>0.1</v>
      </c>
      <c r="N706" s="25">
        <v>-9.26825e-6</v>
      </c>
      <c r="O706" s="25">
        <v>-3.99577e-5</v>
      </c>
      <c r="P706" s="25">
        <v>-0.000759093</v>
      </c>
      <c r="Q706" s="25">
        <v>-0.0010615</v>
      </c>
      <c r="R706" s="27">
        <f ca="1" t="array" ref="R706">(PRODUCT(((C$4:Q$4="")+(C706:Q706&lt;C$4:Q$4))*((C$3:Q$3="")+(C706:Q706&gt;C$3:Q$3)))&gt;0)*1</f>
        <v>0</v>
      </c>
    </row>
    <row r="707" hidden="1" spans="1:18">
      <c r="A707" s="19">
        <v>299</v>
      </c>
      <c r="B707" s="1" t="s">
        <v>777</v>
      </c>
      <c r="C707" s="20">
        <v>2800</v>
      </c>
      <c r="D707" s="20">
        <v>2890.8</v>
      </c>
      <c r="E707" s="21">
        <f t="shared" si="11"/>
        <v>0.9685900096859</v>
      </c>
      <c r="F707" s="22">
        <v>360.502</v>
      </c>
      <c r="G707" s="1">
        <v>500</v>
      </c>
      <c r="H707" s="1">
        <v>20</v>
      </c>
      <c r="I707" s="1">
        <v>240</v>
      </c>
      <c r="J707" s="1">
        <v>120</v>
      </c>
      <c r="K707" s="1">
        <v>450</v>
      </c>
      <c r="L707" s="22">
        <v>16.3149</v>
      </c>
      <c r="M707" s="1">
        <v>0.15</v>
      </c>
      <c r="N707" s="25">
        <v>-6.53257e-6</v>
      </c>
      <c r="O707" s="25">
        <v>-6.53815e-5</v>
      </c>
      <c r="P707" s="25">
        <v>-0.00325121</v>
      </c>
      <c r="Q707" s="25">
        <v>-0.000867997</v>
      </c>
      <c r="R707" s="27">
        <f ca="1" t="array" ref="R707">(PRODUCT(((C$4:Q$4="")+(C707:Q707&lt;C$4:Q$4))*((C$3:Q$3="")+(C707:Q707&gt;C$3:Q$3)))&gt;0)*1</f>
        <v>0</v>
      </c>
    </row>
    <row r="708" hidden="1" spans="1:18">
      <c r="A708" s="19">
        <v>300</v>
      </c>
      <c r="B708" s="1" t="s">
        <v>778</v>
      </c>
      <c r="C708" s="20">
        <v>2800</v>
      </c>
      <c r="D708" s="20">
        <v>2888.11</v>
      </c>
      <c r="E708" s="21">
        <f t="shared" si="11"/>
        <v>0.969492159232162</v>
      </c>
      <c r="F708" s="22">
        <v>360.508</v>
      </c>
      <c r="G708" s="1">
        <v>500</v>
      </c>
      <c r="H708" s="1">
        <v>20</v>
      </c>
      <c r="I708" s="1">
        <v>277</v>
      </c>
      <c r="J708" s="1">
        <v>120</v>
      </c>
      <c r="K708" s="1">
        <v>450</v>
      </c>
      <c r="L708" s="22">
        <v>18.1456</v>
      </c>
      <c r="M708" s="1">
        <v>0.19</v>
      </c>
      <c r="N708" s="25">
        <v>-5.28434e-6</v>
      </c>
      <c r="O708" s="25">
        <v>-8.95566e-5</v>
      </c>
      <c r="P708" s="25">
        <v>-0.00456617</v>
      </c>
      <c r="Q708" s="25">
        <v>-0.000296787</v>
      </c>
      <c r="R708" s="27">
        <f ca="1" t="array" ref="R708">(PRODUCT(((C$4:Q$4="")+(C708:Q708&lt;C$4:Q$4))*((C$3:Q$3="")+(C708:Q708&gt;C$3:Q$3)))&gt;0)*1</f>
        <v>0</v>
      </c>
    </row>
    <row r="709" hidden="1" spans="1:18">
      <c r="A709" s="19">
        <v>310</v>
      </c>
      <c r="B709" s="1" t="s">
        <v>779</v>
      </c>
      <c r="C709" s="20">
        <v>2110</v>
      </c>
      <c r="D709" s="20">
        <v>2191.87</v>
      </c>
      <c r="E709" s="21">
        <f t="shared" si="11"/>
        <v>0.962648332245982</v>
      </c>
      <c r="F709" s="22">
        <v>399.207</v>
      </c>
      <c r="G709" s="1">
        <v>500</v>
      </c>
      <c r="H709" s="1">
        <v>14.6</v>
      </c>
      <c r="I709" s="1">
        <v>240</v>
      </c>
      <c r="J709" s="1">
        <v>150</v>
      </c>
      <c r="K709" s="1">
        <v>450</v>
      </c>
      <c r="L709" s="22">
        <v>31.281</v>
      </c>
      <c r="M709" s="1">
        <v>0.25</v>
      </c>
      <c r="N709" s="25">
        <v>-4.30928e-6</v>
      </c>
      <c r="O709" s="25">
        <v>-7.67148e-5</v>
      </c>
      <c r="P709" s="25">
        <v>0.000548991</v>
      </c>
      <c r="Q709" s="25">
        <v>-0.00291434</v>
      </c>
      <c r="R709" s="27">
        <f ca="1" t="array" ref="R709">(PRODUCT(((C$4:Q$4="")+(C709:Q709&lt;C$4:Q$4))*((C$3:Q$3="")+(C709:Q709&gt;C$3:Q$3)))&gt;0)*1</f>
        <v>0</v>
      </c>
    </row>
    <row r="710" hidden="1" spans="1:18">
      <c r="A710" s="19">
        <v>311</v>
      </c>
      <c r="B710" s="1" t="s">
        <v>780</v>
      </c>
      <c r="C710" s="20">
        <v>3180</v>
      </c>
      <c r="D710" s="20">
        <v>3313.68</v>
      </c>
      <c r="E710" s="21">
        <f t="shared" si="11"/>
        <v>0.959658144419497</v>
      </c>
      <c r="F710" s="22">
        <v>389.513</v>
      </c>
      <c r="G710" s="1">
        <v>500</v>
      </c>
      <c r="H710" s="1">
        <v>22</v>
      </c>
      <c r="I710" s="1">
        <v>240</v>
      </c>
      <c r="J710" s="1">
        <v>150</v>
      </c>
      <c r="K710" s="1">
        <v>450</v>
      </c>
      <c r="L710" s="22">
        <v>31.265</v>
      </c>
      <c r="M710" s="1">
        <v>0.25</v>
      </c>
      <c r="N710" s="25">
        <v>-6.00069e-6</v>
      </c>
      <c r="O710" s="25">
        <v>-9.46604e-5</v>
      </c>
      <c r="P710" s="25">
        <v>0.000260641</v>
      </c>
      <c r="Q710" s="25">
        <v>-0.00195619</v>
      </c>
      <c r="R710" s="27">
        <f ca="1" t="array" ref="R710">(PRODUCT(((C$4:Q$4="")+(C710:Q710&lt;C$4:Q$4))*((C$3:Q$3="")+(C710:Q710&gt;C$3:Q$3)))&gt;0)*1</f>
        <v>0</v>
      </c>
    </row>
    <row r="711" hidden="1" spans="1:18">
      <c r="A711" s="19">
        <v>312</v>
      </c>
      <c r="B711" s="1" t="s">
        <v>781</v>
      </c>
      <c r="C711" s="20">
        <v>4160</v>
      </c>
      <c r="D711" s="20">
        <v>4342.41</v>
      </c>
      <c r="E711" s="21">
        <f t="shared" si="11"/>
        <v>0.957993372343929</v>
      </c>
      <c r="F711" s="22">
        <v>388.562</v>
      </c>
      <c r="G711" s="1">
        <v>500</v>
      </c>
      <c r="H711" s="1">
        <v>14.6</v>
      </c>
      <c r="I711" s="1">
        <v>240</v>
      </c>
      <c r="J711" s="1">
        <v>150</v>
      </c>
      <c r="K711" s="1">
        <v>450</v>
      </c>
      <c r="L711" s="22">
        <v>31.6017</v>
      </c>
      <c r="M711" s="1">
        <v>0.2</v>
      </c>
      <c r="N711" s="25">
        <v>-4.40583e-6</v>
      </c>
      <c r="O711" s="25">
        <v>-7.89507e-5</v>
      </c>
      <c r="P711" s="25">
        <v>0.000213408</v>
      </c>
      <c r="Q711" s="25">
        <v>-0.00186674</v>
      </c>
      <c r="R711" s="27">
        <f ca="1" t="array" ref="R711">(PRODUCT(((C$4:Q$4="")+(C711:Q711&lt;C$4:Q$4))*((C$3:Q$3="")+(C711:Q711&gt;C$3:Q$3)))&gt;0)*1</f>
        <v>0</v>
      </c>
    </row>
    <row r="712" hidden="1" spans="1:18">
      <c r="A712" s="19">
        <v>329</v>
      </c>
      <c r="B712" s="1" t="s">
        <v>782</v>
      </c>
      <c r="C712" s="20">
        <v>1800</v>
      </c>
      <c r="D712" s="20">
        <v>1868.84</v>
      </c>
      <c r="E712" s="21">
        <f t="shared" ref="E712:E775" si="12">C712/D712</f>
        <v>0.963164315832281</v>
      </c>
      <c r="F712" s="22">
        <v>360.448</v>
      </c>
      <c r="G712" s="1">
        <v>500</v>
      </c>
      <c r="H712" s="1">
        <v>15</v>
      </c>
      <c r="I712" s="1">
        <v>208</v>
      </c>
      <c r="J712" s="1">
        <v>120</v>
      </c>
      <c r="K712" s="1">
        <v>450</v>
      </c>
      <c r="L712" s="22">
        <v>10.6304</v>
      </c>
      <c r="M712" s="1">
        <v>0.09</v>
      </c>
      <c r="N712" s="25">
        <v>-9.36679e-6</v>
      </c>
      <c r="O712" s="25">
        <v>-2.32294e-5</v>
      </c>
      <c r="P712" s="25">
        <v>-0.00100664</v>
      </c>
      <c r="Q712" s="25">
        <v>-0.00129553</v>
      </c>
      <c r="R712" s="27">
        <f ca="1" t="array" ref="R712">(PRODUCT(((C$4:Q$4="")+(C712:Q712&lt;C$4:Q$4))*((C$3:Q$3="")+(C712:Q712&gt;C$3:Q$3)))&gt;0)*1</f>
        <v>0</v>
      </c>
    </row>
    <row r="713" hidden="1" spans="1:18">
      <c r="A713" s="19">
        <v>330</v>
      </c>
      <c r="B713" s="1" t="s">
        <v>783</v>
      </c>
      <c r="C713" s="20">
        <v>2000</v>
      </c>
      <c r="D713" s="20">
        <v>2067.88</v>
      </c>
      <c r="E713" s="21">
        <f t="shared" si="12"/>
        <v>0.967174110683405</v>
      </c>
      <c r="F713" s="22">
        <v>360.441</v>
      </c>
      <c r="G713" s="1">
        <v>500</v>
      </c>
      <c r="H713" s="1">
        <v>12</v>
      </c>
      <c r="I713" s="1">
        <v>240</v>
      </c>
      <c r="J713" s="1">
        <v>120</v>
      </c>
      <c r="K713" s="1">
        <v>450</v>
      </c>
      <c r="L713" s="22">
        <v>11.8676</v>
      </c>
      <c r="M713" s="1">
        <v>0.1</v>
      </c>
      <c r="N713" s="25">
        <v>-7.59277e-6</v>
      </c>
      <c r="O713" s="25">
        <v>-5.51476e-5</v>
      </c>
      <c r="P713" s="25">
        <v>-0.00178663</v>
      </c>
      <c r="Q713" s="25">
        <v>-0.00154729</v>
      </c>
      <c r="R713" s="27">
        <f ca="1" t="array" ref="R713">(PRODUCT(((C$4:Q$4="")+(C713:Q713&lt;C$4:Q$4))*((C$3:Q$3="")+(C713:Q713&gt;C$3:Q$3)))&gt;0)*1</f>
        <v>0</v>
      </c>
    </row>
    <row r="714" hidden="1" spans="1:18">
      <c r="A714" s="19">
        <v>331</v>
      </c>
      <c r="B714" s="1" t="s">
        <v>784</v>
      </c>
      <c r="C714" s="20">
        <v>2000</v>
      </c>
      <c r="D714" s="20">
        <v>2063.73</v>
      </c>
      <c r="E714" s="21">
        <f t="shared" si="12"/>
        <v>0.96911902235273</v>
      </c>
      <c r="F714" s="22">
        <v>360.499</v>
      </c>
      <c r="G714" s="1">
        <v>500</v>
      </c>
      <c r="H714" s="1">
        <v>15</v>
      </c>
      <c r="I714" s="1">
        <v>277</v>
      </c>
      <c r="J714" s="1">
        <v>120</v>
      </c>
      <c r="K714" s="1">
        <v>450</v>
      </c>
      <c r="L714" s="22">
        <v>13.8004</v>
      </c>
      <c r="M714" s="1">
        <v>0.14</v>
      </c>
      <c r="N714" s="25">
        <v>-5.96691e-6</v>
      </c>
      <c r="O714" s="25">
        <v>-7.73911e-5</v>
      </c>
      <c r="P714" s="25">
        <v>-0.00360698</v>
      </c>
      <c r="Q714" s="25">
        <v>-0.00286818</v>
      </c>
      <c r="R714" s="27">
        <f ca="1" t="array" ref="R714">(PRODUCT(((C$4:Q$4="")+(C714:Q714&lt;C$4:Q$4))*((C$3:Q$3="")+(C714:Q714&gt;C$3:Q$3)))&gt;0)*1</f>
        <v>0</v>
      </c>
    </row>
    <row r="715" hidden="1" spans="1:18">
      <c r="A715" s="19">
        <v>336</v>
      </c>
      <c r="B715" s="1" t="s">
        <v>785</v>
      </c>
      <c r="C715" s="20">
        <v>2500</v>
      </c>
      <c r="D715" s="20">
        <v>2597.26</v>
      </c>
      <c r="E715" s="21">
        <f t="shared" si="12"/>
        <v>0.962552844151144</v>
      </c>
      <c r="F715" s="22">
        <v>360.518</v>
      </c>
      <c r="G715" s="1">
        <v>500</v>
      </c>
      <c r="H715" s="1">
        <v>20</v>
      </c>
      <c r="I715" s="1">
        <v>208</v>
      </c>
      <c r="J715" s="1">
        <v>120</v>
      </c>
      <c r="K715" s="1">
        <v>450</v>
      </c>
      <c r="L715" s="22">
        <v>16.0241</v>
      </c>
      <c r="M715" s="1">
        <v>0.1</v>
      </c>
      <c r="N715" s="25">
        <v>-9.26825e-6</v>
      </c>
      <c r="O715" s="25">
        <v>-3.99577e-5</v>
      </c>
      <c r="P715" s="25">
        <v>-0.000759093</v>
      </c>
      <c r="Q715" s="25">
        <v>-0.0010615</v>
      </c>
      <c r="R715" s="27">
        <f ca="1" t="array" ref="R715">(PRODUCT(((C$4:Q$4="")+(C715:Q715&lt;C$4:Q$4))*((C$3:Q$3="")+(C715:Q715&gt;C$3:Q$3)))&gt;0)*1</f>
        <v>0</v>
      </c>
    </row>
    <row r="716" hidden="1" spans="1:18">
      <c r="A716" s="19">
        <v>337</v>
      </c>
      <c r="B716" s="1" t="s">
        <v>786</v>
      </c>
      <c r="C716" s="20">
        <v>2800</v>
      </c>
      <c r="D716" s="20">
        <v>2890.8</v>
      </c>
      <c r="E716" s="21">
        <f t="shared" si="12"/>
        <v>0.9685900096859</v>
      </c>
      <c r="F716" s="22">
        <v>360.502</v>
      </c>
      <c r="G716" s="1">
        <v>500</v>
      </c>
      <c r="H716" s="1">
        <v>15</v>
      </c>
      <c r="I716" s="1">
        <v>240</v>
      </c>
      <c r="J716" s="1">
        <v>120</v>
      </c>
      <c r="K716" s="1">
        <v>450</v>
      </c>
      <c r="L716" s="22">
        <v>16.3149</v>
      </c>
      <c r="M716" s="1">
        <v>0.15</v>
      </c>
      <c r="N716" s="25">
        <v>-6.53257e-6</v>
      </c>
      <c r="O716" s="25">
        <v>-6.53815e-5</v>
      </c>
      <c r="P716" s="25">
        <v>-0.00325121</v>
      </c>
      <c r="Q716" s="25">
        <v>-0.000867997</v>
      </c>
      <c r="R716" s="27">
        <f ca="1" t="array" ref="R716">(PRODUCT(((C$4:Q$4="")+(C716:Q716&lt;C$4:Q$4))*((C$3:Q$3="")+(C716:Q716&gt;C$3:Q$3)))&gt;0)*1</f>
        <v>0</v>
      </c>
    </row>
    <row r="717" hidden="1" spans="1:18">
      <c r="A717" s="19">
        <v>338</v>
      </c>
      <c r="B717" s="1" t="s">
        <v>787</v>
      </c>
      <c r="C717" s="20">
        <v>2800</v>
      </c>
      <c r="D717" s="20">
        <v>2888.11</v>
      </c>
      <c r="E717" s="21">
        <f t="shared" si="12"/>
        <v>0.969492159232162</v>
      </c>
      <c r="F717" s="22">
        <v>360.508</v>
      </c>
      <c r="G717" s="1">
        <v>500</v>
      </c>
      <c r="H717" s="1">
        <v>20</v>
      </c>
      <c r="I717" s="1">
        <v>277</v>
      </c>
      <c r="J717" s="1">
        <v>120</v>
      </c>
      <c r="K717" s="1">
        <v>450</v>
      </c>
      <c r="L717" s="22">
        <v>18.1456</v>
      </c>
      <c r="M717" s="1">
        <v>0.19</v>
      </c>
      <c r="N717" s="25">
        <v>-5.28434e-6</v>
      </c>
      <c r="O717" s="25">
        <v>-8.95566e-5</v>
      </c>
      <c r="P717" s="25">
        <v>-0.00456617</v>
      </c>
      <c r="Q717" s="25">
        <v>-0.000296787</v>
      </c>
      <c r="R717" s="27">
        <f ca="1" t="array" ref="R717">(PRODUCT(((C$4:Q$4="")+(C717:Q717&lt;C$4:Q$4))*((C$3:Q$3="")+(C717:Q717&gt;C$3:Q$3)))&gt;0)*1</f>
        <v>0</v>
      </c>
    </row>
    <row r="718" hidden="1" spans="1:18">
      <c r="A718" s="19">
        <v>366</v>
      </c>
      <c r="B718" s="1" t="s">
        <v>788</v>
      </c>
      <c r="C718" s="20">
        <v>30070</v>
      </c>
      <c r="D718" s="20">
        <v>31248.5</v>
      </c>
      <c r="E718" s="21">
        <f t="shared" si="12"/>
        <v>0.962286189737107</v>
      </c>
      <c r="F718" s="22">
        <v>398.622</v>
      </c>
      <c r="G718" s="1">
        <v>500</v>
      </c>
      <c r="H718" s="1">
        <v>50</v>
      </c>
      <c r="I718" s="1">
        <v>480</v>
      </c>
      <c r="J718" s="1">
        <v>300</v>
      </c>
      <c r="K718" s="1">
        <v>450</v>
      </c>
      <c r="L718" s="22">
        <v>100.94</v>
      </c>
      <c r="M718" s="1">
        <v>9.83</v>
      </c>
      <c r="N718" s="25">
        <v>-4.05331e-7</v>
      </c>
      <c r="O718" s="25">
        <v>-3.06667e-6</v>
      </c>
      <c r="P718" s="25">
        <v>0.00168187</v>
      </c>
      <c r="Q718" s="25">
        <v>0.000390486</v>
      </c>
      <c r="R718" s="27">
        <f ca="1" t="array" ref="R718">(PRODUCT(((C$4:Q$4="")+(C718:Q718&lt;C$4:Q$4))*((C$3:Q$3="")+(C718:Q718&gt;C$3:Q$3)))&gt;0)*1</f>
        <v>0</v>
      </c>
    </row>
    <row r="719" hidden="1" spans="1:18">
      <c r="A719" s="19">
        <v>374</v>
      </c>
      <c r="B719" s="1" t="s">
        <v>789</v>
      </c>
      <c r="C719" s="20">
        <v>3600</v>
      </c>
      <c r="D719" s="20">
        <v>3741.36</v>
      </c>
      <c r="E719" s="21">
        <f t="shared" si="12"/>
        <v>0.962216947847841</v>
      </c>
      <c r="F719" s="22">
        <v>301.339</v>
      </c>
      <c r="G719" s="1">
        <v>550</v>
      </c>
      <c r="H719" s="1">
        <v>22</v>
      </c>
      <c r="I719" s="1">
        <v>208</v>
      </c>
      <c r="J719" s="1">
        <v>175</v>
      </c>
      <c r="K719" s="1">
        <v>450</v>
      </c>
      <c r="L719" s="22">
        <v>32.9653</v>
      </c>
      <c r="M719" s="1">
        <v>0.5</v>
      </c>
      <c r="N719" s="25">
        <v>-6.16928e-6</v>
      </c>
      <c r="O719" s="25">
        <v>5.916e-6</v>
      </c>
      <c r="P719" s="25">
        <v>0.00332373</v>
      </c>
      <c r="Q719" s="25">
        <v>-0.000463087</v>
      </c>
      <c r="R719" s="27">
        <f ca="1" t="array" ref="R719">(PRODUCT(((C$4:Q$4="")+(C719:Q719&lt;C$4:Q$4))*((C$3:Q$3="")+(C719:Q719&gt;C$3:Q$3)))&gt;0)*1</f>
        <v>0</v>
      </c>
    </row>
    <row r="720" hidden="1" spans="1:18">
      <c r="A720" s="19">
        <v>375</v>
      </c>
      <c r="B720" s="1" t="s">
        <v>790</v>
      </c>
      <c r="C720" s="20">
        <v>3600</v>
      </c>
      <c r="D720" s="20">
        <v>3715.35</v>
      </c>
      <c r="E720" s="21">
        <f t="shared" si="12"/>
        <v>0.968953126892487</v>
      </c>
      <c r="F720" s="22">
        <v>350.55</v>
      </c>
      <c r="G720" s="1">
        <v>550</v>
      </c>
      <c r="H720" s="1">
        <v>22</v>
      </c>
      <c r="I720" s="1">
        <v>240</v>
      </c>
      <c r="J720" s="1">
        <v>175</v>
      </c>
      <c r="K720" s="1">
        <v>450</v>
      </c>
      <c r="L720" s="22">
        <v>37.3527</v>
      </c>
      <c r="M720" s="1">
        <v>0.5</v>
      </c>
      <c r="N720" s="25">
        <v>-4.22792e-6</v>
      </c>
      <c r="O720" s="25">
        <v>-2.57783e-5</v>
      </c>
      <c r="P720" s="25">
        <v>0.0015293</v>
      </c>
      <c r="Q720" s="25">
        <v>-0.000909505</v>
      </c>
      <c r="R720" s="27">
        <f ca="1" t="array" ref="R720">(PRODUCT(((C$4:Q$4="")+(C720:Q720&lt;C$4:Q$4))*((C$3:Q$3="")+(C720:Q720&gt;C$3:Q$3)))&gt;0)*1</f>
        <v>0</v>
      </c>
    </row>
    <row r="721" hidden="1" spans="1:18">
      <c r="A721" s="19">
        <v>376</v>
      </c>
      <c r="B721" s="1" t="s">
        <v>791</v>
      </c>
      <c r="C721" s="20">
        <v>3600</v>
      </c>
      <c r="D721" s="20">
        <v>3696.24</v>
      </c>
      <c r="E721" s="21">
        <f t="shared" si="12"/>
        <v>0.973962729692877</v>
      </c>
      <c r="F721" s="22">
        <v>380.207</v>
      </c>
      <c r="G721" s="1">
        <v>550</v>
      </c>
      <c r="H721" s="1">
        <v>22</v>
      </c>
      <c r="I721" s="1">
        <v>277</v>
      </c>
      <c r="J721" s="1">
        <v>175</v>
      </c>
      <c r="K721" s="1">
        <v>450</v>
      </c>
      <c r="L721" s="22">
        <v>38.6326</v>
      </c>
      <c r="M721" s="1">
        <v>0.5</v>
      </c>
      <c r="N721" s="25">
        <v>-3.3876e-6</v>
      </c>
      <c r="O721" s="25">
        <v>-5.686e-5</v>
      </c>
      <c r="P721" s="25">
        <v>-3.3415e-6</v>
      </c>
      <c r="Q721" s="25">
        <v>-0.00190465</v>
      </c>
      <c r="R721" s="27">
        <f ca="1" t="array" ref="R721">(PRODUCT(((C$4:Q$4="")+(C721:Q721&lt;C$4:Q$4))*((C$3:Q$3="")+(C721:Q721&gt;C$3:Q$3)))&gt;0)*1</f>
        <v>0</v>
      </c>
    </row>
    <row r="722" hidden="1" spans="1:18">
      <c r="A722" s="19">
        <v>377</v>
      </c>
      <c r="B722" s="1" t="s">
        <v>792</v>
      </c>
      <c r="C722" s="20">
        <v>3600</v>
      </c>
      <c r="D722" s="20">
        <v>3696.24</v>
      </c>
      <c r="E722" s="21">
        <f t="shared" si="12"/>
        <v>0.973962729692877</v>
      </c>
      <c r="F722" s="22">
        <v>380.207</v>
      </c>
      <c r="G722" s="1">
        <v>550</v>
      </c>
      <c r="H722" s="1">
        <v>22</v>
      </c>
      <c r="I722" s="1">
        <v>277</v>
      </c>
      <c r="J722" s="1">
        <v>175</v>
      </c>
      <c r="K722" s="1">
        <v>450</v>
      </c>
      <c r="L722" s="22">
        <v>38.6326</v>
      </c>
      <c r="M722" s="1">
        <v>0.5</v>
      </c>
      <c r="N722" s="25">
        <v>-3.3876e-6</v>
      </c>
      <c r="O722" s="25">
        <v>-5.686e-5</v>
      </c>
      <c r="P722" s="25">
        <v>-3.3415e-6</v>
      </c>
      <c r="Q722" s="25">
        <v>-0.00190465</v>
      </c>
      <c r="R722" s="27">
        <f ca="1" t="array" ref="R722">(PRODUCT(((C$4:Q$4="")+(C722:Q722&lt;C$4:Q$4))*((C$3:Q$3="")+(C722:Q722&gt;C$3:Q$3)))&gt;0)*1</f>
        <v>0</v>
      </c>
    </row>
    <row r="723" hidden="1" spans="1:18">
      <c r="A723" s="19">
        <v>378</v>
      </c>
      <c r="B723" s="1" t="s">
        <v>793</v>
      </c>
      <c r="C723" s="20">
        <v>6000</v>
      </c>
      <c r="D723" s="20">
        <v>6232.18</v>
      </c>
      <c r="E723" s="21">
        <f t="shared" si="12"/>
        <v>0.96274497848265</v>
      </c>
      <c r="F723" s="22">
        <v>340.854</v>
      </c>
      <c r="G723" s="1">
        <v>550</v>
      </c>
      <c r="H723" s="1">
        <v>33</v>
      </c>
      <c r="I723" s="1">
        <v>240</v>
      </c>
      <c r="J723" s="1">
        <v>190</v>
      </c>
      <c r="K723" s="1">
        <v>450</v>
      </c>
      <c r="L723" s="22">
        <v>34.6542</v>
      </c>
      <c r="M723" s="1">
        <v>0.5</v>
      </c>
      <c r="N723" s="25">
        <v>-3.07326e-6</v>
      </c>
      <c r="O723" s="25">
        <v>-4.40297e-5</v>
      </c>
      <c r="P723" s="25">
        <v>0.00102131</v>
      </c>
      <c r="Q723" s="25">
        <v>-0.00198269</v>
      </c>
      <c r="R723" s="27">
        <f ca="1" t="array" ref="R723">(PRODUCT(((C$4:Q$4="")+(C723:Q723&lt;C$4:Q$4))*((C$3:Q$3="")+(C723:Q723&gt;C$3:Q$3)))&gt;0)*1</f>
        <v>0</v>
      </c>
    </row>
    <row r="724" hidden="1" spans="1:18">
      <c r="A724" s="19">
        <v>379</v>
      </c>
      <c r="B724" s="1" t="s">
        <v>794</v>
      </c>
      <c r="C724" s="20">
        <v>6000</v>
      </c>
      <c r="D724" s="20">
        <v>6232.18</v>
      </c>
      <c r="E724" s="21">
        <f t="shared" si="12"/>
        <v>0.96274497848265</v>
      </c>
      <c r="F724" s="22">
        <v>340.854</v>
      </c>
      <c r="G724" s="1">
        <v>550</v>
      </c>
      <c r="H724" s="1">
        <v>33</v>
      </c>
      <c r="I724" s="1">
        <v>240</v>
      </c>
      <c r="J724" s="1">
        <v>190</v>
      </c>
      <c r="K724" s="1">
        <v>450</v>
      </c>
      <c r="L724" s="22">
        <v>34.6542</v>
      </c>
      <c r="M724" s="1">
        <v>0.5</v>
      </c>
      <c r="N724" s="25">
        <v>-3.07326e-6</v>
      </c>
      <c r="O724" s="25">
        <v>-4.40297e-5</v>
      </c>
      <c r="P724" s="25">
        <v>0.00102131</v>
      </c>
      <c r="Q724" s="25">
        <v>-0.00198269</v>
      </c>
      <c r="R724" s="27">
        <f ca="1" t="array" ref="R724">(PRODUCT(((C$4:Q$4="")+(C724:Q724&lt;C$4:Q$4))*((C$3:Q$3="")+(C724:Q724&gt;C$3:Q$3)))&gt;0)*1</f>
        <v>0</v>
      </c>
    </row>
    <row r="725" hidden="1" spans="1:18">
      <c r="A725" s="19">
        <v>380</v>
      </c>
      <c r="B725" s="1" t="s">
        <v>795</v>
      </c>
      <c r="C725" s="20">
        <v>6000</v>
      </c>
      <c r="D725" s="20">
        <v>6192.86</v>
      </c>
      <c r="E725" s="21">
        <f t="shared" si="12"/>
        <v>0.968857684494725</v>
      </c>
      <c r="F725" s="22">
        <v>380.534</v>
      </c>
      <c r="G725" s="1">
        <v>550</v>
      </c>
      <c r="H725" s="1">
        <v>33</v>
      </c>
      <c r="I725" s="1">
        <v>277</v>
      </c>
      <c r="J725" s="1">
        <v>190</v>
      </c>
      <c r="K725" s="1">
        <v>450</v>
      </c>
      <c r="L725" s="22">
        <v>36.7772</v>
      </c>
      <c r="M725" s="1">
        <v>0.5</v>
      </c>
      <c r="N725" s="25">
        <v>-2.57127e-6</v>
      </c>
      <c r="O725" s="25">
        <v>-6.94315e-5</v>
      </c>
      <c r="P725" s="25">
        <v>-0.000441902</v>
      </c>
      <c r="Q725" s="25">
        <v>-0.0026437</v>
      </c>
      <c r="R725" s="27">
        <f ca="1" t="array" ref="R725">(PRODUCT(((C$4:Q$4="")+(C725:Q725&lt;C$4:Q$4))*((C$3:Q$3="")+(C725:Q725&gt;C$3:Q$3)))&gt;0)*1</f>
        <v>0</v>
      </c>
    </row>
    <row r="726" hidden="1" spans="1:18">
      <c r="A726" s="19">
        <v>381</v>
      </c>
      <c r="B726" s="1" t="s">
        <v>796</v>
      </c>
      <c r="C726" s="20">
        <v>5000</v>
      </c>
      <c r="D726" s="20">
        <v>5232.02</v>
      </c>
      <c r="E726" s="21">
        <f t="shared" si="12"/>
        <v>0.955653839243734</v>
      </c>
      <c r="F726" s="22">
        <v>299.715</v>
      </c>
      <c r="G726" s="1">
        <v>550</v>
      </c>
      <c r="H726" s="1">
        <v>33</v>
      </c>
      <c r="I726" s="1">
        <v>208</v>
      </c>
      <c r="J726" s="1">
        <v>150</v>
      </c>
      <c r="K726" s="1">
        <v>450</v>
      </c>
      <c r="L726" s="22">
        <v>28.6479</v>
      </c>
      <c r="M726" s="1">
        <v>0.5</v>
      </c>
      <c r="N726" s="25">
        <v>-2.77444e-6</v>
      </c>
      <c r="O726" s="25">
        <v>-1.81364e-5</v>
      </c>
      <c r="P726" s="25">
        <v>0.00145638</v>
      </c>
      <c r="Q726" s="25">
        <v>-0.00394163</v>
      </c>
      <c r="R726" s="27">
        <f ca="1" t="array" ref="R726">(PRODUCT(((C$4:Q$4="")+(C726:Q726&lt;C$4:Q$4))*((C$3:Q$3="")+(C726:Q726&gt;C$3:Q$3)))&gt;0)*1</f>
        <v>0</v>
      </c>
    </row>
    <row r="727" hidden="1" spans="1:18">
      <c r="A727" s="19">
        <v>382</v>
      </c>
      <c r="B727" s="1" t="s">
        <v>797</v>
      </c>
      <c r="C727" s="20">
        <v>5000</v>
      </c>
      <c r="D727" s="20">
        <v>5209.52</v>
      </c>
      <c r="E727" s="21">
        <f t="shared" si="12"/>
        <v>0.959781323423271</v>
      </c>
      <c r="F727" s="22">
        <v>340.802</v>
      </c>
      <c r="G727" s="1">
        <v>550</v>
      </c>
      <c r="H727" s="1">
        <v>33</v>
      </c>
      <c r="I727" s="1">
        <v>208</v>
      </c>
      <c r="J727" s="1">
        <v>150</v>
      </c>
      <c r="K727" s="1">
        <v>450</v>
      </c>
      <c r="L727" s="22">
        <v>37.9404</v>
      </c>
      <c r="M727" s="1">
        <v>0.5</v>
      </c>
      <c r="N727" s="25">
        <v>-3.34794e-6</v>
      </c>
      <c r="O727" s="25">
        <v>-4.17199e-5</v>
      </c>
      <c r="P727" s="25">
        <v>-0.00015854</v>
      </c>
      <c r="Q727" s="25">
        <v>-0.00274394</v>
      </c>
      <c r="R727" s="27">
        <f ca="1" t="array" ref="R727">(PRODUCT(((C$4:Q$4="")+(C727:Q727&lt;C$4:Q$4))*((C$3:Q$3="")+(C727:Q727&gt;C$3:Q$3)))&gt;0)*1</f>
        <v>0</v>
      </c>
    </row>
    <row r="728" hidden="1" spans="1:18">
      <c r="A728" s="19">
        <v>383</v>
      </c>
      <c r="B728" s="1" t="s">
        <v>798</v>
      </c>
      <c r="C728" s="20">
        <v>5000</v>
      </c>
      <c r="D728" s="20">
        <v>5176.71</v>
      </c>
      <c r="E728" s="21">
        <f t="shared" si="12"/>
        <v>0.965864419679681</v>
      </c>
      <c r="F728" s="22">
        <v>381.362</v>
      </c>
      <c r="G728" s="1">
        <v>550</v>
      </c>
      <c r="H728" s="1">
        <v>33</v>
      </c>
      <c r="I728" s="1">
        <v>277</v>
      </c>
      <c r="J728" s="1">
        <v>150</v>
      </c>
      <c r="K728" s="1">
        <v>450</v>
      </c>
      <c r="L728" s="22">
        <v>37.0859</v>
      </c>
      <c r="M728" s="1">
        <v>0.5</v>
      </c>
      <c r="N728" s="25">
        <v>-2.40981e-6</v>
      </c>
      <c r="O728" s="25">
        <v>-6.75494e-5</v>
      </c>
      <c r="P728" s="25">
        <v>-0.000623287</v>
      </c>
      <c r="Q728" s="25">
        <v>-0.00263234</v>
      </c>
      <c r="R728" s="27">
        <f ca="1" t="array" ref="R728">(PRODUCT(((C$4:Q$4="")+(C728:Q728&lt;C$4:Q$4))*((C$3:Q$3="")+(C728:Q728&gt;C$3:Q$3)))&gt;0)*1</f>
        <v>0</v>
      </c>
    </row>
    <row r="729" hidden="1" spans="1:18">
      <c r="A729" s="19">
        <v>384</v>
      </c>
      <c r="B729" s="1" t="s">
        <v>799</v>
      </c>
      <c r="C729" s="20">
        <v>5000</v>
      </c>
      <c r="D729" s="20">
        <v>5331.98</v>
      </c>
      <c r="E729" s="21">
        <f t="shared" si="12"/>
        <v>0.937737951005068</v>
      </c>
      <c r="F729" s="22">
        <v>300.408</v>
      </c>
      <c r="G729" s="1">
        <v>550</v>
      </c>
      <c r="H729" s="1">
        <v>33</v>
      </c>
      <c r="I729" s="1">
        <v>208</v>
      </c>
      <c r="J729" s="1">
        <v>160</v>
      </c>
      <c r="K729" s="1">
        <v>450</v>
      </c>
      <c r="L729" s="22">
        <v>32.1648</v>
      </c>
      <c r="M729" s="1">
        <v>0.05</v>
      </c>
      <c r="N729" s="25">
        <v>-7.66177e-6</v>
      </c>
      <c r="O729" s="25">
        <v>-4.06326e-5</v>
      </c>
      <c r="P729" s="25">
        <v>-7.27618e-6</v>
      </c>
      <c r="Q729" s="25">
        <v>-0.000611627</v>
      </c>
      <c r="R729" s="27">
        <f ca="1" t="array" ref="R729">(PRODUCT(((C$4:Q$4="")+(C729:Q729&lt;C$4:Q$4))*((C$3:Q$3="")+(C729:Q729&gt;C$3:Q$3)))&gt;0)*1</f>
        <v>0</v>
      </c>
    </row>
    <row r="730" hidden="1" spans="1:18">
      <c r="A730" s="19">
        <v>385</v>
      </c>
      <c r="B730" s="1" t="s">
        <v>800</v>
      </c>
      <c r="C730" s="20">
        <v>5000</v>
      </c>
      <c r="D730" s="20">
        <v>5268.43</v>
      </c>
      <c r="E730" s="21">
        <f t="shared" si="12"/>
        <v>0.949049337278848</v>
      </c>
      <c r="F730" s="22">
        <v>339.643</v>
      </c>
      <c r="G730" s="1">
        <v>550</v>
      </c>
      <c r="H730" s="1">
        <v>33</v>
      </c>
      <c r="I730" s="1">
        <v>240</v>
      </c>
      <c r="J730" s="1">
        <v>160</v>
      </c>
      <c r="K730" s="1">
        <v>450</v>
      </c>
      <c r="L730" s="22">
        <v>36.8895</v>
      </c>
      <c r="M730" s="1">
        <v>0.05</v>
      </c>
      <c r="N730" s="25">
        <v>-5.62857e-6</v>
      </c>
      <c r="O730" s="25">
        <v>-6.52641e-5</v>
      </c>
      <c r="P730" s="25">
        <v>-0.000559465</v>
      </c>
      <c r="Q730" s="25">
        <v>-0.000852368</v>
      </c>
      <c r="R730" s="27">
        <f ca="1" t="array" ref="R730">(PRODUCT(((C$4:Q$4="")+(C730:Q730&lt;C$4:Q$4))*((C$3:Q$3="")+(C730:Q730&gt;C$3:Q$3)))&gt;0)*1</f>
        <v>0</v>
      </c>
    </row>
    <row r="731" hidden="1" spans="1:18">
      <c r="A731" s="19">
        <v>386</v>
      </c>
      <c r="B731" s="1" t="s">
        <v>801</v>
      </c>
      <c r="C731" s="20">
        <v>5000</v>
      </c>
      <c r="D731" s="20">
        <v>5225.13</v>
      </c>
      <c r="E731" s="21">
        <f t="shared" si="12"/>
        <v>0.956913990656692</v>
      </c>
      <c r="F731" s="22">
        <v>380.294</v>
      </c>
      <c r="G731" s="1">
        <v>550</v>
      </c>
      <c r="H731" s="1">
        <v>33</v>
      </c>
      <c r="I731" s="1">
        <v>277</v>
      </c>
      <c r="J731" s="1">
        <v>160</v>
      </c>
      <c r="K731" s="1">
        <v>450</v>
      </c>
      <c r="L731" s="22">
        <v>43.4196</v>
      </c>
      <c r="M731" s="1">
        <v>0.05</v>
      </c>
      <c r="N731" s="25">
        <v>-4.4438e-6</v>
      </c>
      <c r="O731" s="25">
        <v>-9.49734e-5</v>
      </c>
      <c r="P731" s="25">
        <v>-0.00112306</v>
      </c>
      <c r="Q731" s="25">
        <v>-0.00162492</v>
      </c>
      <c r="R731" s="27">
        <f ca="1" t="array" ref="R731">(PRODUCT(((C$4:Q$4="")+(C731:Q731&lt;C$4:Q$4))*((C$3:Q$3="")+(C731:Q731&gt;C$3:Q$3)))&gt;0)*1</f>
        <v>0</v>
      </c>
    </row>
    <row r="732" hidden="1" spans="1:18">
      <c r="A732" s="19">
        <v>409</v>
      </c>
      <c r="B732" s="1" t="s">
        <v>802</v>
      </c>
      <c r="C732" s="20">
        <v>2500</v>
      </c>
      <c r="D732" s="20">
        <v>2646.95</v>
      </c>
      <c r="E732" s="21">
        <f t="shared" si="12"/>
        <v>0.944483273201232</v>
      </c>
      <c r="F732" s="22">
        <v>265</v>
      </c>
      <c r="G732" s="1">
        <v>550</v>
      </c>
      <c r="H732" s="1">
        <v>21.45</v>
      </c>
      <c r="I732" s="1">
        <v>208</v>
      </c>
      <c r="J732" s="1">
        <v>200</v>
      </c>
      <c r="K732" s="1">
        <v>450</v>
      </c>
      <c r="L732" s="22">
        <v>11.6676</v>
      </c>
      <c r="M732" s="1">
        <v>0.29</v>
      </c>
      <c r="N732" s="25">
        <v>-1.0845e-5</v>
      </c>
      <c r="O732" s="25">
        <v>1.94217e-5</v>
      </c>
      <c r="P732" s="25">
        <v>-0.00175648</v>
      </c>
      <c r="Q732" s="25">
        <v>-0.0012541</v>
      </c>
      <c r="R732" s="27">
        <f ca="1" t="array" ref="R732">(PRODUCT(((C$4:Q$4="")+(C732:Q732&lt;C$4:Q$4))*((C$3:Q$3="")+(C732:Q732&gt;C$3:Q$3)))&gt;0)*1</f>
        <v>0</v>
      </c>
    </row>
    <row r="733" hidden="1" spans="1:18">
      <c r="A733" s="19">
        <v>410</v>
      </c>
      <c r="B733" s="1" t="s">
        <v>803</v>
      </c>
      <c r="C733" s="20">
        <v>2500</v>
      </c>
      <c r="D733" s="20">
        <v>2633.7</v>
      </c>
      <c r="E733" s="21">
        <f t="shared" si="12"/>
        <v>0.949234916657174</v>
      </c>
      <c r="F733" s="22">
        <v>265</v>
      </c>
      <c r="G733" s="1">
        <v>550</v>
      </c>
      <c r="H733" s="1">
        <v>21.45</v>
      </c>
      <c r="I733" s="1">
        <v>240</v>
      </c>
      <c r="J733" s="1">
        <v>200</v>
      </c>
      <c r="K733" s="1">
        <v>450</v>
      </c>
      <c r="L733" s="22">
        <v>11.4908</v>
      </c>
      <c r="M733" s="1">
        <v>0.39</v>
      </c>
      <c r="N733" s="25">
        <v>-9.43615e-6</v>
      </c>
      <c r="O733" s="25">
        <v>2.00813e-5</v>
      </c>
      <c r="P733" s="25">
        <v>-0.00170846</v>
      </c>
      <c r="Q733" s="25">
        <v>-0.00142266</v>
      </c>
      <c r="R733" s="27">
        <f ca="1" t="array" ref="R733">(PRODUCT(((C$4:Q$4="")+(C733:Q733&lt;C$4:Q$4))*((C$3:Q$3="")+(C733:Q733&gt;C$3:Q$3)))&gt;0)*1</f>
        <v>0</v>
      </c>
    </row>
    <row r="734" hidden="1" spans="1:18">
      <c r="A734" s="19">
        <v>488</v>
      </c>
      <c r="B734" s="1" t="s">
        <v>804</v>
      </c>
      <c r="C734" s="20">
        <v>1550</v>
      </c>
      <c r="D734" s="20">
        <v>1621.92</v>
      </c>
      <c r="E734" s="21">
        <f t="shared" si="12"/>
        <v>0.95565749235474</v>
      </c>
      <c r="F734" s="22">
        <v>292.712</v>
      </c>
      <c r="G734" s="1">
        <v>450</v>
      </c>
      <c r="H734" s="1">
        <v>7.5</v>
      </c>
      <c r="I734" s="1">
        <v>208</v>
      </c>
      <c r="J734" s="1">
        <v>150</v>
      </c>
      <c r="K734" s="1">
        <v>450</v>
      </c>
      <c r="L734" s="22">
        <v>21.6702</v>
      </c>
      <c r="M734" s="1">
        <v>0.21</v>
      </c>
      <c r="N734" s="25">
        <v>-3.90445e-6</v>
      </c>
      <c r="O734" s="25">
        <v>-8.16369e-5</v>
      </c>
      <c r="P734" s="25">
        <v>-0.000438119</v>
      </c>
      <c r="Q734" s="25">
        <v>0.000250095</v>
      </c>
      <c r="R734" s="27">
        <f ca="1" t="array" ref="R734">(PRODUCT(((C$4:Q$4="")+(C734:Q734&lt;C$4:Q$4))*((C$3:Q$3="")+(C734:Q734&gt;C$3:Q$3)))&gt;0)*1</f>
        <v>0</v>
      </c>
    </row>
    <row r="735" hidden="1" spans="1:18">
      <c r="A735" s="19">
        <v>489</v>
      </c>
      <c r="B735" s="1" t="s">
        <v>805</v>
      </c>
      <c r="C735" s="20">
        <v>1550</v>
      </c>
      <c r="D735" s="20">
        <v>1618.66</v>
      </c>
      <c r="E735" s="21">
        <f t="shared" si="12"/>
        <v>0.957582197620254</v>
      </c>
      <c r="F735" s="22">
        <v>293.084</v>
      </c>
      <c r="G735" s="1">
        <v>450</v>
      </c>
      <c r="H735" s="1">
        <v>7.5</v>
      </c>
      <c r="I735" s="1">
        <v>240</v>
      </c>
      <c r="J735" s="1">
        <v>150</v>
      </c>
      <c r="K735" s="1">
        <v>450</v>
      </c>
      <c r="L735" s="22">
        <v>21.8466</v>
      </c>
      <c r="M735" s="1">
        <v>0.32</v>
      </c>
      <c r="N735" s="25">
        <v>-1.97198e-6</v>
      </c>
      <c r="O735" s="25">
        <v>-7.43701e-5</v>
      </c>
      <c r="P735" s="25">
        <v>-0.000443549</v>
      </c>
      <c r="Q735" s="25">
        <v>-0.00112769</v>
      </c>
      <c r="R735" s="27">
        <f ca="1" t="array" ref="R735">(PRODUCT(((C$4:Q$4="")+(C735:Q735&lt;C$4:Q$4))*((C$3:Q$3="")+(C735:Q735&gt;C$3:Q$3)))&gt;0)*1</f>
        <v>0</v>
      </c>
    </row>
    <row r="736" hidden="1" spans="1:18">
      <c r="A736" s="19">
        <v>490</v>
      </c>
      <c r="B736" s="1" t="s">
        <v>806</v>
      </c>
      <c r="C736" s="20">
        <v>2060</v>
      </c>
      <c r="D736" s="20">
        <v>2149.62</v>
      </c>
      <c r="E736" s="21">
        <f t="shared" si="12"/>
        <v>0.958308910412073</v>
      </c>
      <c r="F736" s="22">
        <v>300.433</v>
      </c>
      <c r="G736" s="1">
        <v>450</v>
      </c>
      <c r="H736" s="1">
        <v>10</v>
      </c>
      <c r="I736" s="1">
        <v>208</v>
      </c>
      <c r="J736" s="1">
        <v>150</v>
      </c>
      <c r="K736" s="1">
        <v>450</v>
      </c>
      <c r="L736" s="22">
        <v>20.5912</v>
      </c>
      <c r="M736" s="1">
        <v>0.29</v>
      </c>
      <c r="N736" s="25">
        <v>-7.64954e-6</v>
      </c>
      <c r="O736" s="25">
        <v>-7.90019e-5</v>
      </c>
      <c r="P736" s="25">
        <v>-0.00042299</v>
      </c>
      <c r="Q736" s="25">
        <v>0.00134791</v>
      </c>
      <c r="R736" s="27">
        <f ca="1" t="array" ref="R736">(PRODUCT(((C$4:Q$4="")+(C736:Q736&lt;C$4:Q$4))*((C$3:Q$3="")+(C736:Q736&gt;C$3:Q$3)))&gt;0)*1</f>
        <v>0</v>
      </c>
    </row>
    <row r="737" hidden="1" spans="1:18">
      <c r="A737" s="19">
        <v>491</v>
      </c>
      <c r="B737" s="1" t="s">
        <v>807</v>
      </c>
      <c r="C737" s="20">
        <v>2060</v>
      </c>
      <c r="D737" s="20">
        <v>2150.78</v>
      </c>
      <c r="E737" s="21">
        <f t="shared" si="12"/>
        <v>0.957792056835195</v>
      </c>
      <c r="F737" s="22">
        <v>306.514</v>
      </c>
      <c r="G737" s="1">
        <v>450</v>
      </c>
      <c r="H737" s="1">
        <v>10</v>
      </c>
      <c r="I737" s="1">
        <v>240</v>
      </c>
      <c r="J737" s="1">
        <v>150</v>
      </c>
      <c r="K737" s="1">
        <v>450</v>
      </c>
      <c r="L737" s="22">
        <v>24.177</v>
      </c>
      <c r="M737" s="1">
        <v>0.36</v>
      </c>
      <c r="N737" s="25">
        <v>-6.03862e-6</v>
      </c>
      <c r="O737" s="25">
        <v>-6.0295e-5</v>
      </c>
      <c r="P737" s="25">
        <v>-0.000217867</v>
      </c>
      <c r="Q737" s="25">
        <v>0.00305441</v>
      </c>
      <c r="R737" s="27">
        <f ca="1" t="array" ref="R737">(PRODUCT(((C$4:Q$4="")+(C737:Q737&lt;C$4:Q$4))*((C$3:Q$3="")+(C737:Q737&gt;C$3:Q$3)))&gt;0)*1</f>
        <v>0</v>
      </c>
    </row>
    <row r="738" hidden="1" spans="1:18">
      <c r="A738" s="19">
        <v>492</v>
      </c>
      <c r="B738" s="1" t="s">
        <v>808</v>
      </c>
      <c r="C738" s="20">
        <v>3000</v>
      </c>
      <c r="D738" s="20">
        <v>3147.31</v>
      </c>
      <c r="E738" s="21">
        <f t="shared" si="12"/>
        <v>0.953194950608615</v>
      </c>
      <c r="F738" s="22">
        <v>306.829</v>
      </c>
      <c r="G738" s="1">
        <v>450</v>
      </c>
      <c r="H738" s="1">
        <v>15</v>
      </c>
      <c r="I738" s="1">
        <v>208</v>
      </c>
      <c r="J738" s="1">
        <v>150</v>
      </c>
      <c r="K738" s="1">
        <v>450</v>
      </c>
      <c r="L738" s="22">
        <v>20.3322</v>
      </c>
      <c r="M738" s="1">
        <v>0.18</v>
      </c>
      <c r="N738" s="25">
        <v>-7.66791e-6</v>
      </c>
      <c r="O738" s="25">
        <v>-0.000125139</v>
      </c>
      <c r="P738" s="25">
        <v>-0.00238345</v>
      </c>
      <c r="Q738" s="25">
        <v>-0.00598804</v>
      </c>
      <c r="R738" s="27">
        <f ca="1" t="array" ref="R738">(PRODUCT(((C$4:Q$4="")+(C738:Q738&lt;C$4:Q$4))*((C$3:Q$3="")+(C738:Q738&gt;C$3:Q$3)))&gt;0)*1</f>
        <v>0</v>
      </c>
    </row>
    <row r="739" hidden="1" spans="1:18">
      <c r="A739" s="19">
        <v>493</v>
      </c>
      <c r="B739" s="1" t="s">
        <v>809</v>
      </c>
      <c r="C739" s="20">
        <v>3010</v>
      </c>
      <c r="D739" s="20">
        <v>3152.92</v>
      </c>
      <c r="E739" s="21">
        <f t="shared" si="12"/>
        <v>0.954670591071134</v>
      </c>
      <c r="F739" s="22">
        <v>307.199</v>
      </c>
      <c r="G739" s="1">
        <v>450</v>
      </c>
      <c r="H739" s="1">
        <v>15</v>
      </c>
      <c r="I739" s="1">
        <v>240</v>
      </c>
      <c r="J739" s="1">
        <v>150</v>
      </c>
      <c r="K739" s="1">
        <v>450</v>
      </c>
      <c r="L739" s="22">
        <v>24.9384</v>
      </c>
      <c r="M739" s="1">
        <v>0.25</v>
      </c>
      <c r="N739" s="25">
        <v>-6.82315e-6</v>
      </c>
      <c r="O739" s="25">
        <v>-0.000106717</v>
      </c>
      <c r="P739" s="25">
        <v>-0.00176767</v>
      </c>
      <c r="Q739" s="25">
        <v>-0.00518024</v>
      </c>
      <c r="R739" s="27">
        <f ca="1" t="array" ref="R739">(PRODUCT(((C$4:Q$4="")+(C739:Q739&lt;C$4:Q$4))*((C$3:Q$3="")+(C739:Q739&gt;C$3:Q$3)))&gt;0)*1</f>
        <v>0</v>
      </c>
    </row>
    <row r="740" hidden="1" spans="1:18">
      <c r="A740" s="19">
        <v>499</v>
      </c>
      <c r="B740" s="1" t="s">
        <v>810</v>
      </c>
      <c r="C740" s="20">
        <v>4000</v>
      </c>
      <c r="D740" s="20">
        <v>4209.63</v>
      </c>
      <c r="E740" s="21">
        <f t="shared" si="12"/>
        <v>0.950202274309144</v>
      </c>
      <c r="F740" s="22">
        <v>309.51</v>
      </c>
      <c r="G740" s="1">
        <v>450</v>
      </c>
      <c r="H740" s="1">
        <v>20</v>
      </c>
      <c r="I740" s="1">
        <v>208</v>
      </c>
      <c r="J740" s="1">
        <v>150</v>
      </c>
      <c r="K740" s="1">
        <v>450</v>
      </c>
      <c r="L740" s="22">
        <v>31.0564</v>
      </c>
      <c r="M740" s="1">
        <v>60.3</v>
      </c>
      <c r="N740" s="25">
        <v>-7.1727e-6</v>
      </c>
      <c r="O740" s="25">
        <v>-6.23596e-5</v>
      </c>
      <c r="P740" s="25">
        <v>-0.00188881</v>
      </c>
      <c r="Q740" s="25">
        <v>-0.00205366</v>
      </c>
      <c r="R740" s="27">
        <f ca="1" t="array" ref="R740">(PRODUCT(((C$4:Q$4="")+(C740:Q740&lt;C$4:Q$4))*((C$3:Q$3="")+(C740:Q740&gt;C$3:Q$3)))&gt;0)*1</f>
        <v>0</v>
      </c>
    </row>
    <row r="741" hidden="1" spans="1:18">
      <c r="A741" s="19">
        <v>500</v>
      </c>
      <c r="B741" s="1" t="s">
        <v>811</v>
      </c>
      <c r="C741" s="20">
        <v>4000</v>
      </c>
      <c r="D741" s="20">
        <v>4180.86</v>
      </c>
      <c r="E741" s="21">
        <f t="shared" si="12"/>
        <v>0.956740957602024</v>
      </c>
      <c r="F741" s="22">
        <v>310.16</v>
      </c>
      <c r="G741" s="1">
        <v>450</v>
      </c>
      <c r="H741" s="1">
        <v>20</v>
      </c>
      <c r="I741" s="1">
        <v>240</v>
      </c>
      <c r="J741" s="1">
        <v>150</v>
      </c>
      <c r="K741" s="1">
        <v>450</v>
      </c>
      <c r="L741" s="22">
        <v>34.6705</v>
      </c>
      <c r="M741" s="1">
        <v>39</v>
      </c>
      <c r="N741" s="25">
        <v>-5.04856e-6</v>
      </c>
      <c r="O741" s="25">
        <v>-6.00626e-5</v>
      </c>
      <c r="P741" s="25">
        <v>-0.00146505</v>
      </c>
      <c r="Q741" s="25">
        <v>-0.0044557</v>
      </c>
      <c r="R741" s="27">
        <f ca="1" t="array" ref="R741">(PRODUCT(((C$4:Q$4="")+(C741:Q741&lt;C$4:Q$4))*((C$3:Q$3="")+(C741:Q741&gt;C$3:Q$3)))&gt;0)*1</f>
        <v>0</v>
      </c>
    </row>
    <row r="742" hidden="1" spans="1:18">
      <c r="A742" s="19">
        <v>501</v>
      </c>
      <c r="B742" s="1" t="s">
        <v>812</v>
      </c>
      <c r="C742" s="20">
        <v>1550</v>
      </c>
      <c r="D742" s="20">
        <v>1621.93</v>
      </c>
      <c r="E742" s="21">
        <f t="shared" si="12"/>
        <v>0.955651600254018</v>
      </c>
      <c r="F742" s="22">
        <v>292.712</v>
      </c>
      <c r="G742" s="1">
        <v>450</v>
      </c>
      <c r="H742" s="1">
        <v>7.5</v>
      </c>
      <c r="I742" s="1">
        <v>208</v>
      </c>
      <c r="J742" s="1">
        <v>150</v>
      </c>
      <c r="K742" s="1">
        <v>450</v>
      </c>
      <c r="L742" s="22">
        <v>21.671</v>
      </c>
      <c r="M742" s="1">
        <v>0.21</v>
      </c>
      <c r="N742" s="25">
        <v>-3.90943e-6</v>
      </c>
      <c r="O742" s="25">
        <v>-8.13927e-5</v>
      </c>
      <c r="P742" s="25">
        <v>-0.000440189</v>
      </c>
      <c r="Q742" s="25">
        <v>0.000344203</v>
      </c>
      <c r="R742" s="27">
        <f ca="1" t="array" ref="R742">(PRODUCT(((C$4:Q$4="")+(C742:Q742&lt;C$4:Q$4))*((C$3:Q$3="")+(C742:Q742&gt;C$3:Q$3)))&gt;0)*1</f>
        <v>0</v>
      </c>
    </row>
    <row r="743" hidden="1" spans="1:18">
      <c r="A743" s="19">
        <v>503</v>
      </c>
      <c r="B743" s="1" t="s">
        <v>813</v>
      </c>
      <c r="C743" s="20">
        <v>2060</v>
      </c>
      <c r="D743" s="20">
        <v>2149.61</v>
      </c>
      <c r="E743" s="21">
        <f t="shared" si="12"/>
        <v>0.95831336847149</v>
      </c>
      <c r="F743" s="22">
        <v>300.433</v>
      </c>
      <c r="G743" s="1">
        <v>450</v>
      </c>
      <c r="H743" s="1">
        <v>10</v>
      </c>
      <c r="I743" s="1">
        <v>208</v>
      </c>
      <c r="J743" s="1">
        <v>150</v>
      </c>
      <c r="K743" s="1">
        <v>450</v>
      </c>
      <c r="L743" s="22">
        <v>20.6075</v>
      </c>
      <c r="M743" s="1">
        <v>0.29</v>
      </c>
      <c r="N743" s="25">
        <v>-7.65471e-6</v>
      </c>
      <c r="O743" s="25">
        <v>-7.94657e-5</v>
      </c>
      <c r="P743" s="25">
        <v>-0.000407896</v>
      </c>
      <c r="Q743" s="25">
        <v>0.00132048</v>
      </c>
      <c r="R743" s="27">
        <f ca="1" t="array" ref="R743">(PRODUCT(((C$4:Q$4="")+(C743:Q743&lt;C$4:Q$4))*((C$3:Q$3="")+(C743:Q743&gt;C$3:Q$3)))&gt;0)*1</f>
        <v>0</v>
      </c>
    </row>
    <row r="744" hidden="1" spans="1:18">
      <c r="A744" s="19">
        <v>505</v>
      </c>
      <c r="B744" s="1" t="s">
        <v>814</v>
      </c>
      <c r="C744" s="20">
        <v>3000</v>
      </c>
      <c r="D744" s="20">
        <v>3147.32</v>
      </c>
      <c r="E744" s="21">
        <f t="shared" si="12"/>
        <v>0.953191922016192</v>
      </c>
      <c r="F744" s="22">
        <v>306.829</v>
      </c>
      <c r="G744" s="1">
        <v>450</v>
      </c>
      <c r="H744" s="1">
        <v>15</v>
      </c>
      <c r="I744" s="1">
        <v>208</v>
      </c>
      <c r="J744" s="1">
        <v>150</v>
      </c>
      <c r="K744" s="1">
        <v>450</v>
      </c>
      <c r="L744" s="22">
        <v>20.3524</v>
      </c>
      <c r="M744" s="1">
        <v>0.18</v>
      </c>
      <c r="N744" s="25">
        <v>-7.67684e-6</v>
      </c>
      <c r="O744" s="25">
        <v>-0.000125243</v>
      </c>
      <c r="P744" s="25">
        <v>-0.0023824</v>
      </c>
      <c r="Q744" s="25">
        <v>-0.0059848</v>
      </c>
      <c r="R744" s="27">
        <f ca="1" t="array" ref="R744">(PRODUCT(((C$4:Q$4="")+(C744:Q744&lt;C$4:Q$4))*((C$3:Q$3="")+(C744:Q744&gt;C$3:Q$3)))&gt;0)*1</f>
        <v>0</v>
      </c>
    </row>
    <row r="745" hidden="1" spans="1:18">
      <c r="A745" s="19">
        <v>511</v>
      </c>
      <c r="B745" s="1" t="s">
        <v>815</v>
      </c>
      <c r="C745" s="20">
        <v>4020</v>
      </c>
      <c r="D745" s="20">
        <v>4196.15</v>
      </c>
      <c r="E745" s="21">
        <f t="shared" si="12"/>
        <v>0.958021043099031</v>
      </c>
      <c r="F745" s="22">
        <v>344.577</v>
      </c>
      <c r="G745" s="1">
        <v>450</v>
      </c>
      <c r="H745" s="1">
        <v>20</v>
      </c>
      <c r="I745" s="1">
        <v>277</v>
      </c>
      <c r="J745" s="1">
        <v>150</v>
      </c>
      <c r="K745" s="1">
        <v>450</v>
      </c>
      <c r="L745" s="22">
        <v>29.3119</v>
      </c>
      <c r="M745" s="1">
        <v>0.29</v>
      </c>
      <c r="N745" s="25">
        <v>-2.37406e-6</v>
      </c>
      <c r="O745" s="25">
        <v>-7.78829e-5</v>
      </c>
      <c r="P745" s="25">
        <v>-0.00075816</v>
      </c>
      <c r="Q745" s="25">
        <v>-0.00238596</v>
      </c>
      <c r="R745" s="27">
        <f ca="1" t="array" ref="R745">(PRODUCT(((C$4:Q$4="")+(C745:Q745&lt;C$4:Q$4))*((C$3:Q$3="")+(C745:Q745&gt;C$3:Q$3)))&gt;0)*1</f>
        <v>0</v>
      </c>
    </row>
    <row r="746" hidden="1" spans="1:18">
      <c r="A746" s="19">
        <v>559</v>
      </c>
      <c r="B746" s="1" t="s">
        <v>816</v>
      </c>
      <c r="C746" s="20">
        <v>2500</v>
      </c>
      <c r="D746" s="20">
        <v>2630.09</v>
      </c>
      <c r="E746" s="21">
        <f t="shared" si="12"/>
        <v>0.950537814295328</v>
      </c>
      <c r="F746" s="22">
        <v>219.232</v>
      </c>
      <c r="G746" s="1">
        <v>500</v>
      </c>
      <c r="H746" s="1">
        <v>20</v>
      </c>
      <c r="I746" s="1">
        <v>240</v>
      </c>
      <c r="J746" s="1">
        <v>140</v>
      </c>
      <c r="K746" s="1">
        <v>450</v>
      </c>
      <c r="L746" s="22">
        <v>41.3618</v>
      </c>
      <c r="M746" s="1">
        <v>3.9</v>
      </c>
      <c r="N746" s="25">
        <v>-1.26497e-5</v>
      </c>
      <c r="O746" s="25">
        <v>6.67474e-5</v>
      </c>
      <c r="P746" s="25">
        <v>0.00174168</v>
      </c>
      <c r="Q746" s="25">
        <v>0.000613748</v>
      </c>
      <c r="R746" s="27">
        <f ca="1" t="array" ref="R746">(PRODUCT(((C$4:Q$4="")+(C746:Q746&lt;C$4:Q$4))*((C$3:Q$3="")+(C746:Q746&gt;C$3:Q$3)))&gt;0)*1</f>
        <v>0</v>
      </c>
    </row>
    <row r="747" hidden="1" spans="1:18">
      <c r="A747" s="19">
        <v>573</v>
      </c>
      <c r="B747" s="1" t="s">
        <v>817</v>
      </c>
      <c r="C747" s="20">
        <v>3200</v>
      </c>
      <c r="D747" s="20">
        <v>3347.24</v>
      </c>
      <c r="E747" s="21">
        <f t="shared" si="12"/>
        <v>0.956011519938815</v>
      </c>
      <c r="F747" s="22">
        <v>274.116</v>
      </c>
      <c r="G747" s="1">
        <v>500</v>
      </c>
      <c r="H747" s="1">
        <v>15</v>
      </c>
      <c r="I747" s="1">
        <v>240</v>
      </c>
      <c r="J747" s="1">
        <v>230</v>
      </c>
      <c r="K747" s="1">
        <v>450</v>
      </c>
      <c r="L747" s="22">
        <v>53.7837</v>
      </c>
      <c r="M747" s="1">
        <v>3</v>
      </c>
      <c r="N747" s="25">
        <v>-1.03945e-5</v>
      </c>
      <c r="O747" s="25">
        <v>8.60104e-5</v>
      </c>
      <c r="P747" s="25">
        <v>0.0033712</v>
      </c>
      <c r="Q747" s="25">
        <v>-0.000219695</v>
      </c>
      <c r="R747" s="27">
        <f ca="1" t="array" ref="R747">(PRODUCT(((C$4:Q$4="")+(C747:Q747&lt;C$4:Q$4))*((C$3:Q$3="")+(C747:Q747&gt;C$3:Q$3)))&gt;0)*1</f>
        <v>0</v>
      </c>
    </row>
    <row r="748" hidden="1" spans="1:18">
      <c r="A748" s="19">
        <v>574</v>
      </c>
      <c r="B748" s="1" t="s">
        <v>818</v>
      </c>
      <c r="C748" s="20">
        <v>3500</v>
      </c>
      <c r="D748" s="20">
        <v>3637.58</v>
      </c>
      <c r="E748" s="21">
        <f t="shared" si="12"/>
        <v>0.962178151408354</v>
      </c>
      <c r="F748" s="22">
        <v>265.137</v>
      </c>
      <c r="G748" s="1">
        <v>500</v>
      </c>
      <c r="H748" s="1">
        <v>18</v>
      </c>
      <c r="I748" s="1">
        <v>240</v>
      </c>
      <c r="J748" s="1">
        <v>200</v>
      </c>
      <c r="K748" s="1">
        <v>450</v>
      </c>
      <c r="L748" s="22">
        <v>55.5216</v>
      </c>
      <c r="M748" s="1">
        <v>3.86</v>
      </c>
      <c r="N748" s="25">
        <v>-7.71069e-6</v>
      </c>
      <c r="O748" s="25">
        <v>5.44232e-5</v>
      </c>
      <c r="P748" s="25">
        <v>0.00173416</v>
      </c>
      <c r="Q748" s="25">
        <v>0.00105112</v>
      </c>
      <c r="R748" s="27">
        <f ca="1" t="array" ref="R748">(PRODUCT(((C$4:Q$4="")+(C748:Q748&lt;C$4:Q$4))*((C$3:Q$3="")+(C748:Q748&gt;C$3:Q$3)))&gt;0)*1</f>
        <v>0</v>
      </c>
    </row>
    <row r="749" hidden="1" spans="1:18">
      <c r="A749" s="19">
        <v>587</v>
      </c>
      <c r="B749" s="1" t="s">
        <v>819</v>
      </c>
      <c r="C749" s="20">
        <v>12120</v>
      </c>
      <c r="D749" s="20">
        <v>12399.1</v>
      </c>
      <c r="E749" s="21">
        <f t="shared" si="12"/>
        <v>0.977490301715447</v>
      </c>
      <c r="F749" s="22">
        <v>360.127</v>
      </c>
      <c r="G749" s="1">
        <v>500</v>
      </c>
      <c r="H749" s="1">
        <v>27.5</v>
      </c>
      <c r="I749" s="1">
        <v>480</v>
      </c>
      <c r="J749" s="1">
        <v>125</v>
      </c>
      <c r="K749" s="1">
        <v>450</v>
      </c>
      <c r="L749" s="22">
        <v>45.4746</v>
      </c>
      <c r="M749" s="1">
        <v>0.87</v>
      </c>
      <c r="N749" s="25">
        <v>-2.23798e-7</v>
      </c>
      <c r="O749" s="25">
        <v>-1.15125e-5</v>
      </c>
      <c r="P749" s="25">
        <v>-0.000166862</v>
      </c>
      <c r="Q749" s="25">
        <v>-0.0076107</v>
      </c>
      <c r="R749" s="27">
        <f ca="1" t="array" ref="R749">(PRODUCT(((C$4:Q$4="")+(C749:Q749&lt;C$4:Q$4))*((C$3:Q$3="")+(C749:Q749&gt;C$3:Q$3)))&gt;0)*1</f>
        <v>0</v>
      </c>
    </row>
    <row r="750" hidden="1" spans="1:18">
      <c r="A750" s="19">
        <v>588</v>
      </c>
      <c r="B750" s="1" t="s">
        <v>820</v>
      </c>
      <c r="C750" s="20">
        <v>16100</v>
      </c>
      <c r="D750" s="20">
        <v>16481.2</v>
      </c>
      <c r="E750" s="21">
        <f t="shared" si="12"/>
        <v>0.976870616217266</v>
      </c>
      <c r="F750" s="22">
        <v>360.089</v>
      </c>
      <c r="G750" s="1">
        <v>500</v>
      </c>
      <c r="H750" s="1">
        <v>33</v>
      </c>
      <c r="I750" s="1">
        <v>480</v>
      </c>
      <c r="J750" s="1">
        <v>125</v>
      </c>
      <c r="K750" s="1">
        <v>450</v>
      </c>
      <c r="L750" s="22">
        <v>39.8839</v>
      </c>
      <c r="M750" s="1">
        <v>0.087</v>
      </c>
      <c r="N750" s="25">
        <v>-4.13926e-7</v>
      </c>
      <c r="O750" s="25">
        <v>-1.88969e-7</v>
      </c>
      <c r="P750" s="25">
        <v>6.53092e-5</v>
      </c>
      <c r="Q750" s="25">
        <v>-0.000186509</v>
      </c>
      <c r="R750" s="27">
        <f ca="1" t="array" ref="R750">(PRODUCT(((C$4:Q$4="")+(C750:Q750&lt;C$4:Q$4))*((C$3:Q$3="")+(C750:Q750&gt;C$3:Q$3)))&gt;0)*1</f>
        <v>0</v>
      </c>
    </row>
    <row r="751" hidden="1" spans="1:18">
      <c r="A751" s="19">
        <v>589</v>
      </c>
      <c r="B751" s="1" t="s">
        <v>821</v>
      </c>
      <c r="C751" s="20">
        <v>19650</v>
      </c>
      <c r="D751" s="20">
        <v>20122.9</v>
      </c>
      <c r="E751" s="21">
        <f t="shared" si="12"/>
        <v>0.976499411118676</v>
      </c>
      <c r="F751" s="22">
        <v>360.325</v>
      </c>
      <c r="G751" s="1">
        <v>500</v>
      </c>
      <c r="H751" s="1">
        <v>37.5</v>
      </c>
      <c r="I751" s="1">
        <v>480</v>
      </c>
      <c r="J751" s="1">
        <v>125</v>
      </c>
      <c r="K751" s="1">
        <v>450</v>
      </c>
      <c r="L751" s="22">
        <v>46.1678</v>
      </c>
      <c r="M751" s="1">
        <v>0.087</v>
      </c>
      <c r="N751" s="25">
        <v>-3.56092e-7</v>
      </c>
      <c r="O751" s="25">
        <v>-1.33587e-6</v>
      </c>
      <c r="P751" s="25">
        <v>0.000655075</v>
      </c>
      <c r="Q751" s="25">
        <v>-0.00204565</v>
      </c>
      <c r="R751" s="27">
        <f ca="1" t="array" ref="R751">(PRODUCT(((C$4:Q$4="")+(C751:Q751&lt;C$4:Q$4))*((C$3:Q$3="")+(C751:Q751&gt;C$3:Q$3)))&gt;0)*1</f>
        <v>0</v>
      </c>
    </row>
    <row r="752" hidden="1" spans="1:18">
      <c r="A752" s="19">
        <v>590</v>
      </c>
      <c r="B752" s="1" t="s">
        <v>822</v>
      </c>
      <c r="C752" s="20">
        <v>23230</v>
      </c>
      <c r="D752" s="20">
        <v>23794</v>
      </c>
      <c r="E752" s="21">
        <f t="shared" si="12"/>
        <v>0.976296545347567</v>
      </c>
      <c r="F752" s="22">
        <v>360.289</v>
      </c>
      <c r="G752" s="1">
        <v>500</v>
      </c>
      <c r="H752" s="1">
        <v>40</v>
      </c>
      <c r="I752" s="1">
        <v>480</v>
      </c>
      <c r="J752" s="1">
        <v>125</v>
      </c>
      <c r="K752" s="1">
        <v>450</v>
      </c>
      <c r="L752" s="22">
        <v>42.8621</v>
      </c>
      <c r="M752" s="1">
        <v>0.49</v>
      </c>
      <c r="N752" s="25">
        <v>-3.89925e-7</v>
      </c>
      <c r="O752" s="25">
        <v>4.72606e-6</v>
      </c>
      <c r="P752" s="25">
        <v>0.00104856</v>
      </c>
      <c r="Q752" s="25">
        <v>-0.000773892</v>
      </c>
      <c r="R752" s="27">
        <f ca="1" t="array" ref="R752">(PRODUCT(((C$4:Q$4="")+(C752:Q752&lt;C$4:Q$4))*((C$3:Q$3="")+(C752:Q752&gt;C$3:Q$3)))&gt;0)*1</f>
        <v>0</v>
      </c>
    </row>
    <row r="753" hidden="1" spans="1:18">
      <c r="A753" s="19">
        <v>591</v>
      </c>
      <c r="B753" s="1" t="s">
        <v>823</v>
      </c>
      <c r="C753" s="20">
        <v>1550</v>
      </c>
      <c r="D753" s="20">
        <v>1621.93</v>
      </c>
      <c r="E753" s="21">
        <f t="shared" si="12"/>
        <v>0.955651600254018</v>
      </c>
      <c r="F753" s="22">
        <v>292.712</v>
      </c>
      <c r="G753" s="1">
        <v>450</v>
      </c>
      <c r="H753" s="1">
        <v>7.5</v>
      </c>
      <c r="I753" s="1">
        <v>208</v>
      </c>
      <c r="J753" s="1">
        <v>150</v>
      </c>
      <c r="K753" s="1">
        <v>450</v>
      </c>
      <c r="L753" s="22">
        <v>21.671</v>
      </c>
      <c r="M753" s="1">
        <v>0.21</v>
      </c>
      <c r="N753" s="25">
        <v>-3.90943e-6</v>
      </c>
      <c r="O753" s="25">
        <v>-8.13927e-5</v>
      </c>
      <c r="P753" s="25">
        <v>-0.000440189</v>
      </c>
      <c r="Q753" s="25">
        <v>0.000344203</v>
      </c>
      <c r="R753" s="27">
        <f ca="1" t="array" ref="R753">(PRODUCT(((C$4:Q$4="")+(C753:Q753&lt;C$4:Q$4))*((C$3:Q$3="")+(C753:Q753&gt;C$3:Q$3)))&gt;0)*1</f>
        <v>0</v>
      </c>
    </row>
    <row r="754" hidden="1" spans="1:18">
      <c r="A754" s="19">
        <v>593</v>
      </c>
      <c r="B754" s="1" t="s">
        <v>824</v>
      </c>
      <c r="C754" s="20">
        <v>2060</v>
      </c>
      <c r="D754" s="20">
        <v>2149.61</v>
      </c>
      <c r="E754" s="21">
        <f t="shared" si="12"/>
        <v>0.95831336847149</v>
      </c>
      <c r="F754" s="22">
        <v>300.433</v>
      </c>
      <c r="G754" s="1">
        <v>450</v>
      </c>
      <c r="H754" s="1">
        <v>10</v>
      </c>
      <c r="I754" s="1">
        <v>208</v>
      </c>
      <c r="J754" s="1">
        <v>150</v>
      </c>
      <c r="K754" s="1">
        <v>450</v>
      </c>
      <c r="L754" s="22">
        <v>20.6075</v>
      </c>
      <c r="M754" s="1">
        <v>0.29</v>
      </c>
      <c r="N754" s="25">
        <v>-7.65471e-6</v>
      </c>
      <c r="O754" s="25">
        <v>-7.94657e-5</v>
      </c>
      <c r="P754" s="25">
        <v>-0.000407896</v>
      </c>
      <c r="Q754" s="25">
        <v>0.00132048</v>
      </c>
      <c r="R754" s="27">
        <f ca="1" t="array" ref="R754">(PRODUCT(((C$4:Q$4="")+(C754:Q754&lt;C$4:Q$4))*((C$3:Q$3="")+(C754:Q754&gt;C$3:Q$3)))&gt;0)*1</f>
        <v>0</v>
      </c>
    </row>
    <row r="755" hidden="1" spans="1:18">
      <c r="A755" s="19">
        <v>595</v>
      </c>
      <c r="B755" s="1" t="s">
        <v>825</v>
      </c>
      <c r="C755" s="20">
        <v>3000</v>
      </c>
      <c r="D755" s="20">
        <v>3147.32</v>
      </c>
      <c r="E755" s="21">
        <f t="shared" si="12"/>
        <v>0.953191922016192</v>
      </c>
      <c r="F755" s="22">
        <v>306.829</v>
      </c>
      <c r="G755" s="1">
        <v>450</v>
      </c>
      <c r="H755" s="1">
        <v>15</v>
      </c>
      <c r="I755" s="1">
        <v>208</v>
      </c>
      <c r="J755" s="1">
        <v>150</v>
      </c>
      <c r="K755" s="1">
        <v>450</v>
      </c>
      <c r="L755" s="22">
        <v>20.3524</v>
      </c>
      <c r="M755" s="1">
        <v>0.18</v>
      </c>
      <c r="N755" s="25">
        <v>-7.67684e-6</v>
      </c>
      <c r="O755" s="25">
        <v>-0.000125243</v>
      </c>
      <c r="P755" s="25">
        <v>-0.0023824</v>
      </c>
      <c r="Q755" s="25">
        <v>-0.0059848</v>
      </c>
      <c r="R755" s="27">
        <f ca="1" t="array" ref="R755">(PRODUCT(((C$4:Q$4="")+(C755:Q755&lt;C$4:Q$4))*((C$3:Q$3="")+(C755:Q755&gt;C$3:Q$3)))&gt;0)*1</f>
        <v>0</v>
      </c>
    </row>
    <row r="756" hidden="1" spans="1:18">
      <c r="A756" s="19">
        <v>599</v>
      </c>
      <c r="B756" s="1" t="s">
        <v>826</v>
      </c>
      <c r="C756" s="20">
        <v>5240</v>
      </c>
      <c r="D756" s="20">
        <v>5495.83</v>
      </c>
      <c r="E756" s="21">
        <f t="shared" si="12"/>
        <v>0.953450161304116</v>
      </c>
      <c r="F756" s="22">
        <v>386.083</v>
      </c>
      <c r="G756" s="1">
        <v>500</v>
      </c>
      <c r="H756" s="1">
        <v>35.3</v>
      </c>
      <c r="I756" s="1">
        <v>240</v>
      </c>
      <c r="J756" s="1">
        <v>150</v>
      </c>
      <c r="K756" s="1">
        <v>450</v>
      </c>
      <c r="L756" s="22">
        <v>32.4508</v>
      </c>
      <c r="M756" s="1">
        <v>0.2</v>
      </c>
      <c r="N756" s="25">
        <v>-4.70442e-6</v>
      </c>
      <c r="O756" s="25">
        <v>-9.68907e-5</v>
      </c>
      <c r="P756" s="25">
        <v>-0.000250638</v>
      </c>
      <c r="Q756" s="25">
        <v>-0.00233706</v>
      </c>
      <c r="R756" s="27">
        <f ca="1" t="array" ref="R756">(PRODUCT(((C$4:Q$4="")+(C756:Q756&lt;C$4:Q$4))*((C$3:Q$3="")+(C756:Q756&gt;C$3:Q$3)))&gt;0)*1</f>
        <v>0</v>
      </c>
    </row>
    <row r="757" hidden="1" spans="1:18">
      <c r="A757" s="19">
        <v>601</v>
      </c>
      <c r="B757" s="1" t="s">
        <v>827</v>
      </c>
      <c r="C757" s="20">
        <v>1550</v>
      </c>
      <c r="D757" s="20">
        <v>1621.93</v>
      </c>
      <c r="E757" s="21">
        <f t="shared" si="12"/>
        <v>0.955651600254018</v>
      </c>
      <c r="F757" s="22">
        <v>292.712</v>
      </c>
      <c r="G757" s="1">
        <v>450</v>
      </c>
      <c r="H757" s="1">
        <v>7.5</v>
      </c>
      <c r="I757" s="1">
        <v>208</v>
      </c>
      <c r="J757" s="1">
        <v>150</v>
      </c>
      <c r="K757" s="1">
        <v>450</v>
      </c>
      <c r="L757" s="22">
        <v>21.671</v>
      </c>
      <c r="M757" s="1">
        <v>0.21</v>
      </c>
      <c r="N757" s="25">
        <v>-3.90943e-6</v>
      </c>
      <c r="O757" s="25">
        <v>-8.13927e-5</v>
      </c>
      <c r="P757" s="25">
        <v>-0.000440189</v>
      </c>
      <c r="Q757" s="25">
        <v>0.000344203</v>
      </c>
      <c r="R757" s="27">
        <f ca="1" t="array" ref="R757">(PRODUCT(((C$4:Q$4="")+(C757:Q757&lt;C$4:Q$4))*((C$3:Q$3="")+(C757:Q757&gt;C$3:Q$3)))&gt;0)*1</f>
        <v>0</v>
      </c>
    </row>
    <row r="758" hidden="1" spans="1:18">
      <c r="A758" s="19">
        <v>603</v>
      </c>
      <c r="B758" s="1" t="s">
        <v>828</v>
      </c>
      <c r="C758" s="20">
        <v>2060</v>
      </c>
      <c r="D758" s="20">
        <v>2149.61</v>
      </c>
      <c r="E758" s="21">
        <f t="shared" si="12"/>
        <v>0.95831336847149</v>
      </c>
      <c r="F758" s="22">
        <v>300.433</v>
      </c>
      <c r="G758" s="1">
        <v>450</v>
      </c>
      <c r="H758" s="1">
        <v>10</v>
      </c>
      <c r="I758" s="1">
        <v>208</v>
      </c>
      <c r="J758" s="1">
        <v>150</v>
      </c>
      <c r="K758" s="1">
        <v>450</v>
      </c>
      <c r="L758" s="22">
        <v>20.6075</v>
      </c>
      <c r="M758" s="1">
        <v>0.29</v>
      </c>
      <c r="N758" s="25">
        <v>-7.65471e-6</v>
      </c>
      <c r="O758" s="25">
        <v>-7.94657e-5</v>
      </c>
      <c r="P758" s="25">
        <v>-0.000407896</v>
      </c>
      <c r="Q758" s="25">
        <v>0.00132048</v>
      </c>
      <c r="R758" s="27">
        <f ca="1" t="array" ref="R758">(PRODUCT(((C$4:Q$4="")+(C758:Q758&lt;C$4:Q$4))*((C$3:Q$3="")+(C758:Q758&gt;C$3:Q$3)))&gt;0)*1</f>
        <v>0</v>
      </c>
    </row>
    <row r="759" hidden="1" spans="1:18">
      <c r="A759" s="19">
        <v>605</v>
      </c>
      <c r="B759" s="1" t="s">
        <v>829</v>
      </c>
      <c r="C759" s="20">
        <v>3000</v>
      </c>
      <c r="D759" s="20">
        <v>3147.32</v>
      </c>
      <c r="E759" s="21">
        <f t="shared" si="12"/>
        <v>0.953191922016192</v>
      </c>
      <c r="F759" s="22">
        <v>306.829</v>
      </c>
      <c r="G759" s="1">
        <v>450</v>
      </c>
      <c r="H759" s="1">
        <v>15</v>
      </c>
      <c r="I759" s="1">
        <v>208</v>
      </c>
      <c r="J759" s="1">
        <v>150</v>
      </c>
      <c r="K759" s="1">
        <v>450</v>
      </c>
      <c r="L759" s="22">
        <v>20.3524</v>
      </c>
      <c r="M759" s="1">
        <v>0.18</v>
      </c>
      <c r="N759" s="25">
        <v>-7.67684e-6</v>
      </c>
      <c r="O759" s="25">
        <v>-0.000125243</v>
      </c>
      <c r="P759" s="25">
        <v>-0.0023824</v>
      </c>
      <c r="Q759" s="25">
        <v>-0.0059848</v>
      </c>
      <c r="R759" s="27">
        <f ca="1" t="array" ref="R759">(PRODUCT(((C$4:Q$4="")+(C759:Q759&lt;C$4:Q$4))*((C$3:Q$3="")+(C759:Q759&gt;C$3:Q$3)))&gt;0)*1</f>
        <v>0</v>
      </c>
    </row>
    <row r="760" hidden="1" spans="1:18">
      <c r="A760" s="19">
        <v>609</v>
      </c>
      <c r="B760" s="1" t="s">
        <v>830</v>
      </c>
      <c r="C760" s="20">
        <v>2110</v>
      </c>
      <c r="D760" s="20">
        <v>2191.83</v>
      </c>
      <c r="E760" s="21">
        <f t="shared" si="12"/>
        <v>0.962665900183865</v>
      </c>
      <c r="F760" s="22">
        <v>399.207</v>
      </c>
      <c r="G760" s="1">
        <v>500</v>
      </c>
      <c r="H760" s="1">
        <v>14.6</v>
      </c>
      <c r="I760" s="1">
        <v>240</v>
      </c>
      <c r="J760" s="1">
        <v>150</v>
      </c>
      <c r="K760" s="1">
        <v>450</v>
      </c>
      <c r="L760" s="22">
        <v>30.8437</v>
      </c>
      <c r="M760" s="1">
        <v>0.25</v>
      </c>
      <c r="N760" s="25">
        <v>-4.1246e-6</v>
      </c>
      <c r="O760" s="25">
        <v>-7.69183e-5</v>
      </c>
      <c r="P760" s="25">
        <v>0.000502407</v>
      </c>
      <c r="Q760" s="25">
        <v>-0.00325775</v>
      </c>
      <c r="R760" s="27">
        <f ca="1" t="array" ref="R760">(PRODUCT(((C$4:Q$4="")+(C760:Q760&lt;C$4:Q$4))*((C$3:Q$3="")+(C760:Q760&gt;C$3:Q$3)))&gt;0)*1</f>
        <v>0</v>
      </c>
    </row>
    <row r="761" hidden="1" spans="1:18">
      <c r="A761" s="19">
        <v>610</v>
      </c>
      <c r="B761" s="1" t="s">
        <v>831</v>
      </c>
      <c r="C761" s="20">
        <v>3180</v>
      </c>
      <c r="D761" s="20">
        <v>3313.68</v>
      </c>
      <c r="E761" s="21">
        <f t="shared" si="12"/>
        <v>0.959658144419497</v>
      </c>
      <c r="F761" s="22">
        <v>389.513</v>
      </c>
      <c r="G761" s="1">
        <v>500</v>
      </c>
      <c r="H761" s="1">
        <v>22</v>
      </c>
      <c r="I761" s="1">
        <v>240</v>
      </c>
      <c r="J761" s="1">
        <v>150</v>
      </c>
      <c r="K761" s="1">
        <v>450</v>
      </c>
      <c r="L761" s="22">
        <v>31.265</v>
      </c>
      <c r="M761" s="1">
        <v>0.25</v>
      </c>
      <c r="N761" s="25">
        <v>-6.00069e-6</v>
      </c>
      <c r="O761" s="25">
        <v>-9.46604e-5</v>
      </c>
      <c r="P761" s="25">
        <v>0.000260641</v>
      </c>
      <c r="Q761" s="25">
        <v>-0.00195619</v>
      </c>
      <c r="R761" s="27">
        <f ca="1" t="array" ref="R761">(PRODUCT(((C$4:Q$4="")+(C761:Q761&lt;C$4:Q$4))*((C$3:Q$3="")+(C761:Q761&gt;C$3:Q$3)))&gt;0)*1</f>
        <v>0</v>
      </c>
    </row>
    <row r="762" hidden="1" spans="1:18">
      <c r="A762" s="19">
        <v>611</v>
      </c>
      <c r="B762" s="1" t="s">
        <v>832</v>
      </c>
      <c r="C762" s="20">
        <v>4160</v>
      </c>
      <c r="D762" s="20">
        <v>4342.41</v>
      </c>
      <c r="E762" s="21">
        <f t="shared" si="12"/>
        <v>0.957993372343929</v>
      </c>
      <c r="F762" s="22">
        <v>388.562</v>
      </c>
      <c r="G762" s="1">
        <v>500</v>
      </c>
      <c r="H762" s="1">
        <v>28</v>
      </c>
      <c r="I762" s="1">
        <v>240</v>
      </c>
      <c r="J762" s="1">
        <v>150</v>
      </c>
      <c r="K762" s="1">
        <v>450</v>
      </c>
      <c r="L762" s="22">
        <v>31.6017</v>
      </c>
      <c r="M762" s="1">
        <v>0.2</v>
      </c>
      <c r="N762" s="25">
        <v>-4.40583e-6</v>
      </c>
      <c r="O762" s="25">
        <v>-7.89507e-5</v>
      </c>
      <c r="P762" s="25">
        <v>0.000213408</v>
      </c>
      <c r="Q762" s="25">
        <v>-0.00186674</v>
      </c>
      <c r="R762" s="27">
        <f ca="1" t="array" ref="R762">(PRODUCT(((C$4:Q$4="")+(C762:Q762&lt;C$4:Q$4))*((C$3:Q$3="")+(C762:Q762&gt;C$3:Q$3)))&gt;0)*1</f>
        <v>0</v>
      </c>
    </row>
    <row r="763" hidden="1" spans="1:18">
      <c r="A763" s="19">
        <v>612</v>
      </c>
      <c r="B763" s="1" t="s">
        <v>833</v>
      </c>
      <c r="C763" s="20">
        <v>5240</v>
      </c>
      <c r="D763" s="20">
        <v>5495.83</v>
      </c>
      <c r="E763" s="21">
        <f t="shared" si="12"/>
        <v>0.953450161304116</v>
      </c>
      <c r="F763" s="22">
        <v>386.083</v>
      </c>
      <c r="G763" s="1">
        <v>500</v>
      </c>
      <c r="H763" s="1">
        <v>35.3</v>
      </c>
      <c r="I763" s="1">
        <v>240</v>
      </c>
      <c r="J763" s="1">
        <v>150</v>
      </c>
      <c r="K763" s="1">
        <v>450</v>
      </c>
      <c r="L763" s="22">
        <v>32.4508</v>
      </c>
      <c r="M763" s="1">
        <v>0.2</v>
      </c>
      <c r="N763" s="25">
        <v>-4.70442e-6</v>
      </c>
      <c r="O763" s="25">
        <v>-9.68907e-5</v>
      </c>
      <c r="P763" s="25">
        <v>-0.000250638</v>
      </c>
      <c r="Q763" s="25">
        <v>-0.00233706</v>
      </c>
      <c r="R763" s="27">
        <f ca="1" t="array" ref="R763">(PRODUCT(((C$4:Q$4="")+(C763:Q763&lt;C$4:Q$4))*((C$3:Q$3="")+(C763:Q763&gt;C$3:Q$3)))&gt;0)*1</f>
        <v>0</v>
      </c>
    </row>
    <row r="764" hidden="1" spans="1:18">
      <c r="A764" s="19">
        <v>743</v>
      </c>
      <c r="B764" s="1" t="s">
        <v>834</v>
      </c>
      <c r="C764" s="20">
        <v>12120</v>
      </c>
      <c r="D764" s="20">
        <v>12399.1</v>
      </c>
      <c r="E764" s="21">
        <f t="shared" si="12"/>
        <v>0.977490301715447</v>
      </c>
      <c r="F764" s="22">
        <v>360.127</v>
      </c>
      <c r="G764" s="1">
        <v>500</v>
      </c>
      <c r="H764" s="1">
        <v>27.5</v>
      </c>
      <c r="I764" s="1">
        <v>480</v>
      </c>
      <c r="J764" s="1">
        <v>125</v>
      </c>
      <c r="K764" s="1">
        <v>450</v>
      </c>
      <c r="L764" s="22">
        <v>45.4746</v>
      </c>
      <c r="M764" s="1">
        <v>0.87</v>
      </c>
      <c r="N764" s="25">
        <v>-2.23798e-7</v>
      </c>
      <c r="O764" s="25">
        <v>-1.15125e-5</v>
      </c>
      <c r="P764" s="25">
        <v>-0.000166862</v>
      </c>
      <c r="Q764" s="25">
        <v>-0.0076107</v>
      </c>
      <c r="R764" s="27">
        <f ca="1" t="array" ref="R764">(PRODUCT(((C$4:Q$4="")+(C764:Q764&lt;C$4:Q$4))*((C$3:Q$3="")+(C764:Q764&gt;C$3:Q$3)))&gt;0)*1</f>
        <v>0</v>
      </c>
    </row>
    <row r="765" hidden="1" spans="1:18">
      <c r="A765" s="19">
        <v>744</v>
      </c>
      <c r="B765" s="1" t="s">
        <v>835</v>
      </c>
      <c r="C765" s="20">
        <v>16100</v>
      </c>
      <c r="D765" s="20">
        <v>16481.2</v>
      </c>
      <c r="E765" s="21">
        <f t="shared" si="12"/>
        <v>0.976870616217266</v>
      </c>
      <c r="F765" s="22">
        <v>360.089</v>
      </c>
      <c r="G765" s="1">
        <v>500</v>
      </c>
      <c r="H765" s="1">
        <v>33</v>
      </c>
      <c r="I765" s="1">
        <v>480</v>
      </c>
      <c r="J765" s="1">
        <v>125</v>
      </c>
      <c r="K765" s="1">
        <v>450</v>
      </c>
      <c r="L765" s="22">
        <v>39.8839</v>
      </c>
      <c r="M765" s="1">
        <v>0.09</v>
      </c>
      <c r="N765" s="25">
        <v>-4.13926e-7</v>
      </c>
      <c r="O765" s="25">
        <v>-1.88969e-7</v>
      </c>
      <c r="P765" s="25">
        <v>6.53092e-5</v>
      </c>
      <c r="Q765" s="25">
        <v>-0.000186509</v>
      </c>
      <c r="R765" s="27">
        <f ca="1" t="array" ref="R765">(PRODUCT(((C$4:Q$4="")+(C765:Q765&lt;C$4:Q$4))*((C$3:Q$3="")+(C765:Q765&gt;C$3:Q$3)))&gt;0)*1</f>
        <v>0</v>
      </c>
    </row>
    <row r="766" hidden="1" spans="1:18">
      <c r="A766" s="19">
        <v>745</v>
      </c>
      <c r="B766" s="1" t="s">
        <v>836</v>
      </c>
      <c r="C766" s="20">
        <v>19650</v>
      </c>
      <c r="D766" s="20">
        <v>20122.9</v>
      </c>
      <c r="E766" s="21">
        <f t="shared" si="12"/>
        <v>0.976499411118676</v>
      </c>
      <c r="F766" s="22">
        <v>360.325</v>
      </c>
      <c r="G766" s="1">
        <v>500</v>
      </c>
      <c r="H766" s="1">
        <v>37.5</v>
      </c>
      <c r="I766" s="1">
        <v>480</v>
      </c>
      <c r="J766" s="1">
        <v>125</v>
      </c>
      <c r="K766" s="1">
        <v>450</v>
      </c>
      <c r="L766" s="22">
        <v>46.1678</v>
      </c>
      <c r="M766" s="1">
        <v>0.09</v>
      </c>
      <c r="N766" s="25">
        <v>-3.56092e-7</v>
      </c>
      <c r="O766" s="25">
        <v>-1.33587e-6</v>
      </c>
      <c r="P766" s="25">
        <v>0.000655075</v>
      </c>
      <c r="Q766" s="25">
        <v>-0.00204565</v>
      </c>
      <c r="R766" s="27">
        <f ca="1" t="array" ref="R766">(PRODUCT(((C$4:Q$4="")+(C766:Q766&lt;C$4:Q$4))*((C$3:Q$3="")+(C766:Q766&gt;C$3:Q$3)))&gt;0)*1</f>
        <v>0</v>
      </c>
    </row>
    <row r="767" hidden="1" spans="1:18">
      <c r="A767" s="19">
        <v>746</v>
      </c>
      <c r="B767" s="1" t="s">
        <v>837</v>
      </c>
      <c r="C767" s="20">
        <v>22230</v>
      </c>
      <c r="D767" s="20">
        <v>22762.3</v>
      </c>
      <c r="E767" s="21">
        <f t="shared" si="12"/>
        <v>0.976614841206732</v>
      </c>
      <c r="F767" s="22">
        <v>360.646</v>
      </c>
      <c r="G767" s="1">
        <v>500</v>
      </c>
      <c r="H767" s="1">
        <v>40</v>
      </c>
      <c r="I767" s="1">
        <v>480</v>
      </c>
      <c r="J767" s="1">
        <v>125</v>
      </c>
      <c r="K767" s="1">
        <v>450</v>
      </c>
      <c r="L767" s="22">
        <v>42.8835</v>
      </c>
      <c r="M767" s="1">
        <v>0.49</v>
      </c>
      <c r="N767" s="25">
        <v>-3.89787e-7</v>
      </c>
      <c r="O767" s="25">
        <v>5.10232e-6</v>
      </c>
      <c r="P767" s="25">
        <v>0.00104805</v>
      </c>
      <c r="Q767" s="25">
        <v>-0.000774893</v>
      </c>
      <c r="R767" s="27">
        <f ca="1" t="array" ref="R767">(PRODUCT(((C$4:Q$4="")+(C767:Q767&lt;C$4:Q$4))*((C$3:Q$3="")+(C767:Q767&gt;C$3:Q$3)))&gt;0)*1</f>
        <v>0</v>
      </c>
    </row>
    <row r="768" hidden="1" spans="1:18">
      <c r="A768" s="19">
        <v>937</v>
      </c>
      <c r="B768" s="1" t="s">
        <v>838</v>
      </c>
      <c r="C768" s="20">
        <v>2000</v>
      </c>
      <c r="D768" s="20">
        <v>2208.12</v>
      </c>
      <c r="E768" s="21">
        <f t="shared" si="12"/>
        <v>0.905747876021231</v>
      </c>
      <c r="F768" s="22">
        <v>240.464</v>
      </c>
      <c r="G768" s="1">
        <v>450</v>
      </c>
      <c r="H768" s="1">
        <v>12</v>
      </c>
      <c r="I768" s="1">
        <v>120</v>
      </c>
      <c r="J768" s="1">
        <v>200</v>
      </c>
      <c r="K768" s="1">
        <v>450</v>
      </c>
      <c r="L768" s="22">
        <v>17.7926</v>
      </c>
      <c r="M768" s="1">
        <v>14.18</v>
      </c>
      <c r="N768" s="25">
        <v>-2.45099e-5</v>
      </c>
      <c r="O768" s="25">
        <v>4.45293e-5</v>
      </c>
      <c r="P768" s="25">
        <v>0.00252595</v>
      </c>
      <c r="Q768" s="25">
        <v>0.000993716</v>
      </c>
      <c r="R768" s="27">
        <f ca="1" t="array" ref="R768">(PRODUCT(((C$4:Q$4="")+(C768:Q768&lt;C$4:Q$4))*((C$3:Q$3="")+(C768:Q768&gt;C$3:Q$3)))&gt;0)*1</f>
        <v>0</v>
      </c>
    </row>
    <row r="769" hidden="1" spans="1:18">
      <c r="A769" s="19">
        <v>942</v>
      </c>
      <c r="B769" s="1" t="s">
        <v>839</v>
      </c>
      <c r="C769" s="20">
        <v>2110</v>
      </c>
      <c r="D769" s="20">
        <v>2191.87</v>
      </c>
      <c r="E769" s="21">
        <f t="shared" si="12"/>
        <v>0.962648332245982</v>
      </c>
      <c r="F769" s="22">
        <v>399.207</v>
      </c>
      <c r="G769" s="1">
        <v>500</v>
      </c>
      <c r="H769" s="1">
        <v>14.6</v>
      </c>
      <c r="I769" s="1">
        <v>240</v>
      </c>
      <c r="J769" s="1">
        <v>150</v>
      </c>
      <c r="K769" s="1">
        <v>450</v>
      </c>
      <c r="L769" s="22">
        <v>31.281</v>
      </c>
      <c r="M769" s="1">
        <v>0.25</v>
      </c>
      <c r="N769" s="25">
        <v>-4.30928e-6</v>
      </c>
      <c r="O769" s="25">
        <v>-7.67148e-5</v>
      </c>
      <c r="P769" s="25">
        <v>0.000548991</v>
      </c>
      <c r="Q769" s="25">
        <v>-0.00291434</v>
      </c>
      <c r="R769" s="27">
        <f ca="1" t="array" ref="R769">(PRODUCT(((C$4:Q$4="")+(C769:Q769&lt;C$4:Q$4))*((C$3:Q$3="")+(C769:Q769&gt;C$3:Q$3)))&gt;0)*1</f>
        <v>0</v>
      </c>
    </row>
    <row r="770" hidden="1" spans="1:18">
      <c r="A770" s="19">
        <v>943</v>
      </c>
      <c r="B770" s="1" t="s">
        <v>840</v>
      </c>
      <c r="C770" s="20">
        <v>3180</v>
      </c>
      <c r="D770" s="20">
        <v>3313.68</v>
      </c>
      <c r="E770" s="21">
        <f t="shared" si="12"/>
        <v>0.959658144419497</v>
      </c>
      <c r="F770" s="22">
        <v>389.513</v>
      </c>
      <c r="G770" s="1">
        <v>500</v>
      </c>
      <c r="H770" s="1">
        <v>22</v>
      </c>
      <c r="I770" s="1">
        <v>240</v>
      </c>
      <c r="J770" s="1">
        <v>150</v>
      </c>
      <c r="K770" s="1">
        <v>450</v>
      </c>
      <c r="L770" s="22">
        <v>31.265</v>
      </c>
      <c r="M770" s="1">
        <v>0.25</v>
      </c>
      <c r="N770" s="25">
        <v>-6.00069e-6</v>
      </c>
      <c r="O770" s="25">
        <v>-9.46604e-5</v>
      </c>
      <c r="P770" s="25">
        <v>0.000260641</v>
      </c>
      <c r="Q770" s="25">
        <v>-0.00195619</v>
      </c>
      <c r="R770" s="27">
        <f ca="1" t="array" ref="R770">(PRODUCT(((C$4:Q$4="")+(C770:Q770&lt;C$4:Q$4))*((C$3:Q$3="")+(C770:Q770&gt;C$3:Q$3)))&gt;0)*1</f>
        <v>0</v>
      </c>
    </row>
    <row r="771" hidden="1" spans="1:18">
      <c r="A771" s="19">
        <v>944</v>
      </c>
      <c r="B771" s="1" t="s">
        <v>841</v>
      </c>
      <c r="C771" s="20">
        <v>4160</v>
      </c>
      <c r="D771" s="20">
        <v>4342.41</v>
      </c>
      <c r="E771" s="21">
        <f t="shared" si="12"/>
        <v>0.957993372343929</v>
      </c>
      <c r="F771" s="22">
        <v>388.562</v>
      </c>
      <c r="G771" s="1">
        <v>500</v>
      </c>
      <c r="H771" s="1">
        <v>14.7</v>
      </c>
      <c r="I771" s="1">
        <v>240</v>
      </c>
      <c r="J771" s="1">
        <v>150</v>
      </c>
      <c r="K771" s="1">
        <v>450</v>
      </c>
      <c r="L771" s="22">
        <v>31.6017</v>
      </c>
      <c r="M771" s="1">
        <v>0.2</v>
      </c>
      <c r="N771" s="25">
        <v>-4.40583e-6</v>
      </c>
      <c r="O771" s="25">
        <v>-7.89507e-5</v>
      </c>
      <c r="P771" s="25">
        <v>0.000213408</v>
      </c>
      <c r="Q771" s="25">
        <v>-0.00186674</v>
      </c>
      <c r="R771" s="27">
        <f ca="1" t="array" ref="R771">(PRODUCT(((C$4:Q$4="")+(C771:Q771&lt;C$4:Q$4))*((C$3:Q$3="")+(C771:Q771&gt;C$3:Q$3)))&gt;0)*1</f>
        <v>0</v>
      </c>
    </row>
    <row r="772" hidden="1" spans="1:18">
      <c r="A772" s="19">
        <v>945</v>
      </c>
      <c r="B772" s="1" t="s">
        <v>842</v>
      </c>
      <c r="C772" s="20">
        <v>5240</v>
      </c>
      <c r="D772" s="20">
        <v>5495.83</v>
      </c>
      <c r="E772" s="21">
        <f t="shared" si="12"/>
        <v>0.953450161304116</v>
      </c>
      <c r="F772" s="22">
        <v>386.083</v>
      </c>
      <c r="G772" s="1">
        <v>500</v>
      </c>
      <c r="H772" s="1">
        <v>18.3</v>
      </c>
      <c r="I772" s="1">
        <v>240</v>
      </c>
      <c r="J772" s="1">
        <v>150</v>
      </c>
      <c r="K772" s="1">
        <v>450</v>
      </c>
      <c r="L772" s="22">
        <v>32.4508</v>
      </c>
      <c r="M772" s="1">
        <v>0.2</v>
      </c>
      <c r="N772" s="25">
        <v>-4.70442e-6</v>
      </c>
      <c r="O772" s="25">
        <v>-9.68907e-5</v>
      </c>
      <c r="P772" s="25">
        <v>-0.000250638</v>
      </c>
      <c r="Q772" s="25">
        <v>-0.00233706</v>
      </c>
      <c r="R772" s="27">
        <f ca="1" t="array" ref="R772">(PRODUCT(((C$4:Q$4="")+(C772:Q772&lt;C$4:Q$4))*((C$3:Q$3="")+(C772:Q772&gt;C$3:Q$3)))&gt;0)*1</f>
        <v>0</v>
      </c>
    </row>
    <row r="773" hidden="1" spans="1:18">
      <c r="A773" s="19">
        <v>997</v>
      </c>
      <c r="B773" s="1" t="s">
        <v>843</v>
      </c>
      <c r="C773" s="20">
        <v>2500</v>
      </c>
      <c r="D773" s="20">
        <v>2630.09</v>
      </c>
      <c r="E773" s="21">
        <f t="shared" si="12"/>
        <v>0.950537814295328</v>
      </c>
      <c r="F773" s="22">
        <v>219.232</v>
      </c>
      <c r="G773" s="1">
        <v>500</v>
      </c>
      <c r="H773" s="1">
        <v>20</v>
      </c>
      <c r="I773" s="1">
        <v>240</v>
      </c>
      <c r="J773" s="1">
        <v>140</v>
      </c>
      <c r="K773" s="1">
        <v>450</v>
      </c>
      <c r="L773" s="22">
        <v>41.3618</v>
      </c>
      <c r="M773" s="1">
        <v>3.9</v>
      </c>
      <c r="N773" s="25">
        <v>-1.26497e-5</v>
      </c>
      <c r="O773" s="25">
        <v>6.67474e-5</v>
      </c>
      <c r="P773" s="25">
        <v>0.00174168</v>
      </c>
      <c r="Q773" s="25">
        <v>0.000613748</v>
      </c>
      <c r="R773" s="27">
        <f ca="1" t="array" ref="R773">(PRODUCT(((C$4:Q$4="")+(C773:Q773&lt;C$4:Q$4))*((C$3:Q$3="")+(C773:Q773&gt;C$3:Q$3)))&gt;0)*1</f>
        <v>0</v>
      </c>
    </row>
    <row r="774" hidden="1" spans="1:18">
      <c r="A774" s="19">
        <v>1024</v>
      </c>
      <c r="B774" s="1" t="s">
        <v>844</v>
      </c>
      <c r="C774" s="20">
        <v>2000</v>
      </c>
      <c r="D774" s="20">
        <v>2208.12</v>
      </c>
      <c r="E774" s="21">
        <f t="shared" si="12"/>
        <v>0.905747876021231</v>
      </c>
      <c r="F774" s="22">
        <v>240.464</v>
      </c>
      <c r="G774" s="1">
        <v>450</v>
      </c>
      <c r="H774" s="1">
        <v>12</v>
      </c>
      <c r="I774" s="1">
        <v>120</v>
      </c>
      <c r="J774" s="1">
        <v>200</v>
      </c>
      <c r="K774" s="1">
        <v>450</v>
      </c>
      <c r="L774" s="22">
        <v>17.7926</v>
      </c>
      <c r="M774" s="1">
        <v>14.18</v>
      </c>
      <c r="N774" s="25">
        <v>-2.45099e-5</v>
      </c>
      <c r="O774" s="25">
        <v>4.45293e-5</v>
      </c>
      <c r="P774" s="25">
        <v>0.00252595</v>
      </c>
      <c r="Q774" s="25">
        <v>0.000993716</v>
      </c>
      <c r="R774" s="27">
        <f ca="1" t="array" ref="R774">(PRODUCT(((C$4:Q$4="")+(C774:Q774&lt;C$4:Q$4))*((C$3:Q$3="")+(C774:Q774&gt;C$3:Q$3)))&gt;0)*1</f>
        <v>0</v>
      </c>
    </row>
    <row r="775" hidden="1" spans="1:18">
      <c r="A775" s="19">
        <v>1027</v>
      </c>
      <c r="B775" s="1" t="s">
        <v>845</v>
      </c>
      <c r="C775" s="20">
        <v>1550</v>
      </c>
      <c r="D775" s="20">
        <v>1621.93</v>
      </c>
      <c r="E775" s="21">
        <f t="shared" si="12"/>
        <v>0.955651600254018</v>
      </c>
      <c r="F775" s="22">
        <v>292.712</v>
      </c>
      <c r="G775" s="1">
        <v>450</v>
      </c>
      <c r="H775" s="1">
        <v>7.5</v>
      </c>
      <c r="I775" s="1">
        <v>208</v>
      </c>
      <c r="J775" s="1">
        <v>150</v>
      </c>
      <c r="K775" s="1">
        <v>450</v>
      </c>
      <c r="L775" s="22">
        <v>21.671</v>
      </c>
      <c r="M775" s="1">
        <v>0.21</v>
      </c>
      <c r="N775" s="25">
        <v>-3.90943e-6</v>
      </c>
      <c r="O775" s="25">
        <v>-8.13927e-5</v>
      </c>
      <c r="P775" s="25">
        <v>-0.000440189</v>
      </c>
      <c r="Q775" s="25">
        <v>0.000344203</v>
      </c>
      <c r="R775" s="27">
        <f ca="1" t="array" ref="R775">(PRODUCT(((C$4:Q$4="")+(C775:Q775&lt;C$4:Q$4))*((C$3:Q$3="")+(C775:Q775&gt;C$3:Q$3)))&gt;0)*1</f>
        <v>0</v>
      </c>
    </row>
    <row r="776" hidden="1" spans="1:18">
      <c r="A776" s="19">
        <v>1029</v>
      </c>
      <c r="B776" s="1" t="s">
        <v>846</v>
      </c>
      <c r="C776" s="20">
        <v>2060</v>
      </c>
      <c r="D776" s="20">
        <v>2149.61</v>
      </c>
      <c r="E776" s="21">
        <f t="shared" ref="E776:E839" si="13">C776/D776</f>
        <v>0.95831336847149</v>
      </c>
      <c r="F776" s="22">
        <v>300.433</v>
      </c>
      <c r="G776" s="1">
        <v>450</v>
      </c>
      <c r="H776" s="1">
        <v>10</v>
      </c>
      <c r="I776" s="1">
        <v>208</v>
      </c>
      <c r="J776" s="1">
        <v>150</v>
      </c>
      <c r="K776" s="1">
        <v>450</v>
      </c>
      <c r="L776" s="22">
        <v>20.6075</v>
      </c>
      <c r="M776" s="1">
        <v>0.29</v>
      </c>
      <c r="N776" s="25">
        <v>-7.65471e-6</v>
      </c>
      <c r="O776" s="25">
        <v>-7.94657e-5</v>
      </c>
      <c r="P776" s="25">
        <v>-0.000407896</v>
      </c>
      <c r="Q776" s="25">
        <v>0.00132048</v>
      </c>
      <c r="R776" s="27">
        <f ca="1" t="array" ref="R776">(PRODUCT(((C$4:Q$4="")+(C776:Q776&lt;C$4:Q$4))*((C$3:Q$3="")+(C776:Q776&gt;C$3:Q$3)))&gt;0)*1</f>
        <v>0</v>
      </c>
    </row>
    <row r="777" hidden="1" spans="1:18">
      <c r="A777" s="19">
        <v>1031</v>
      </c>
      <c r="B777" s="1" t="s">
        <v>847</v>
      </c>
      <c r="C777" s="20">
        <v>3000</v>
      </c>
      <c r="D777" s="20">
        <v>3147.32</v>
      </c>
      <c r="E777" s="21">
        <f t="shared" si="13"/>
        <v>0.953191922016192</v>
      </c>
      <c r="F777" s="22">
        <v>306.829</v>
      </c>
      <c r="G777" s="1">
        <v>450</v>
      </c>
      <c r="H777" s="1">
        <v>15</v>
      </c>
      <c r="I777" s="1">
        <v>208</v>
      </c>
      <c r="J777" s="1">
        <v>150</v>
      </c>
      <c r="K777" s="1">
        <v>450</v>
      </c>
      <c r="L777" s="22">
        <v>20.3524</v>
      </c>
      <c r="M777" s="1">
        <v>0.18</v>
      </c>
      <c r="N777" s="25">
        <v>-7.67684e-6</v>
      </c>
      <c r="O777" s="25">
        <v>-0.000125243</v>
      </c>
      <c r="P777" s="25">
        <v>-0.0023824</v>
      </c>
      <c r="Q777" s="25">
        <v>-0.0059848</v>
      </c>
      <c r="R777" s="27">
        <f ca="1" t="array" ref="R777">(PRODUCT(((C$4:Q$4="")+(C777:Q777&lt;C$4:Q$4))*((C$3:Q$3="")+(C777:Q777&gt;C$3:Q$3)))&gt;0)*1</f>
        <v>0</v>
      </c>
    </row>
    <row r="778" hidden="1" spans="1:18">
      <c r="A778" s="19">
        <v>1095</v>
      </c>
      <c r="B778" s="1" t="s">
        <v>848</v>
      </c>
      <c r="C778" s="20">
        <v>2110</v>
      </c>
      <c r="D778" s="20">
        <v>2191.83</v>
      </c>
      <c r="E778" s="21">
        <f t="shared" si="13"/>
        <v>0.962665900183865</v>
      </c>
      <c r="F778" s="22">
        <v>399.207</v>
      </c>
      <c r="G778" s="1">
        <v>500</v>
      </c>
      <c r="H778" s="1">
        <v>14.6</v>
      </c>
      <c r="I778" s="1">
        <v>240</v>
      </c>
      <c r="J778" s="1">
        <v>150</v>
      </c>
      <c r="K778" s="1">
        <v>450</v>
      </c>
      <c r="L778" s="22">
        <v>30.8437</v>
      </c>
      <c r="M778" s="1">
        <v>0.25</v>
      </c>
      <c r="N778" s="25">
        <v>-4.1246e-6</v>
      </c>
      <c r="O778" s="25">
        <v>-7.69183e-5</v>
      </c>
      <c r="P778" s="25">
        <v>0.000502407</v>
      </c>
      <c r="Q778" s="25">
        <v>-0.00325775</v>
      </c>
      <c r="R778" s="27">
        <f ca="1" t="array" ref="R778">(PRODUCT(((C$4:Q$4="")+(C778:Q778&lt;C$4:Q$4))*((C$3:Q$3="")+(C778:Q778&gt;C$3:Q$3)))&gt;0)*1</f>
        <v>0</v>
      </c>
    </row>
    <row r="779" hidden="1" spans="1:18">
      <c r="A779" s="19">
        <v>1096</v>
      </c>
      <c r="B779" s="1" t="s">
        <v>849</v>
      </c>
      <c r="C779" s="20">
        <v>3180</v>
      </c>
      <c r="D779" s="20">
        <v>3313.68</v>
      </c>
      <c r="E779" s="21">
        <f t="shared" si="13"/>
        <v>0.959658144419497</v>
      </c>
      <c r="F779" s="22">
        <v>389.513</v>
      </c>
      <c r="G779" s="1">
        <v>500</v>
      </c>
      <c r="H779" s="1">
        <v>22</v>
      </c>
      <c r="I779" s="1">
        <v>240</v>
      </c>
      <c r="J779" s="1">
        <v>150</v>
      </c>
      <c r="K779" s="1">
        <v>450</v>
      </c>
      <c r="L779" s="22">
        <v>31.265</v>
      </c>
      <c r="M779" s="1">
        <v>0.25</v>
      </c>
      <c r="N779" s="25">
        <v>-6.00069e-6</v>
      </c>
      <c r="O779" s="25">
        <v>-9.46604e-5</v>
      </c>
      <c r="P779" s="25">
        <v>0.000260641</v>
      </c>
      <c r="Q779" s="25">
        <v>-0.00195619</v>
      </c>
      <c r="R779" s="27">
        <f ca="1" t="array" ref="R779">(PRODUCT(((C$4:Q$4="")+(C779:Q779&lt;C$4:Q$4))*((C$3:Q$3="")+(C779:Q779&gt;C$3:Q$3)))&gt;0)*1</f>
        <v>0</v>
      </c>
    </row>
    <row r="780" hidden="1" spans="1:18">
      <c r="A780" s="19">
        <v>1097</v>
      </c>
      <c r="B780" s="1" t="s">
        <v>850</v>
      </c>
      <c r="C780" s="20">
        <v>4160</v>
      </c>
      <c r="D780" s="20">
        <v>4342.41</v>
      </c>
      <c r="E780" s="21">
        <f t="shared" si="13"/>
        <v>0.957993372343929</v>
      </c>
      <c r="F780" s="22">
        <v>388.562</v>
      </c>
      <c r="G780" s="1">
        <v>500</v>
      </c>
      <c r="H780" s="1">
        <v>28</v>
      </c>
      <c r="I780" s="1">
        <v>240</v>
      </c>
      <c r="J780" s="1">
        <v>150</v>
      </c>
      <c r="K780" s="1">
        <v>450</v>
      </c>
      <c r="L780" s="22">
        <v>31.6017</v>
      </c>
      <c r="M780" s="1">
        <v>0.2</v>
      </c>
      <c r="N780" s="25">
        <v>-4.40583e-6</v>
      </c>
      <c r="O780" s="25">
        <v>-7.89507e-5</v>
      </c>
      <c r="P780" s="25">
        <v>0.000213408</v>
      </c>
      <c r="Q780" s="25">
        <v>-0.00186674</v>
      </c>
      <c r="R780" s="27">
        <f ca="1" t="array" ref="R780">(PRODUCT(((C$4:Q$4="")+(C780:Q780&lt;C$4:Q$4))*((C$3:Q$3="")+(C780:Q780&gt;C$3:Q$3)))&gt;0)*1</f>
        <v>0</v>
      </c>
    </row>
    <row r="781" hidden="1" spans="1:18">
      <c r="A781" s="19">
        <v>1098</v>
      </c>
      <c r="B781" s="1" t="s">
        <v>851</v>
      </c>
      <c r="C781" s="20">
        <v>5240</v>
      </c>
      <c r="D781" s="20">
        <v>5495.83</v>
      </c>
      <c r="E781" s="21">
        <f t="shared" si="13"/>
        <v>0.953450161304116</v>
      </c>
      <c r="F781" s="22">
        <v>386.083</v>
      </c>
      <c r="G781" s="1">
        <v>500</v>
      </c>
      <c r="H781" s="1">
        <v>35.3</v>
      </c>
      <c r="I781" s="1">
        <v>240</v>
      </c>
      <c r="J781" s="1">
        <v>150</v>
      </c>
      <c r="K781" s="1">
        <v>450</v>
      </c>
      <c r="L781" s="22">
        <v>32.4508</v>
      </c>
      <c r="M781" s="1">
        <v>0.2</v>
      </c>
      <c r="N781" s="25">
        <v>-4.70442e-6</v>
      </c>
      <c r="O781" s="25">
        <v>-9.68907e-5</v>
      </c>
      <c r="P781" s="25">
        <v>-0.000250638</v>
      </c>
      <c r="Q781" s="25">
        <v>-0.00233706</v>
      </c>
      <c r="R781" s="27">
        <f ca="1" t="array" ref="R781">(PRODUCT(((C$4:Q$4="")+(C781:Q781&lt;C$4:Q$4))*((C$3:Q$3="")+(C781:Q781&gt;C$3:Q$3)))&gt;0)*1</f>
        <v>0</v>
      </c>
    </row>
    <row r="782" hidden="1" spans="1:18">
      <c r="A782" s="19">
        <v>737</v>
      </c>
      <c r="B782" s="1" t="s">
        <v>852</v>
      </c>
      <c r="C782" s="20">
        <v>4820</v>
      </c>
      <c r="D782" s="20">
        <v>5267.09</v>
      </c>
      <c r="E782" s="21">
        <f t="shared" si="13"/>
        <v>0.915116316599868</v>
      </c>
      <c r="F782" s="22">
        <v>400.484</v>
      </c>
      <c r="G782" s="1">
        <v>550</v>
      </c>
      <c r="H782" s="1">
        <v>23</v>
      </c>
      <c r="I782" s="1">
        <v>208</v>
      </c>
      <c r="J782" s="1">
        <v>250</v>
      </c>
      <c r="K782" s="1">
        <v>440</v>
      </c>
      <c r="L782" s="22">
        <v>53.371</v>
      </c>
      <c r="M782" s="1">
        <v>1</v>
      </c>
      <c r="N782" s="25">
        <v>-1.01948e-5</v>
      </c>
      <c r="O782" s="25">
        <v>2.66929e-5</v>
      </c>
      <c r="P782" s="25">
        <v>0.00155149</v>
      </c>
      <c r="Q782" s="25">
        <v>0.000148135</v>
      </c>
      <c r="R782" s="27">
        <f ca="1" t="array" ref="R782">(PRODUCT(((C$4:Q$4="")+(C782:Q782&lt;C$4:Q$4))*((C$3:Q$3="")+(C782:Q782&gt;C$3:Q$3)))&gt;0)*1</f>
        <v>0</v>
      </c>
    </row>
    <row r="783" hidden="1" spans="1:18">
      <c r="A783" s="19">
        <v>738</v>
      </c>
      <c r="B783" s="1" t="s">
        <v>853</v>
      </c>
      <c r="C783" s="20">
        <v>4940</v>
      </c>
      <c r="D783" s="20">
        <v>5627.34</v>
      </c>
      <c r="E783" s="21">
        <f t="shared" si="13"/>
        <v>0.877857033696205</v>
      </c>
      <c r="F783" s="22">
        <v>324.655</v>
      </c>
      <c r="G783" s="1">
        <v>550</v>
      </c>
      <c r="H783" s="1">
        <v>23</v>
      </c>
      <c r="I783" s="1">
        <v>240</v>
      </c>
      <c r="J783" s="1">
        <v>250</v>
      </c>
      <c r="K783" s="1">
        <v>440</v>
      </c>
      <c r="L783" s="22">
        <v>50.2859</v>
      </c>
      <c r="M783" s="1">
        <v>1</v>
      </c>
      <c r="N783" s="25">
        <v>-9.28009e-6</v>
      </c>
      <c r="O783" s="25">
        <v>8.43242e-6</v>
      </c>
      <c r="P783" s="25">
        <v>0.00189378</v>
      </c>
      <c r="Q783" s="25">
        <v>-0.00011966</v>
      </c>
      <c r="R783" s="27">
        <f ca="1" t="array" ref="R783">(PRODUCT(((C$4:Q$4="")+(C783:Q783&lt;C$4:Q$4))*((C$3:Q$3="")+(C783:Q783&gt;C$3:Q$3)))&gt;0)*1</f>
        <v>0</v>
      </c>
    </row>
    <row r="784" hidden="1" spans="1:18">
      <c r="A784" s="19">
        <v>74</v>
      </c>
      <c r="B784" s="1" t="s">
        <v>854</v>
      </c>
      <c r="C784" s="20">
        <v>1500</v>
      </c>
      <c r="D784" s="20">
        <v>1564.72</v>
      </c>
      <c r="E784" s="21">
        <f t="shared" si="13"/>
        <v>0.958637967176236</v>
      </c>
      <c r="F784" s="22">
        <v>306.073</v>
      </c>
      <c r="G784" s="1">
        <v>450</v>
      </c>
      <c r="H784" s="1">
        <v>9</v>
      </c>
      <c r="I784" s="1">
        <v>208</v>
      </c>
      <c r="J784" s="1">
        <v>200</v>
      </c>
      <c r="K784" s="1">
        <v>430</v>
      </c>
      <c r="L784" s="22">
        <v>15.06</v>
      </c>
      <c r="M784" s="1">
        <v>0.1</v>
      </c>
      <c r="N784" s="25">
        <v>-1.01862e-5</v>
      </c>
      <c r="O784" s="25">
        <v>-9.01667e-5</v>
      </c>
      <c r="P784" s="25">
        <v>-0.00249355</v>
      </c>
      <c r="Q784" s="25">
        <v>-0.00149729</v>
      </c>
      <c r="R784" s="27">
        <f ca="1" t="array" ref="R784">(PRODUCT(((C$4:Q$4="")+(C784:Q784&lt;C$4:Q$4))*((C$3:Q$3="")+(C784:Q784&gt;C$3:Q$3)))&gt;0)*1</f>
        <v>0</v>
      </c>
    </row>
    <row r="785" hidden="1" spans="1:18">
      <c r="A785" s="19">
        <v>348</v>
      </c>
      <c r="B785" s="1" t="s">
        <v>855</v>
      </c>
      <c r="C785" s="20">
        <v>1500</v>
      </c>
      <c r="D785" s="20">
        <v>1564.72</v>
      </c>
      <c r="E785" s="21">
        <f t="shared" si="13"/>
        <v>0.958637967176236</v>
      </c>
      <c r="F785" s="22">
        <v>306.073</v>
      </c>
      <c r="G785" s="1">
        <v>450</v>
      </c>
      <c r="H785" s="1">
        <v>9</v>
      </c>
      <c r="I785" s="1">
        <v>208</v>
      </c>
      <c r="J785" s="1">
        <v>110</v>
      </c>
      <c r="K785" s="1">
        <v>430</v>
      </c>
      <c r="L785" s="22">
        <v>15.06</v>
      </c>
      <c r="M785" s="1">
        <v>0.1</v>
      </c>
      <c r="N785" s="25">
        <v>-1.01862e-5</v>
      </c>
      <c r="O785" s="25">
        <v>-9.01667e-5</v>
      </c>
      <c r="P785" s="25">
        <v>-0.00249355</v>
      </c>
      <c r="Q785" s="25">
        <v>-0.00149729</v>
      </c>
      <c r="R785" s="27">
        <f ca="1" t="array" ref="R785">(PRODUCT(((C$4:Q$4="")+(C785:Q785&lt;C$4:Q$4))*((C$3:Q$3="")+(C785:Q785&gt;C$3:Q$3)))&gt;0)*1</f>
        <v>0</v>
      </c>
    </row>
    <row r="786" hidden="1" spans="1:18">
      <c r="A786" s="19">
        <v>349</v>
      </c>
      <c r="B786" s="1" t="s">
        <v>856</v>
      </c>
      <c r="C786" s="20">
        <v>1500</v>
      </c>
      <c r="D786" s="20">
        <v>1562.23</v>
      </c>
      <c r="E786" s="21">
        <f t="shared" si="13"/>
        <v>0.960165916670401</v>
      </c>
      <c r="F786" s="22">
        <v>306.334</v>
      </c>
      <c r="G786" s="1">
        <v>450</v>
      </c>
      <c r="H786" s="1">
        <v>9</v>
      </c>
      <c r="I786" s="1">
        <v>240</v>
      </c>
      <c r="J786" s="1">
        <v>110</v>
      </c>
      <c r="K786" s="1">
        <v>430</v>
      </c>
      <c r="L786" s="22">
        <v>15.739</v>
      </c>
      <c r="M786" s="1">
        <v>0.13</v>
      </c>
      <c r="N786" s="25">
        <v>-6.20729e-6</v>
      </c>
      <c r="O786" s="25">
        <v>-8.4703e-5</v>
      </c>
      <c r="P786" s="25">
        <v>-0.00264</v>
      </c>
      <c r="Q786" s="25">
        <v>-0.00397776</v>
      </c>
      <c r="R786" s="27">
        <f ca="1" t="array" ref="R786">(PRODUCT(((C$4:Q$4="")+(C786:Q786&lt;C$4:Q$4))*((C$3:Q$3="")+(C786:Q786&gt;C$3:Q$3)))&gt;0)*1</f>
        <v>0</v>
      </c>
    </row>
    <row r="787" hidden="1" spans="1:18">
      <c r="A787" s="19">
        <v>998</v>
      </c>
      <c r="B787" s="1" t="s">
        <v>857</v>
      </c>
      <c r="C787" s="20">
        <v>2900</v>
      </c>
      <c r="D787" s="20">
        <v>3062.74</v>
      </c>
      <c r="E787" s="21">
        <f t="shared" si="13"/>
        <v>0.946864572245767</v>
      </c>
      <c r="F787" s="22">
        <v>255.378</v>
      </c>
      <c r="G787" s="1">
        <v>500</v>
      </c>
      <c r="H787" s="1">
        <v>15</v>
      </c>
      <c r="I787" s="1">
        <v>208</v>
      </c>
      <c r="J787" s="1">
        <v>205</v>
      </c>
      <c r="K787" s="1">
        <v>430</v>
      </c>
      <c r="L787" s="22">
        <v>48.6637</v>
      </c>
      <c r="M787" s="1">
        <v>3</v>
      </c>
      <c r="N787" s="25">
        <v>-1.36066e-5</v>
      </c>
      <c r="O787" s="25">
        <v>9.99466e-5</v>
      </c>
      <c r="P787" s="25">
        <v>0.00345208</v>
      </c>
      <c r="Q787" s="25">
        <v>0.000145812</v>
      </c>
      <c r="R787" s="27">
        <f ca="1" t="array" ref="R787">(PRODUCT(((C$4:Q$4="")+(C787:Q787&lt;C$4:Q$4))*((C$3:Q$3="")+(C787:Q787&gt;C$3:Q$3)))&gt;0)*1</f>
        <v>0</v>
      </c>
    </row>
    <row r="788" hidden="1" spans="1:18">
      <c r="A788" s="19">
        <v>999</v>
      </c>
      <c r="B788" s="1" t="s">
        <v>858</v>
      </c>
      <c r="C788" s="20">
        <v>3200</v>
      </c>
      <c r="D788" s="20">
        <v>3347.24</v>
      </c>
      <c r="E788" s="21">
        <f t="shared" si="13"/>
        <v>0.956011519938815</v>
      </c>
      <c r="F788" s="22">
        <v>274.116</v>
      </c>
      <c r="G788" s="1">
        <v>500</v>
      </c>
      <c r="H788" s="1">
        <v>15</v>
      </c>
      <c r="I788" s="1">
        <v>240</v>
      </c>
      <c r="J788" s="1">
        <v>230</v>
      </c>
      <c r="K788" s="1">
        <v>430</v>
      </c>
      <c r="L788" s="22">
        <v>53.7837</v>
      </c>
      <c r="M788" s="1">
        <v>3</v>
      </c>
      <c r="N788" s="25">
        <v>-1.03945e-5</v>
      </c>
      <c r="O788" s="25">
        <v>8.60104e-5</v>
      </c>
      <c r="P788" s="25">
        <v>0.0033712</v>
      </c>
      <c r="Q788" s="25">
        <v>-0.000219695</v>
      </c>
      <c r="R788" s="27">
        <f ca="1" t="array" ref="R788">(PRODUCT(((C$4:Q$4="")+(C788:Q788&lt;C$4:Q$4))*((C$3:Q$3="")+(C788:Q788&gt;C$3:Q$3)))&gt;0)*1</f>
        <v>0</v>
      </c>
    </row>
    <row r="789" hidden="1" spans="1:18">
      <c r="A789" s="19">
        <v>1053</v>
      </c>
      <c r="B789" s="1" t="s">
        <v>859</v>
      </c>
      <c r="C789" s="20">
        <v>28000</v>
      </c>
      <c r="D789" s="20">
        <v>29370.3</v>
      </c>
      <c r="E789" s="21">
        <f t="shared" si="13"/>
        <v>0.953344024405607</v>
      </c>
      <c r="F789" s="22">
        <v>221.442</v>
      </c>
      <c r="G789" s="1">
        <v>430</v>
      </c>
      <c r="H789" s="1">
        <v>160</v>
      </c>
      <c r="I789" s="1">
        <v>208</v>
      </c>
      <c r="J789" s="1">
        <v>180</v>
      </c>
      <c r="K789" s="1">
        <v>430</v>
      </c>
      <c r="L789" s="22">
        <v>96.8533</v>
      </c>
      <c r="M789" s="1">
        <v>18.4</v>
      </c>
      <c r="N789" s="25">
        <v>-9.1412e-7</v>
      </c>
      <c r="O789" s="25">
        <v>7.8754e-5</v>
      </c>
      <c r="P789" s="25">
        <v>0.00972864</v>
      </c>
      <c r="Q789" s="25">
        <v>0.00126767</v>
      </c>
      <c r="R789" s="27">
        <f ca="1" t="array" ref="R789">(PRODUCT(((C$4:Q$4="")+(C789:Q789&lt;C$4:Q$4))*((C$3:Q$3="")+(C789:Q789&gt;C$3:Q$3)))&gt;0)*1</f>
        <v>0</v>
      </c>
    </row>
    <row r="790" hidden="1" spans="1:18">
      <c r="A790" s="19">
        <v>58</v>
      </c>
      <c r="B790" s="1" t="s">
        <v>860</v>
      </c>
      <c r="C790" s="20">
        <v>30000</v>
      </c>
      <c r="D790" s="20">
        <v>31992.4</v>
      </c>
      <c r="E790" s="21">
        <f t="shared" si="13"/>
        <v>0.937722709143421</v>
      </c>
      <c r="F790" s="22">
        <v>322.321</v>
      </c>
      <c r="G790" s="1">
        <v>0</v>
      </c>
      <c r="H790" s="1">
        <v>0</v>
      </c>
      <c r="I790" s="1">
        <v>208</v>
      </c>
      <c r="J790" s="1">
        <v>290</v>
      </c>
      <c r="K790" s="1">
        <v>420</v>
      </c>
      <c r="L790" s="22">
        <v>543.221</v>
      </c>
      <c r="M790" s="1">
        <v>32</v>
      </c>
      <c r="N790" s="25">
        <v>-9.35286e-7</v>
      </c>
      <c r="O790" s="25">
        <v>4.39908e-5</v>
      </c>
      <c r="P790" s="25">
        <v>0.00101317</v>
      </c>
      <c r="Q790" s="25">
        <v>-0.000591078</v>
      </c>
      <c r="R790" s="27">
        <f ca="1" t="array" ref="R790">(PRODUCT(((C$4:Q$4="")+(C790:Q790&lt;C$4:Q$4))*((C$3:Q$3="")+(C790:Q790&gt;C$3:Q$3)))&gt;0)*1</f>
        <v>0</v>
      </c>
    </row>
    <row r="791" hidden="1" spans="1:18">
      <c r="A791" s="19">
        <v>59</v>
      </c>
      <c r="B791" s="1" t="s">
        <v>861</v>
      </c>
      <c r="C791" s="20">
        <v>75000</v>
      </c>
      <c r="D791" s="20">
        <v>80916.6</v>
      </c>
      <c r="E791" s="21">
        <f t="shared" si="13"/>
        <v>0.926880269314331</v>
      </c>
      <c r="F791" s="22">
        <v>351.869</v>
      </c>
      <c r="G791" s="1">
        <v>0</v>
      </c>
      <c r="H791" s="1">
        <v>0</v>
      </c>
      <c r="I791" s="1">
        <v>208</v>
      </c>
      <c r="J791" s="1">
        <v>330</v>
      </c>
      <c r="K791" s="1">
        <v>420</v>
      </c>
      <c r="L791" s="22">
        <v>1526.66</v>
      </c>
      <c r="M791" s="1">
        <v>107</v>
      </c>
      <c r="N791" s="25">
        <v>-3.90625e-7</v>
      </c>
      <c r="O791" s="25">
        <v>7.00197e-5</v>
      </c>
      <c r="P791" s="25">
        <v>0.00119255</v>
      </c>
      <c r="Q791" s="25">
        <v>0.000194566</v>
      </c>
      <c r="R791" s="27">
        <f ca="1" t="array" ref="R791">(PRODUCT(((C$4:Q$4="")+(C791:Q791&lt;C$4:Q$4))*((C$3:Q$3="")+(C791:Q791&gt;C$3:Q$3)))&gt;0)*1</f>
        <v>0</v>
      </c>
    </row>
    <row r="792" hidden="1" spans="1:18">
      <c r="A792" s="19">
        <v>60</v>
      </c>
      <c r="B792" s="1" t="s">
        <v>862</v>
      </c>
      <c r="C792" s="20">
        <v>30000</v>
      </c>
      <c r="D792" s="20">
        <v>31982.8</v>
      </c>
      <c r="E792" s="21">
        <f t="shared" si="13"/>
        <v>0.938004177245269</v>
      </c>
      <c r="F792" s="22">
        <v>322.261</v>
      </c>
      <c r="G792" s="1">
        <v>0</v>
      </c>
      <c r="H792" s="1">
        <v>0</v>
      </c>
      <c r="I792" s="1">
        <v>480</v>
      </c>
      <c r="J792" s="1">
        <v>290</v>
      </c>
      <c r="K792" s="1">
        <v>420</v>
      </c>
      <c r="L792" s="22">
        <v>560.369</v>
      </c>
      <c r="M792" s="1">
        <v>27</v>
      </c>
      <c r="N792" s="25">
        <v>-9.98716e-7</v>
      </c>
      <c r="O792" s="25">
        <v>5.27103e-5</v>
      </c>
      <c r="P792" s="25">
        <v>0.001131</v>
      </c>
      <c r="Q792" s="25">
        <v>-0.0001243</v>
      </c>
      <c r="R792" s="27">
        <f ca="1" t="array" ref="R792">(PRODUCT(((C$4:Q$4="")+(C792:Q792&lt;C$4:Q$4))*((C$3:Q$3="")+(C792:Q792&gt;C$3:Q$3)))&gt;0)*1</f>
        <v>0</v>
      </c>
    </row>
    <row r="793" hidden="1" spans="1:18">
      <c r="A793" s="19">
        <v>61</v>
      </c>
      <c r="B793" s="1" t="s">
        <v>863</v>
      </c>
      <c r="C793" s="20">
        <v>75000</v>
      </c>
      <c r="D793" s="20">
        <v>80812.8</v>
      </c>
      <c r="E793" s="21">
        <f t="shared" si="13"/>
        <v>0.928070800665241</v>
      </c>
      <c r="F793" s="22">
        <v>352.601</v>
      </c>
      <c r="G793" s="1">
        <v>0</v>
      </c>
      <c r="H793" s="1">
        <v>0</v>
      </c>
      <c r="I793" s="1">
        <v>480</v>
      </c>
      <c r="J793" s="1">
        <v>330</v>
      </c>
      <c r="K793" s="1">
        <v>420</v>
      </c>
      <c r="L793" s="22">
        <v>1545.05</v>
      </c>
      <c r="M793" s="1">
        <v>110</v>
      </c>
      <c r="N793" s="25">
        <v>-3.70319e-7</v>
      </c>
      <c r="O793" s="25">
        <v>7.57764e-5</v>
      </c>
      <c r="P793" s="25">
        <v>0.00134669</v>
      </c>
      <c r="Q793" s="25">
        <v>0.0012696</v>
      </c>
      <c r="R793" s="27">
        <f ca="1" t="array" ref="R793">(PRODUCT(((C$4:Q$4="")+(C793:Q793&lt;C$4:Q$4))*((C$3:Q$3="")+(C793:Q793&gt;C$3:Q$3)))&gt;0)*1</f>
        <v>0</v>
      </c>
    </row>
    <row r="794" hidden="1" spans="1:18">
      <c r="A794" s="19">
        <v>99</v>
      </c>
      <c r="B794" s="1" t="s">
        <v>864</v>
      </c>
      <c r="C794" s="20">
        <v>2500</v>
      </c>
      <c r="D794" s="20">
        <v>2630.09</v>
      </c>
      <c r="E794" s="21">
        <f t="shared" si="13"/>
        <v>0.950537814295328</v>
      </c>
      <c r="F794" s="22">
        <v>219.232</v>
      </c>
      <c r="G794" s="1">
        <v>0</v>
      </c>
      <c r="H794" s="1">
        <v>0</v>
      </c>
      <c r="I794" s="1">
        <v>240</v>
      </c>
      <c r="J794" s="1">
        <v>140</v>
      </c>
      <c r="K794" s="1">
        <v>400</v>
      </c>
      <c r="L794" s="22">
        <v>41.3618</v>
      </c>
      <c r="M794" s="1">
        <v>3.9</v>
      </c>
      <c r="N794" s="25">
        <v>-1.26497e-5</v>
      </c>
      <c r="O794" s="25">
        <v>6.67474e-5</v>
      </c>
      <c r="P794" s="25">
        <v>0.00174168</v>
      </c>
      <c r="Q794" s="25">
        <v>0.000613748</v>
      </c>
      <c r="R794" s="27">
        <f ca="1" t="array" ref="R794">(PRODUCT(((C$4:Q$4="")+(C794:Q794&lt;C$4:Q$4))*((C$3:Q$3="")+(C794:Q794&gt;C$3:Q$3)))&gt;0)*1</f>
        <v>0</v>
      </c>
    </row>
    <row r="795" hidden="1" spans="1:18">
      <c r="A795" s="19">
        <v>101</v>
      </c>
      <c r="B795" s="1" t="s">
        <v>865</v>
      </c>
      <c r="C795" s="20">
        <v>3500</v>
      </c>
      <c r="D795" s="20">
        <v>3637.58</v>
      </c>
      <c r="E795" s="21">
        <f t="shared" si="13"/>
        <v>0.962178151408354</v>
      </c>
      <c r="F795" s="22">
        <v>265.137</v>
      </c>
      <c r="G795" s="1">
        <v>0</v>
      </c>
      <c r="H795" s="1">
        <v>0</v>
      </c>
      <c r="I795" s="1">
        <v>240</v>
      </c>
      <c r="J795" s="1">
        <v>200</v>
      </c>
      <c r="K795" s="1">
        <v>400</v>
      </c>
      <c r="L795" s="22">
        <v>55.5216</v>
      </c>
      <c r="M795" s="1">
        <v>3.86</v>
      </c>
      <c r="N795" s="25">
        <v>-7.71069e-6</v>
      </c>
      <c r="O795" s="25">
        <v>5.44232e-5</v>
      </c>
      <c r="P795" s="25">
        <v>0.00173416</v>
      </c>
      <c r="Q795" s="25">
        <v>0.00105112</v>
      </c>
      <c r="R795" s="27">
        <f ca="1" t="array" ref="R795">(PRODUCT(((C$4:Q$4="")+(C795:Q795&lt;C$4:Q$4))*((C$3:Q$3="")+(C795:Q795&gt;C$3:Q$3)))&gt;0)*1</f>
        <v>0</v>
      </c>
    </row>
    <row r="796" hidden="1" spans="1:18">
      <c r="A796" s="19">
        <v>102</v>
      </c>
      <c r="B796" s="1" t="s">
        <v>866</v>
      </c>
      <c r="C796" s="20">
        <v>4600</v>
      </c>
      <c r="D796" s="20">
        <v>4791.74</v>
      </c>
      <c r="E796" s="21">
        <f t="shared" si="13"/>
        <v>0.959985308050938</v>
      </c>
      <c r="F796" s="22">
        <v>255.207</v>
      </c>
      <c r="G796" s="1">
        <v>0</v>
      </c>
      <c r="H796" s="1">
        <v>0</v>
      </c>
      <c r="I796" s="1">
        <v>208</v>
      </c>
      <c r="J796" s="1">
        <v>205</v>
      </c>
      <c r="K796" s="1">
        <v>400</v>
      </c>
      <c r="L796" s="22">
        <v>50.9788</v>
      </c>
      <c r="M796" s="1">
        <v>4</v>
      </c>
      <c r="N796" s="25">
        <v>-5.65878e-6</v>
      </c>
      <c r="O796" s="25">
        <v>3.90372e-5</v>
      </c>
      <c r="P796" s="25">
        <v>0.00131752</v>
      </c>
      <c r="Q796" s="25">
        <v>-0.000111568</v>
      </c>
      <c r="R796" s="27">
        <f ca="1" t="array" ref="R796">(PRODUCT(((C$4:Q$4="")+(C796:Q796&lt;C$4:Q$4))*((C$3:Q$3="")+(C796:Q796&gt;C$3:Q$3)))&gt;0)*1</f>
        <v>0</v>
      </c>
    </row>
    <row r="797" hidden="1" spans="1:18">
      <c r="A797" s="19">
        <v>103</v>
      </c>
      <c r="B797" s="1" t="s">
        <v>867</v>
      </c>
      <c r="C797" s="20">
        <v>4800</v>
      </c>
      <c r="D797" s="20">
        <v>4960.93</v>
      </c>
      <c r="E797" s="21">
        <f t="shared" si="13"/>
        <v>0.967560517886767</v>
      </c>
      <c r="F797" s="22">
        <v>266.478</v>
      </c>
      <c r="G797" s="1">
        <v>0</v>
      </c>
      <c r="H797" s="1">
        <v>0</v>
      </c>
      <c r="I797" s="1">
        <v>240</v>
      </c>
      <c r="J797" s="1">
        <v>200</v>
      </c>
      <c r="K797" s="1">
        <v>400</v>
      </c>
      <c r="L797" s="22">
        <v>74.6836</v>
      </c>
      <c r="M797" s="1">
        <v>4.1</v>
      </c>
      <c r="N797" s="25">
        <v>-5.42505e-6</v>
      </c>
      <c r="O797" s="25">
        <v>5.35108e-5</v>
      </c>
      <c r="P797" s="25">
        <v>0.00116702</v>
      </c>
      <c r="Q797" s="25">
        <v>0.000765311</v>
      </c>
      <c r="R797" s="27">
        <f ca="1" t="array" ref="R797">(PRODUCT(((C$4:Q$4="")+(C797:Q797&lt;C$4:Q$4))*((C$3:Q$3="")+(C797:Q797&gt;C$3:Q$3)))&gt;0)*1</f>
        <v>0</v>
      </c>
    </row>
    <row r="798" hidden="1" spans="1:18">
      <c r="A798" s="19">
        <v>104</v>
      </c>
      <c r="B798" s="1" t="s">
        <v>868</v>
      </c>
      <c r="C798" s="20">
        <v>5200</v>
      </c>
      <c r="D798" s="20">
        <v>5384.83</v>
      </c>
      <c r="E798" s="21">
        <f t="shared" si="13"/>
        <v>0.965675796636105</v>
      </c>
      <c r="F798" s="22">
        <v>281.508</v>
      </c>
      <c r="G798" s="1">
        <v>0</v>
      </c>
      <c r="H798" s="1">
        <v>0</v>
      </c>
      <c r="I798" s="1">
        <v>240</v>
      </c>
      <c r="J798" s="1">
        <v>240</v>
      </c>
      <c r="K798" s="1">
        <v>400</v>
      </c>
      <c r="L798" s="22">
        <v>57.5555</v>
      </c>
      <c r="M798" s="1">
        <v>4</v>
      </c>
      <c r="N798" s="25">
        <v>-4.48534e-6</v>
      </c>
      <c r="O798" s="25">
        <v>4.35544e-5</v>
      </c>
      <c r="P798" s="25">
        <v>0.00163484</v>
      </c>
      <c r="Q798" s="25">
        <v>0.000376599</v>
      </c>
      <c r="R798" s="27">
        <f ca="1" t="array" ref="R798">(PRODUCT(((C$4:Q$4="")+(C798:Q798&lt;C$4:Q$4))*((C$3:Q$3="")+(C798:Q798&gt;C$3:Q$3)))&gt;0)*1</f>
        <v>0</v>
      </c>
    </row>
    <row r="799" hidden="1" spans="1:18">
      <c r="A799" s="19">
        <v>191</v>
      </c>
      <c r="B799" s="1" t="s">
        <v>869</v>
      </c>
      <c r="C799" s="20">
        <v>2500</v>
      </c>
      <c r="D799" s="20">
        <v>2630.09</v>
      </c>
      <c r="E799" s="21">
        <f t="shared" si="13"/>
        <v>0.950537814295328</v>
      </c>
      <c r="F799" s="22">
        <v>219.232</v>
      </c>
      <c r="G799" s="1">
        <v>0</v>
      </c>
      <c r="H799" s="1">
        <v>0</v>
      </c>
      <c r="I799" s="1">
        <v>240</v>
      </c>
      <c r="J799" s="1">
        <v>140</v>
      </c>
      <c r="K799" s="1">
        <v>400</v>
      </c>
      <c r="L799" s="22">
        <v>41.3618</v>
      </c>
      <c r="M799" s="1">
        <v>3.9</v>
      </c>
      <c r="N799" s="25">
        <v>-1.26497e-5</v>
      </c>
      <c r="O799" s="25">
        <v>6.67474e-5</v>
      </c>
      <c r="P799" s="25">
        <v>0.00174168</v>
      </c>
      <c r="Q799" s="25">
        <v>0.000613748</v>
      </c>
      <c r="R799" s="27">
        <f ca="1" t="array" ref="R799">(PRODUCT(((C$4:Q$4="")+(C799:Q799&lt;C$4:Q$4))*((C$3:Q$3="")+(C799:Q799&gt;C$3:Q$3)))&gt;0)*1</f>
        <v>0</v>
      </c>
    </row>
    <row r="800" hidden="1" spans="1:18">
      <c r="A800" s="19">
        <v>193</v>
      </c>
      <c r="B800" s="1" t="s">
        <v>870</v>
      </c>
      <c r="C800" s="20">
        <v>3500</v>
      </c>
      <c r="D800" s="20">
        <v>3637.58</v>
      </c>
      <c r="E800" s="21">
        <f t="shared" si="13"/>
        <v>0.962178151408354</v>
      </c>
      <c r="F800" s="22">
        <v>265.137</v>
      </c>
      <c r="G800" s="1">
        <v>0</v>
      </c>
      <c r="H800" s="1">
        <v>0</v>
      </c>
      <c r="I800" s="1">
        <v>240</v>
      </c>
      <c r="J800" s="1">
        <v>200</v>
      </c>
      <c r="K800" s="1">
        <v>400</v>
      </c>
      <c r="L800" s="22">
        <v>55.5216</v>
      </c>
      <c r="M800" s="1">
        <v>3.86</v>
      </c>
      <c r="N800" s="25">
        <v>-7.71069e-6</v>
      </c>
      <c r="O800" s="25">
        <v>5.44232e-5</v>
      </c>
      <c r="P800" s="25">
        <v>0.00173416</v>
      </c>
      <c r="Q800" s="25">
        <v>0.00105112</v>
      </c>
      <c r="R800" s="27">
        <f ca="1" t="array" ref="R800">(PRODUCT(((C$4:Q$4="")+(C800:Q800&lt;C$4:Q$4))*((C$3:Q$3="")+(C800:Q800&gt;C$3:Q$3)))&gt;0)*1</f>
        <v>0</v>
      </c>
    </row>
    <row r="801" hidden="1" spans="1:18">
      <c r="A801" s="19">
        <v>194</v>
      </c>
      <c r="B801" s="1" t="s">
        <v>871</v>
      </c>
      <c r="C801" s="20">
        <v>4600</v>
      </c>
      <c r="D801" s="20">
        <v>4791.74</v>
      </c>
      <c r="E801" s="21">
        <f t="shared" si="13"/>
        <v>0.959985308050938</v>
      </c>
      <c r="F801" s="22">
        <v>255.207</v>
      </c>
      <c r="G801" s="1">
        <v>0</v>
      </c>
      <c r="H801" s="1">
        <v>0</v>
      </c>
      <c r="I801" s="1">
        <v>208</v>
      </c>
      <c r="J801" s="1">
        <v>205</v>
      </c>
      <c r="K801" s="1">
        <v>400</v>
      </c>
      <c r="L801" s="22">
        <v>50.9788</v>
      </c>
      <c r="M801" s="1">
        <v>4</v>
      </c>
      <c r="N801" s="25">
        <v>-5.65878e-6</v>
      </c>
      <c r="O801" s="25">
        <v>3.90372e-5</v>
      </c>
      <c r="P801" s="25">
        <v>0.00131752</v>
      </c>
      <c r="Q801" s="25">
        <v>-0.000111568</v>
      </c>
      <c r="R801" s="27">
        <f ca="1" t="array" ref="R801">(PRODUCT(((C$4:Q$4="")+(C801:Q801&lt;C$4:Q$4))*((C$3:Q$3="")+(C801:Q801&gt;C$3:Q$3)))&gt;0)*1</f>
        <v>0</v>
      </c>
    </row>
    <row r="802" hidden="1" spans="1:18">
      <c r="A802" s="19">
        <v>195</v>
      </c>
      <c r="B802" s="1" t="s">
        <v>872</v>
      </c>
      <c r="C802" s="20">
        <v>4800</v>
      </c>
      <c r="D802" s="20">
        <v>4960.93</v>
      </c>
      <c r="E802" s="21">
        <f t="shared" si="13"/>
        <v>0.967560517886767</v>
      </c>
      <c r="F802" s="22">
        <v>266.478</v>
      </c>
      <c r="G802" s="1">
        <v>0</v>
      </c>
      <c r="H802" s="1">
        <v>0</v>
      </c>
      <c r="I802" s="1">
        <v>240</v>
      </c>
      <c r="J802" s="1">
        <v>200</v>
      </c>
      <c r="K802" s="1">
        <v>400</v>
      </c>
      <c r="L802" s="22">
        <v>74.6836</v>
      </c>
      <c r="M802" s="1">
        <v>4.1</v>
      </c>
      <c r="N802" s="25">
        <v>-5.42505e-6</v>
      </c>
      <c r="O802" s="25">
        <v>5.35108e-5</v>
      </c>
      <c r="P802" s="25">
        <v>0.00116702</v>
      </c>
      <c r="Q802" s="25">
        <v>0.000765311</v>
      </c>
      <c r="R802" s="27">
        <f ca="1" t="array" ref="R802">(PRODUCT(((C$4:Q$4="")+(C802:Q802&lt;C$4:Q$4))*((C$3:Q$3="")+(C802:Q802&gt;C$3:Q$3)))&gt;0)*1</f>
        <v>0</v>
      </c>
    </row>
    <row r="803" hidden="1" spans="1:18">
      <c r="A803" s="19">
        <v>196</v>
      </c>
      <c r="B803" s="1" t="s">
        <v>873</v>
      </c>
      <c r="C803" s="20">
        <v>5200</v>
      </c>
      <c r="D803" s="20">
        <v>5384.83</v>
      </c>
      <c r="E803" s="21">
        <f t="shared" si="13"/>
        <v>0.965675796636105</v>
      </c>
      <c r="F803" s="22">
        <v>281.508</v>
      </c>
      <c r="G803" s="1">
        <v>0</v>
      </c>
      <c r="H803" s="1">
        <v>0</v>
      </c>
      <c r="I803" s="1">
        <v>240</v>
      </c>
      <c r="J803" s="1">
        <v>240</v>
      </c>
      <c r="K803" s="1">
        <v>400</v>
      </c>
      <c r="L803" s="22">
        <v>57.5555</v>
      </c>
      <c r="M803" s="1">
        <v>4</v>
      </c>
      <c r="N803" s="25">
        <v>-4.48534e-6</v>
      </c>
      <c r="O803" s="25">
        <v>4.35544e-5</v>
      </c>
      <c r="P803" s="25">
        <v>0.00163484</v>
      </c>
      <c r="Q803" s="25">
        <v>0.000376599</v>
      </c>
      <c r="R803" s="27">
        <f ca="1" t="array" ref="R803">(PRODUCT(((C$4:Q$4="")+(C803:Q803&lt;C$4:Q$4))*((C$3:Q$3="")+(C803:Q803&gt;C$3:Q$3)))&gt;0)*1</f>
        <v>0</v>
      </c>
    </row>
    <row r="804" hidden="1" spans="1:18">
      <c r="A804" s="19">
        <v>257</v>
      </c>
      <c r="B804" s="1" t="s">
        <v>874</v>
      </c>
      <c r="C804" s="20">
        <v>2000</v>
      </c>
      <c r="D804" s="20">
        <v>2114.01</v>
      </c>
      <c r="E804" s="21">
        <f t="shared" si="13"/>
        <v>0.946069318498966</v>
      </c>
      <c r="F804" s="22">
        <v>275.89</v>
      </c>
      <c r="G804" s="1">
        <v>0</v>
      </c>
      <c r="H804" s="1">
        <v>0</v>
      </c>
      <c r="I804" s="1">
        <v>240</v>
      </c>
      <c r="J804" s="1">
        <v>150</v>
      </c>
      <c r="K804" s="1">
        <v>400</v>
      </c>
      <c r="L804" s="22">
        <v>21.2033</v>
      </c>
      <c r="M804" s="1">
        <v>0.91</v>
      </c>
      <c r="N804" s="25">
        <v>-7.76542e-7</v>
      </c>
      <c r="O804" s="25">
        <v>4.46058e-6</v>
      </c>
      <c r="P804" s="25">
        <v>0.00117346</v>
      </c>
      <c r="Q804" s="25">
        <v>-0.0112481</v>
      </c>
      <c r="R804" s="27">
        <f ca="1" t="array" ref="R804">(PRODUCT(((C$4:Q$4="")+(C804:Q804&lt;C$4:Q$4))*((C$3:Q$3="")+(C804:Q804&gt;C$3:Q$3)))&gt;0)*1</f>
        <v>0</v>
      </c>
    </row>
    <row r="805" hidden="1" spans="1:18">
      <c r="A805" s="19">
        <v>258</v>
      </c>
      <c r="B805" s="1" t="s">
        <v>875</v>
      </c>
      <c r="C805" s="20">
        <v>2000</v>
      </c>
      <c r="D805" s="20">
        <v>2114.01</v>
      </c>
      <c r="E805" s="21">
        <f t="shared" si="13"/>
        <v>0.946069318498966</v>
      </c>
      <c r="F805" s="22">
        <v>275.89</v>
      </c>
      <c r="G805" s="1">
        <v>0</v>
      </c>
      <c r="H805" s="1">
        <v>0</v>
      </c>
      <c r="I805" s="1">
        <v>240</v>
      </c>
      <c r="J805" s="1">
        <v>150</v>
      </c>
      <c r="K805" s="1">
        <v>400</v>
      </c>
      <c r="L805" s="22">
        <v>21.2033</v>
      </c>
      <c r="M805" s="1">
        <v>0.91</v>
      </c>
      <c r="N805" s="25">
        <v>-7.76542e-7</v>
      </c>
      <c r="O805" s="25">
        <v>4.46058e-6</v>
      </c>
      <c r="P805" s="25">
        <v>0.00117346</v>
      </c>
      <c r="Q805" s="25">
        <v>-0.0112481</v>
      </c>
      <c r="R805" s="27">
        <f ca="1" t="array" ref="R805">(PRODUCT(((C$4:Q$4="")+(C805:Q805&lt;C$4:Q$4))*((C$3:Q$3="")+(C805:Q805&gt;C$3:Q$3)))&gt;0)*1</f>
        <v>0</v>
      </c>
    </row>
    <row r="806" hidden="1" spans="1:18">
      <c r="A806" s="19">
        <v>259</v>
      </c>
      <c r="B806" s="1" t="s">
        <v>876</v>
      </c>
      <c r="C806" s="20">
        <v>2350</v>
      </c>
      <c r="D806" s="20">
        <v>2535.04</v>
      </c>
      <c r="E806" s="21">
        <f t="shared" si="13"/>
        <v>0.927007068921989</v>
      </c>
      <c r="F806" s="22">
        <v>277.85</v>
      </c>
      <c r="G806" s="1">
        <v>0</v>
      </c>
      <c r="H806" s="1">
        <v>0</v>
      </c>
      <c r="I806" s="1">
        <v>208</v>
      </c>
      <c r="J806" s="1">
        <v>150</v>
      </c>
      <c r="K806" s="1">
        <v>400</v>
      </c>
      <c r="L806" s="22">
        <v>26.5556</v>
      </c>
      <c r="M806" s="1">
        <v>0.73</v>
      </c>
      <c r="N806" s="25">
        <v>-1.36732e-5</v>
      </c>
      <c r="O806" s="25">
        <v>-6.7718e-5</v>
      </c>
      <c r="P806" s="25">
        <v>0.00135822</v>
      </c>
      <c r="Q806" s="25">
        <v>-0.00374645</v>
      </c>
      <c r="R806" s="27">
        <f ca="1" t="array" ref="R806">(PRODUCT(((C$4:Q$4="")+(C806:Q806&lt;C$4:Q$4))*((C$3:Q$3="")+(C806:Q806&gt;C$3:Q$3)))&gt;0)*1</f>
        <v>0</v>
      </c>
    </row>
    <row r="807" hidden="1" spans="1:18">
      <c r="A807" s="19">
        <v>260</v>
      </c>
      <c r="B807" s="1" t="s">
        <v>877</v>
      </c>
      <c r="C807" s="20">
        <v>2350</v>
      </c>
      <c r="D807" s="20">
        <v>2535.04</v>
      </c>
      <c r="E807" s="21">
        <f t="shared" si="13"/>
        <v>0.927007068921989</v>
      </c>
      <c r="F807" s="22">
        <v>277.85</v>
      </c>
      <c r="G807" s="1">
        <v>0</v>
      </c>
      <c r="H807" s="1">
        <v>0</v>
      </c>
      <c r="I807" s="1">
        <v>208</v>
      </c>
      <c r="J807" s="1">
        <v>150</v>
      </c>
      <c r="K807" s="1">
        <v>400</v>
      </c>
      <c r="L807" s="22">
        <v>26.5556</v>
      </c>
      <c r="M807" s="1">
        <v>0.73</v>
      </c>
      <c r="N807" s="25">
        <v>-1.36732e-5</v>
      </c>
      <c r="O807" s="25">
        <v>-6.7718e-5</v>
      </c>
      <c r="P807" s="25">
        <v>0.00135822</v>
      </c>
      <c r="Q807" s="25">
        <v>-0.00374645</v>
      </c>
      <c r="R807" s="27">
        <f ca="1" t="array" ref="R807">(PRODUCT(((C$4:Q$4="")+(C807:Q807&lt;C$4:Q$4))*((C$3:Q$3="")+(C807:Q807&gt;C$3:Q$3)))&gt;0)*1</f>
        <v>0</v>
      </c>
    </row>
    <row r="808" hidden="1" spans="1:18">
      <c r="A808" s="19">
        <v>261</v>
      </c>
      <c r="B808" s="1" t="s">
        <v>878</v>
      </c>
      <c r="C808" s="20">
        <v>2700</v>
      </c>
      <c r="D808" s="20">
        <v>2879.4</v>
      </c>
      <c r="E808" s="21">
        <f t="shared" si="13"/>
        <v>0.937695353198583</v>
      </c>
      <c r="F808" s="22">
        <v>277.272</v>
      </c>
      <c r="G808" s="1">
        <v>0</v>
      </c>
      <c r="H808" s="1">
        <v>0</v>
      </c>
      <c r="I808" s="1">
        <v>240</v>
      </c>
      <c r="J808" s="1">
        <v>150</v>
      </c>
      <c r="K808" s="1">
        <v>400</v>
      </c>
      <c r="L808" s="22">
        <v>27.4925</v>
      </c>
      <c r="M808" s="1">
        <v>0.91</v>
      </c>
      <c r="N808" s="25">
        <v>-9.92683e-6</v>
      </c>
      <c r="O808" s="25">
        <v>-1.42647e-5</v>
      </c>
      <c r="P808" s="25">
        <v>-0.000309153</v>
      </c>
      <c r="Q808" s="25">
        <v>-0.00375874</v>
      </c>
      <c r="R808" s="27">
        <f ca="1" t="array" ref="R808">(PRODUCT(((C$4:Q$4="")+(C808:Q808&lt;C$4:Q$4))*((C$3:Q$3="")+(C808:Q808&gt;C$3:Q$3)))&gt;0)*1</f>
        <v>0</v>
      </c>
    </row>
    <row r="809" hidden="1" spans="1:18">
      <c r="A809" s="19">
        <v>262</v>
      </c>
      <c r="B809" s="1" t="s">
        <v>879</v>
      </c>
      <c r="C809" s="20">
        <v>2700</v>
      </c>
      <c r="D809" s="20">
        <v>2879.4</v>
      </c>
      <c r="E809" s="21">
        <f t="shared" si="13"/>
        <v>0.937695353198583</v>
      </c>
      <c r="F809" s="22">
        <v>277.272</v>
      </c>
      <c r="G809" s="1">
        <v>0</v>
      </c>
      <c r="H809" s="1">
        <v>0</v>
      </c>
      <c r="I809" s="1">
        <v>240</v>
      </c>
      <c r="J809" s="1">
        <v>150</v>
      </c>
      <c r="K809" s="1">
        <v>400</v>
      </c>
      <c r="L809" s="22">
        <v>27.4925</v>
      </c>
      <c r="M809" s="1">
        <v>0.91</v>
      </c>
      <c r="N809" s="25">
        <v>-9.92683e-6</v>
      </c>
      <c r="O809" s="25">
        <v>-1.42647e-5</v>
      </c>
      <c r="P809" s="25">
        <v>-0.000309153</v>
      </c>
      <c r="Q809" s="25">
        <v>-0.00375874</v>
      </c>
      <c r="R809" s="27">
        <f ca="1" t="array" ref="R809">(PRODUCT(((C$4:Q$4="")+(C809:Q809&lt;C$4:Q$4))*((C$3:Q$3="")+(C809:Q809&gt;C$3:Q$3)))&gt;0)*1</f>
        <v>0</v>
      </c>
    </row>
    <row r="810" hidden="1" spans="1:18">
      <c r="A810" s="19">
        <v>263</v>
      </c>
      <c r="B810" s="1" t="s">
        <v>880</v>
      </c>
      <c r="C810" s="20">
        <v>4000</v>
      </c>
      <c r="D810" s="20">
        <v>4259</v>
      </c>
      <c r="E810" s="21">
        <f t="shared" si="13"/>
        <v>0.939187602723644</v>
      </c>
      <c r="F810" s="22">
        <v>277.938</v>
      </c>
      <c r="G810" s="1">
        <v>0</v>
      </c>
      <c r="H810" s="1">
        <v>0</v>
      </c>
      <c r="I810" s="1">
        <v>240</v>
      </c>
      <c r="J810" s="1">
        <v>150</v>
      </c>
      <c r="K810" s="1">
        <v>400</v>
      </c>
      <c r="L810" s="22">
        <v>33.1779</v>
      </c>
      <c r="M810" s="1">
        <v>0.91</v>
      </c>
      <c r="N810" s="25">
        <v>-4.5801e-6</v>
      </c>
      <c r="O810" s="25">
        <v>-1.32531e-5</v>
      </c>
      <c r="P810" s="25">
        <v>0.00159644</v>
      </c>
      <c r="Q810" s="25">
        <v>-0.00185472</v>
      </c>
      <c r="R810" s="27">
        <f ca="1" t="array" ref="R810">(PRODUCT(((C$4:Q$4="")+(C810:Q810&lt;C$4:Q$4))*((C$3:Q$3="")+(C810:Q810&gt;C$3:Q$3)))&gt;0)*1</f>
        <v>0</v>
      </c>
    </row>
    <row r="811" hidden="1" spans="1:18">
      <c r="A811" s="19">
        <v>264</v>
      </c>
      <c r="B811" s="1" t="s">
        <v>881</v>
      </c>
      <c r="C811" s="20">
        <v>4000</v>
      </c>
      <c r="D811" s="20">
        <v>4259</v>
      </c>
      <c r="E811" s="21">
        <f t="shared" si="13"/>
        <v>0.939187602723644</v>
      </c>
      <c r="F811" s="22">
        <v>277.938</v>
      </c>
      <c r="G811" s="1">
        <v>0</v>
      </c>
      <c r="H811" s="1">
        <v>0</v>
      </c>
      <c r="I811" s="1">
        <v>240</v>
      </c>
      <c r="J811" s="1">
        <v>150</v>
      </c>
      <c r="K811" s="1">
        <v>400</v>
      </c>
      <c r="L811" s="22">
        <v>33.1779</v>
      </c>
      <c r="M811" s="1">
        <v>0.91</v>
      </c>
      <c r="N811" s="25">
        <v>-4.5801e-6</v>
      </c>
      <c r="O811" s="25">
        <v>-1.32531e-5</v>
      </c>
      <c r="P811" s="25">
        <v>0.00159644</v>
      </c>
      <c r="Q811" s="25">
        <v>-0.00185472</v>
      </c>
      <c r="R811" s="27">
        <f ca="1" t="array" ref="R811">(PRODUCT(((C$4:Q$4="")+(C811:Q811&lt;C$4:Q$4))*((C$3:Q$3="")+(C811:Q811&gt;C$3:Q$3)))&gt;0)*1</f>
        <v>0</v>
      </c>
    </row>
    <row r="812" hidden="1" spans="1:18">
      <c r="A812" s="19">
        <v>265</v>
      </c>
      <c r="B812" s="1" t="s">
        <v>882</v>
      </c>
      <c r="C812" s="20">
        <v>4500</v>
      </c>
      <c r="D812" s="20">
        <v>4834.61</v>
      </c>
      <c r="E812" s="21">
        <f t="shared" si="13"/>
        <v>0.930788626176672</v>
      </c>
      <c r="F812" s="22">
        <v>277.888</v>
      </c>
      <c r="G812" s="1">
        <v>0</v>
      </c>
      <c r="H812" s="1">
        <v>0</v>
      </c>
      <c r="I812" s="1">
        <v>208</v>
      </c>
      <c r="J812" s="1">
        <v>150</v>
      </c>
      <c r="K812" s="1">
        <v>400</v>
      </c>
      <c r="L812" s="22">
        <v>35.5073</v>
      </c>
      <c r="M812" s="1">
        <v>0.91</v>
      </c>
      <c r="N812" s="25">
        <v>-5.84075e-6</v>
      </c>
      <c r="O812" s="25">
        <v>-2.38099e-5</v>
      </c>
      <c r="P812" s="25">
        <v>0.0011573</v>
      </c>
      <c r="Q812" s="25">
        <v>-0.00153139</v>
      </c>
      <c r="R812" s="27">
        <f ca="1" t="array" ref="R812">(PRODUCT(((C$4:Q$4="")+(C812:Q812&lt;C$4:Q$4))*((C$3:Q$3="")+(C812:Q812&gt;C$3:Q$3)))&gt;0)*1</f>
        <v>0</v>
      </c>
    </row>
    <row r="813" hidden="1" spans="1:18">
      <c r="A813" s="19">
        <v>266</v>
      </c>
      <c r="B813" s="1" t="s">
        <v>883</v>
      </c>
      <c r="C813" s="20">
        <v>4500</v>
      </c>
      <c r="D813" s="20">
        <v>4834.61</v>
      </c>
      <c r="E813" s="21">
        <f t="shared" si="13"/>
        <v>0.930788626176672</v>
      </c>
      <c r="F813" s="22">
        <v>277.888</v>
      </c>
      <c r="G813" s="1">
        <v>0</v>
      </c>
      <c r="H813" s="1">
        <v>0</v>
      </c>
      <c r="I813" s="1">
        <v>208</v>
      </c>
      <c r="J813" s="1">
        <v>150</v>
      </c>
      <c r="K813" s="1">
        <v>400</v>
      </c>
      <c r="L813" s="22">
        <v>35.5073</v>
      </c>
      <c r="M813" s="1">
        <v>0.91</v>
      </c>
      <c r="N813" s="25">
        <v>-5.84075e-6</v>
      </c>
      <c r="O813" s="25">
        <v>-2.38099e-5</v>
      </c>
      <c r="P813" s="25">
        <v>0.0011573</v>
      </c>
      <c r="Q813" s="25">
        <v>-0.00153139</v>
      </c>
      <c r="R813" s="27">
        <f ca="1" t="array" ref="R813">(PRODUCT(((C$4:Q$4="")+(C813:Q813&lt;C$4:Q$4))*((C$3:Q$3="")+(C813:Q813&gt;C$3:Q$3)))&gt;0)*1</f>
        <v>0</v>
      </c>
    </row>
    <row r="814" hidden="1" spans="1:18">
      <c r="A814" s="19">
        <v>267</v>
      </c>
      <c r="B814" s="1" t="s">
        <v>884</v>
      </c>
      <c r="C814" s="20">
        <v>5100</v>
      </c>
      <c r="D814" s="20">
        <v>5438.25</v>
      </c>
      <c r="E814" s="21">
        <f t="shared" si="13"/>
        <v>0.937801682526548</v>
      </c>
      <c r="F814" s="22">
        <v>277.938</v>
      </c>
      <c r="G814" s="1">
        <v>0</v>
      </c>
      <c r="H814" s="1">
        <v>0</v>
      </c>
      <c r="I814" s="1">
        <v>240</v>
      </c>
      <c r="J814" s="1">
        <v>150</v>
      </c>
      <c r="K814" s="1">
        <v>400</v>
      </c>
      <c r="L814" s="22">
        <v>38.4249</v>
      </c>
      <c r="M814" s="1">
        <v>0.91</v>
      </c>
      <c r="N814" s="25">
        <v>-5.95683e-6</v>
      </c>
      <c r="O814" s="25">
        <v>-1.63442e-6</v>
      </c>
      <c r="P814" s="25">
        <v>0.00143439</v>
      </c>
      <c r="Q814" s="25">
        <v>-0.000483698</v>
      </c>
      <c r="R814" s="27">
        <f ca="1" t="array" ref="R814">(PRODUCT(((C$4:Q$4="")+(C814:Q814&lt;C$4:Q$4))*((C$3:Q$3="")+(C814:Q814&gt;C$3:Q$3)))&gt;0)*1</f>
        <v>0</v>
      </c>
    </row>
    <row r="815" hidden="1" spans="1:18">
      <c r="A815" s="19">
        <v>268</v>
      </c>
      <c r="B815" s="1" t="s">
        <v>885</v>
      </c>
      <c r="C815" s="20">
        <v>5100</v>
      </c>
      <c r="D815" s="20">
        <v>5438.25</v>
      </c>
      <c r="E815" s="21">
        <f t="shared" si="13"/>
        <v>0.937801682526548</v>
      </c>
      <c r="F815" s="22">
        <v>277.938</v>
      </c>
      <c r="G815" s="1">
        <v>0</v>
      </c>
      <c r="H815" s="1">
        <v>0</v>
      </c>
      <c r="I815" s="1">
        <v>240</v>
      </c>
      <c r="J815" s="1">
        <v>150</v>
      </c>
      <c r="K815" s="1">
        <v>400</v>
      </c>
      <c r="L815" s="22">
        <v>38.4249</v>
      </c>
      <c r="M815" s="1">
        <v>0.91</v>
      </c>
      <c r="N815" s="25">
        <v>-5.95683e-6</v>
      </c>
      <c r="O815" s="25">
        <v>-1.63442e-6</v>
      </c>
      <c r="P815" s="25">
        <v>0.00143439</v>
      </c>
      <c r="Q815" s="25">
        <v>-0.000483698</v>
      </c>
      <c r="R815" s="27">
        <f ca="1" t="array" ref="R815">(PRODUCT(((C$4:Q$4="")+(C815:Q815&lt;C$4:Q$4))*((C$3:Q$3="")+(C815:Q815&gt;C$3:Q$3)))&gt;0)*1</f>
        <v>0</v>
      </c>
    </row>
    <row r="816" hidden="1" spans="1:18">
      <c r="A816" s="19">
        <v>275</v>
      </c>
      <c r="B816" s="1" t="s">
        <v>886</v>
      </c>
      <c r="C816" s="20">
        <v>4600</v>
      </c>
      <c r="D816" s="20">
        <v>4791.74</v>
      </c>
      <c r="E816" s="21">
        <f t="shared" si="13"/>
        <v>0.959985308050938</v>
      </c>
      <c r="F816" s="22">
        <v>255.207</v>
      </c>
      <c r="G816" s="1">
        <v>0</v>
      </c>
      <c r="H816" s="1">
        <v>0</v>
      </c>
      <c r="I816" s="1">
        <v>208</v>
      </c>
      <c r="J816" s="1">
        <v>205</v>
      </c>
      <c r="K816" s="1">
        <v>400</v>
      </c>
      <c r="L816" s="22">
        <v>50.9788</v>
      </c>
      <c r="M816" s="1">
        <v>4</v>
      </c>
      <c r="N816" s="25">
        <v>-5.65878e-6</v>
      </c>
      <c r="O816" s="25">
        <v>3.90372e-5</v>
      </c>
      <c r="P816" s="25">
        <v>0.00131752</v>
      </c>
      <c r="Q816" s="25">
        <v>-0.000111568</v>
      </c>
      <c r="R816" s="27">
        <f ca="1" t="array" ref="R816">(PRODUCT(((C$4:Q$4="")+(C816:Q816&lt;C$4:Q$4))*((C$3:Q$3="")+(C816:Q816&gt;C$3:Q$3)))&gt;0)*1</f>
        <v>0</v>
      </c>
    </row>
    <row r="817" hidden="1" spans="1:18">
      <c r="A817" s="19">
        <v>276</v>
      </c>
      <c r="B817" s="1" t="s">
        <v>887</v>
      </c>
      <c r="C817" s="20">
        <v>4800</v>
      </c>
      <c r="D817" s="20">
        <v>4960.93</v>
      </c>
      <c r="E817" s="21">
        <f t="shared" si="13"/>
        <v>0.967560517886767</v>
      </c>
      <c r="F817" s="22">
        <v>266.478</v>
      </c>
      <c r="G817" s="1">
        <v>0</v>
      </c>
      <c r="H817" s="1">
        <v>0</v>
      </c>
      <c r="I817" s="1">
        <v>240</v>
      </c>
      <c r="J817" s="1">
        <v>200</v>
      </c>
      <c r="K817" s="1">
        <v>400</v>
      </c>
      <c r="L817" s="22">
        <v>74.6836</v>
      </c>
      <c r="M817" s="1">
        <v>4.1</v>
      </c>
      <c r="N817" s="25">
        <v>-5.42505e-6</v>
      </c>
      <c r="O817" s="25">
        <v>5.35108e-5</v>
      </c>
      <c r="P817" s="25">
        <v>0.00116702</v>
      </c>
      <c r="Q817" s="25">
        <v>0.000765311</v>
      </c>
      <c r="R817" s="27">
        <f ca="1" t="array" ref="R817">(PRODUCT(((C$4:Q$4="")+(C817:Q817&lt;C$4:Q$4))*((C$3:Q$3="")+(C817:Q817&gt;C$3:Q$3)))&gt;0)*1</f>
        <v>0</v>
      </c>
    </row>
    <row r="818" hidden="1" spans="1:18">
      <c r="A818" s="19">
        <v>277</v>
      </c>
      <c r="B818" s="1" t="s">
        <v>888</v>
      </c>
      <c r="C818" s="20">
        <v>5200</v>
      </c>
      <c r="D818" s="20">
        <v>5384.83</v>
      </c>
      <c r="E818" s="21">
        <f t="shared" si="13"/>
        <v>0.965675796636105</v>
      </c>
      <c r="F818" s="22">
        <v>281.508</v>
      </c>
      <c r="G818" s="1">
        <v>0</v>
      </c>
      <c r="H818" s="1">
        <v>0</v>
      </c>
      <c r="I818" s="1">
        <v>240</v>
      </c>
      <c r="J818" s="1">
        <v>240</v>
      </c>
      <c r="K818" s="1">
        <v>400</v>
      </c>
      <c r="L818" s="22">
        <v>57.5555</v>
      </c>
      <c r="M818" s="1">
        <v>4</v>
      </c>
      <c r="N818" s="25">
        <v>-4.48534e-6</v>
      </c>
      <c r="O818" s="25">
        <v>4.35544e-5</v>
      </c>
      <c r="P818" s="25">
        <v>0.00163484</v>
      </c>
      <c r="Q818" s="25">
        <v>0.000376599</v>
      </c>
      <c r="R818" s="27">
        <f ca="1" t="array" ref="R818">(PRODUCT(((C$4:Q$4="")+(C818:Q818&lt;C$4:Q$4))*((C$3:Q$3="")+(C818:Q818&gt;C$3:Q$3)))&gt;0)*1</f>
        <v>0</v>
      </c>
    </row>
    <row r="819" hidden="1" spans="1:18">
      <c r="A819" s="19">
        <v>284</v>
      </c>
      <c r="B819" s="1" t="s">
        <v>889</v>
      </c>
      <c r="C819" s="20">
        <v>3100</v>
      </c>
      <c r="D819" s="20">
        <v>3262.68</v>
      </c>
      <c r="E819" s="21">
        <f t="shared" si="13"/>
        <v>0.950139149410914</v>
      </c>
      <c r="F819" s="22">
        <v>249.741</v>
      </c>
      <c r="G819" s="1">
        <v>600</v>
      </c>
      <c r="H819" s="1">
        <v>0</v>
      </c>
      <c r="I819" s="1">
        <v>208</v>
      </c>
      <c r="J819" s="1">
        <v>200</v>
      </c>
      <c r="K819" s="1">
        <v>400</v>
      </c>
      <c r="L819" s="22">
        <v>24.3375</v>
      </c>
      <c r="M819" s="1">
        <v>1.24</v>
      </c>
      <c r="N819" s="25">
        <v>-7.70119e-6</v>
      </c>
      <c r="O819" s="25">
        <v>8.1625e-6</v>
      </c>
      <c r="P819" s="25">
        <v>0.00153003</v>
      </c>
      <c r="Q819" s="25">
        <v>-0.000845187</v>
      </c>
      <c r="R819" s="27">
        <f ca="1" t="array" ref="R819">(PRODUCT(((C$4:Q$4="")+(C819:Q819&lt;C$4:Q$4))*((C$3:Q$3="")+(C819:Q819&gt;C$3:Q$3)))&gt;0)*1</f>
        <v>0</v>
      </c>
    </row>
    <row r="820" hidden="1" spans="1:18">
      <c r="A820" s="19">
        <v>285</v>
      </c>
      <c r="B820" s="1" t="s">
        <v>890</v>
      </c>
      <c r="C820" s="20">
        <v>3300</v>
      </c>
      <c r="D820" s="20">
        <v>3461.31</v>
      </c>
      <c r="E820" s="21">
        <f t="shared" si="13"/>
        <v>0.953396257486327</v>
      </c>
      <c r="F820" s="22">
        <v>250.015</v>
      </c>
      <c r="G820" s="1">
        <v>600</v>
      </c>
      <c r="H820" s="1">
        <v>0</v>
      </c>
      <c r="I820" s="1">
        <v>240</v>
      </c>
      <c r="J820" s="1">
        <v>200</v>
      </c>
      <c r="K820" s="1">
        <v>400</v>
      </c>
      <c r="L820" s="22">
        <v>24.4128</v>
      </c>
      <c r="M820" s="1">
        <v>-0.00102912</v>
      </c>
      <c r="N820" s="25">
        <v>-6.78633e-6</v>
      </c>
      <c r="O820" s="25">
        <v>1.20963e-5</v>
      </c>
      <c r="P820" s="25">
        <v>0.00137336</v>
      </c>
      <c r="Q820" s="25">
        <v>-0.00102912</v>
      </c>
      <c r="R820" s="27">
        <f ca="1" t="array" ref="R820">(PRODUCT(((C$4:Q$4="")+(C820:Q820&lt;C$4:Q$4))*((C$3:Q$3="")+(C820:Q820&gt;C$3:Q$3)))&gt;0)*1</f>
        <v>0</v>
      </c>
    </row>
    <row r="821" hidden="1" spans="1:18">
      <c r="A821" s="19">
        <v>324</v>
      </c>
      <c r="B821" s="1" t="s">
        <v>891</v>
      </c>
      <c r="C821" s="20">
        <v>1500</v>
      </c>
      <c r="D821" s="20">
        <v>1556.25</v>
      </c>
      <c r="E821" s="21">
        <f t="shared" si="13"/>
        <v>0.963855421686747</v>
      </c>
      <c r="F821" s="22">
        <v>330.452</v>
      </c>
      <c r="G821" s="1">
        <v>450</v>
      </c>
      <c r="H821" s="1">
        <v>15</v>
      </c>
      <c r="I821" s="1">
        <v>208</v>
      </c>
      <c r="J821" s="1">
        <v>120</v>
      </c>
      <c r="K821" s="1">
        <v>400</v>
      </c>
      <c r="L821" s="22">
        <v>11.6702</v>
      </c>
      <c r="M821" s="1">
        <v>0.07</v>
      </c>
      <c r="N821" s="25">
        <v>-1.34199e-5</v>
      </c>
      <c r="O821" s="25">
        <v>-4.80237e-5</v>
      </c>
      <c r="P821" s="25">
        <v>-0.000121982</v>
      </c>
      <c r="Q821" s="25">
        <v>-0.00061029</v>
      </c>
      <c r="R821" s="27">
        <f ca="1" t="array" ref="R821">(PRODUCT(((C$4:Q$4="")+(C821:Q821&lt;C$4:Q$4))*((C$3:Q$3="")+(C821:Q821&gt;C$3:Q$3)))&gt;0)*1</f>
        <v>0</v>
      </c>
    </row>
    <row r="822" hidden="1" spans="1:18">
      <c r="A822" s="19">
        <v>325</v>
      </c>
      <c r="B822" s="1" t="s">
        <v>892</v>
      </c>
      <c r="C822" s="20">
        <v>1650</v>
      </c>
      <c r="D822" s="20">
        <v>1709.13</v>
      </c>
      <c r="E822" s="21">
        <f t="shared" si="13"/>
        <v>0.965403450878517</v>
      </c>
      <c r="F822" s="22">
        <v>330.462</v>
      </c>
      <c r="G822" s="1">
        <v>450</v>
      </c>
      <c r="H822" s="1">
        <v>10</v>
      </c>
      <c r="I822" s="1">
        <v>240</v>
      </c>
      <c r="J822" s="1">
        <v>120</v>
      </c>
      <c r="K822" s="1">
        <v>400</v>
      </c>
      <c r="L822" s="22">
        <v>13.356</v>
      </c>
      <c r="M822" s="1">
        <v>0.11</v>
      </c>
      <c r="N822" s="25">
        <v>-1.11523e-5</v>
      </c>
      <c r="O822" s="25">
        <v>-7.18779e-5</v>
      </c>
      <c r="P822" s="25">
        <v>-0.00189353</v>
      </c>
      <c r="Q822" s="25">
        <v>-0.00192838</v>
      </c>
      <c r="R822" s="27">
        <f ca="1" t="array" ref="R822">(PRODUCT(((C$4:Q$4="")+(C822:Q822&lt;C$4:Q$4))*((C$3:Q$3="")+(C822:Q822&gt;C$3:Q$3)))&gt;0)*1</f>
        <v>0</v>
      </c>
    </row>
    <row r="823" hidden="1" spans="1:18">
      <c r="A823" s="19">
        <v>326</v>
      </c>
      <c r="B823" s="1" t="s">
        <v>893</v>
      </c>
      <c r="C823" s="20">
        <v>1650</v>
      </c>
      <c r="D823" s="20">
        <v>1707.97</v>
      </c>
      <c r="E823" s="21">
        <f t="shared" si="13"/>
        <v>0.966059122818317</v>
      </c>
      <c r="F823" s="22">
        <v>330.476</v>
      </c>
      <c r="G823" s="1">
        <v>450</v>
      </c>
      <c r="H823" s="1">
        <v>15</v>
      </c>
      <c r="I823" s="1">
        <v>277</v>
      </c>
      <c r="J823" s="1">
        <v>120</v>
      </c>
      <c r="K823" s="1">
        <v>400</v>
      </c>
      <c r="L823" s="22">
        <v>15.4131</v>
      </c>
      <c r="M823" s="1">
        <v>0.13</v>
      </c>
      <c r="N823" s="25">
        <v>-8.13469e-6</v>
      </c>
      <c r="O823" s="25">
        <v>-5.96259e-5</v>
      </c>
      <c r="P823" s="25">
        <v>-0.000304322</v>
      </c>
      <c r="Q823" s="25">
        <v>-0.00117552</v>
      </c>
      <c r="R823" s="27">
        <f ca="1" t="array" ref="R823">(PRODUCT(((C$4:Q$4="")+(C823:Q823&lt;C$4:Q$4))*((C$3:Q$3="")+(C823:Q823&gt;C$3:Q$3)))&gt;0)*1</f>
        <v>0</v>
      </c>
    </row>
    <row r="824" hidden="1" spans="1:18">
      <c r="A824" s="19">
        <v>360</v>
      </c>
      <c r="B824" s="1" t="s">
        <v>894</v>
      </c>
      <c r="C824" s="20">
        <v>2500</v>
      </c>
      <c r="D824" s="20">
        <v>2630.09</v>
      </c>
      <c r="E824" s="21">
        <f t="shared" si="13"/>
        <v>0.950537814295328</v>
      </c>
      <c r="F824" s="22">
        <v>219.232</v>
      </c>
      <c r="G824" s="1">
        <v>0</v>
      </c>
      <c r="H824" s="1">
        <v>0</v>
      </c>
      <c r="I824" s="1">
        <v>240</v>
      </c>
      <c r="J824" s="1">
        <v>140</v>
      </c>
      <c r="K824" s="1">
        <v>400</v>
      </c>
      <c r="L824" s="22">
        <v>41.3618</v>
      </c>
      <c r="M824" s="1">
        <v>3.9</v>
      </c>
      <c r="N824" s="25">
        <v>-1.26497e-5</v>
      </c>
      <c r="O824" s="25">
        <v>6.67474e-5</v>
      </c>
      <c r="P824" s="25">
        <v>0.00174168</v>
      </c>
      <c r="Q824" s="25">
        <v>0.000613748</v>
      </c>
      <c r="R824" s="27">
        <f ca="1" t="array" ref="R824">(PRODUCT(((C$4:Q$4="")+(C824:Q824&lt;C$4:Q$4))*((C$3:Q$3="")+(C824:Q824&gt;C$3:Q$3)))&gt;0)*1</f>
        <v>0</v>
      </c>
    </row>
    <row r="825" hidden="1" spans="1:18">
      <c r="A825" s="19">
        <v>362</v>
      </c>
      <c r="B825" s="1" t="s">
        <v>895</v>
      </c>
      <c r="C825" s="20">
        <v>3500</v>
      </c>
      <c r="D825" s="20">
        <v>3637.58</v>
      </c>
      <c r="E825" s="21">
        <f t="shared" si="13"/>
        <v>0.962178151408354</v>
      </c>
      <c r="F825" s="22">
        <v>265.137</v>
      </c>
      <c r="G825" s="1">
        <v>0</v>
      </c>
      <c r="H825" s="1">
        <v>0</v>
      </c>
      <c r="I825" s="1">
        <v>240</v>
      </c>
      <c r="J825" s="1">
        <v>200</v>
      </c>
      <c r="K825" s="1">
        <v>400</v>
      </c>
      <c r="L825" s="22">
        <v>55.5216</v>
      </c>
      <c r="M825" s="1">
        <v>3.86</v>
      </c>
      <c r="N825" s="25">
        <v>-7.71069e-6</v>
      </c>
      <c r="O825" s="25">
        <v>5.44232e-5</v>
      </c>
      <c r="P825" s="25">
        <v>0.00173416</v>
      </c>
      <c r="Q825" s="25">
        <v>0.00105112</v>
      </c>
      <c r="R825" s="27">
        <f ca="1" t="array" ref="R825">(PRODUCT(((C$4:Q$4="")+(C825:Q825&lt;C$4:Q$4))*((C$3:Q$3="")+(C825:Q825&gt;C$3:Q$3)))&gt;0)*1</f>
        <v>0</v>
      </c>
    </row>
    <row r="826" hidden="1" spans="1:18">
      <c r="A826" s="19">
        <v>363</v>
      </c>
      <c r="B826" s="1" t="s">
        <v>896</v>
      </c>
      <c r="C826" s="20">
        <v>4600</v>
      </c>
      <c r="D826" s="20">
        <v>4791.74</v>
      </c>
      <c r="E826" s="21">
        <f t="shared" si="13"/>
        <v>0.959985308050938</v>
      </c>
      <c r="F826" s="22">
        <v>255.207</v>
      </c>
      <c r="G826" s="1">
        <v>0</v>
      </c>
      <c r="H826" s="1">
        <v>0</v>
      </c>
      <c r="I826" s="1">
        <v>208</v>
      </c>
      <c r="J826" s="1">
        <v>205</v>
      </c>
      <c r="K826" s="1">
        <v>400</v>
      </c>
      <c r="L826" s="22">
        <v>50.9788</v>
      </c>
      <c r="M826" s="1">
        <v>4</v>
      </c>
      <c r="N826" s="25">
        <v>-5.65878e-6</v>
      </c>
      <c r="O826" s="25">
        <v>3.90372e-5</v>
      </c>
      <c r="P826" s="25">
        <v>0.00131752</v>
      </c>
      <c r="Q826" s="25">
        <v>-0.000111568</v>
      </c>
      <c r="R826" s="27">
        <f ca="1" t="array" ref="R826">(PRODUCT(((C$4:Q$4="")+(C826:Q826&lt;C$4:Q$4))*((C$3:Q$3="")+(C826:Q826&gt;C$3:Q$3)))&gt;0)*1</f>
        <v>0</v>
      </c>
    </row>
    <row r="827" hidden="1" spans="1:18">
      <c r="A827" s="19">
        <v>364</v>
      </c>
      <c r="B827" s="1" t="s">
        <v>897</v>
      </c>
      <c r="C827" s="20">
        <v>4800</v>
      </c>
      <c r="D827" s="20">
        <v>4960.93</v>
      </c>
      <c r="E827" s="21">
        <f t="shared" si="13"/>
        <v>0.967560517886767</v>
      </c>
      <c r="F827" s="22">
        <v>266.478</v>
      </c>
      <c r="G827" s="1">
        <v>0</v>
      </c>
      <c r="H827" s="1">
        <v>0</v>
      </c>
      <c r="I827" s="1">
        <v>240</v>
      </c>
      <c r="J827" s="1">
        <v>200</v>
      </c>
      <c r="K827" s="1">
        <v>400</v>
      </c>
      <c r="L827" s="22">
        <v>74.6836</v>
      </c>
      <c r="M827" s="1">
        <v>4.1</v>
      </c>
      <c r="N827" s="25">
        <v>-5.42505e-6</v>
      </c>
      <c r="O827" s="25">
        <v>5.35108e-5</v>
      </c>
      <c r="P827" s="25">
        <v>0.00116702</v>
      </c>
      <c r="Q827" s="25">
        <v>0.000765311</v>
      </c>
      <c r="R827" s="27">
        <f ca="1" t="array" ref="R827">(PRODUCT(((C$4:Q$4="")+(C827:Q827&lt;C$4:Q$4))*((C$3:Q$3="")+(C827:Q827&gt;C$3:Q$3)))&gt;0)*1</f>
        <v>0</v>
      </c>
    </row>
    <row r="828" hidden="1" spans="1:18">
      <c r="A828" s="19">
        <v>365</v>
      </c>
      <c r="B828" s="1" t="s">
        <v>898</v>
      </c>
      <c r="C828" s="20">
        <v>5200</v>
      </c>
      <c r="D828" s="20">
        <v>5384.83</v>
      </c>
      <c r="E828" s="21">
        <f t="shared" si="13"/>
        <v>0.965675796636105</v>
      </c>
      <c r="F828" s="22">
        <v>281.508</v>
      </c>
      <c r="G828" s="1">
        <v>0</v>
      </c>
      <c r="H828" s="1">
        <v>0</v>
      </c>
      <c r="I828" s="1">
        <v>240</v>
      </c>
      <c r="J828" s="1">
        <v>240</v>
      </c>
      <c r="K828" s="1">
        <v>400</v>
      </c>
      <c r="L828" s="22">
        <v>57.5555</v>
      </c>
      <c r="M828" s="1">
        <v>4</v>
      </c>
      <c r="N828" s="25">
        <v>-4.48534e-6</v>
      </c>
      <c r="O828" s="25">
        <v>4.35544e-5</v>
      </c>
      <c r="P828" s="25">
        <v>0.00163484</v>
      </c>
      <c r="Q828" s="25">
        <v>0.000376599</v>
      </c>
      <c r="R828" s="27">
        <f ca="1" t="array" ref="R828">(PRODUCT(((C$4:Q$4="")+(C828:Q828&lt;C$4:Q$4))*((C$3:Q$3="")+(C828:Q828&gt;C$3:Q$3)))&gt;0)*1</f>
        <v>0</v>
      </c>
    </row>
    <row r="829" hidden="1" spans="1:18">
      <c r="A829" s="19">
        <v>397</v>
      </c>
      <c r="B829" s="1" t="s">
        <v>899</v>
      </c>
      <c r="C829" s="20">
        <v>2500</v>
      </c>
      <c r="D829" s="20">
        <v>2630.09</v>
      </c>
      <c r="E829" s="21">
        <f t="shared" si="13"/>
        <v>0.950537814295328</v>
      </c>
      <c r="F829" s="22">
        <v>219.232</v>
      </c>
      <c r="G829" s="1">
        <v>0</v>
      </c>
      <c r="H829" s="1">
        <v>0</v>
      </c>
      <c r="I829" s="1">
        <v>240</v>
      </c>
      <c r="J829" s="1">
        <v>140</v>
      </c>
      <c r="K829" s="1">
        <v>400</v>
      </c>
      <c r="L829" s="22">
        <v>41.3618</v>
      </c>
      <c r="M829" s="1">
        <v>3.9</v>
      </c>
      <c r="N829" s="25">
        <v>-1.26497e-5</v>
      </c>
      <c r="O829" s="25">
        <v>6.67474e-5</v>
      </c>
      <c r="P829" s="25">
        <v>0.00174168</v>
      </c>
      <c r="Q829" s="25">
        <v>0.000613748</v>
      </c>
      <c r="R829" s="27">
        <f ca="1" t="array" ref="R829">(PRODUCT(((C$4:Q$4="")+(C829:Q829&lt;C$4:Q$4))*((C$3:Q$3="")+(C829:Q829&gt;C$3:Q$3)))&gt;0)*1</f>
        <v>0</v>
      </c>
    </row>
    <row r="830" hidden="1" spans="1:18">
      <c r="A830" s="19">
        <v>399</v>
      </c>
      <c r="B830" s="1" t="s">
        <v>900</v>
      </c>
      <c r="C830" s="20">
        <v>3500</v>
      </c>
      <c r="D830" s="20">
        <v>3637.58</v>
      </c>
      <c r="E830" s="21">
        <f t="shared" si="13"/>
        <v>0.962178151408354</v>
      </c>
      <c r="F830" s="22">
        <v>265.137</v>
      </c>
      <c r="G830" s="1">
        <v>0</v>
      </c>
      <c r="H830" s="1">
        <v>0</v>
      </c>
      <c r="I830" s="1">
        <v>240</v>
      </c>
      <c r="J830" s="1">
        <v>200</v>
      </c>
      <c r="K830" s="1">
        <v>400</v>
      </c>
      <c r="L830" s="22">
        <v>55.5216</v>
      </c>
      <c r="M830" s="1">
        <v>3.86</v>
      </c>
      <c r="N830" s="25">
        <v>-7.71069e-6</v>
      </c>
      <c r="O830" s="25">
        <v>5.44232e-5</v>
      </c>
      <c r="P830" s="25">
        <v>0.00173416</v>
      </c>
      <c r="Q830" s="25">
        <v>0.00105112</v>
      </c>
      <c r="R830" s="27">
        <f ca="1" t="array" ref="R830">(PRODUCT(((C$4:Q$4="")+(C830:Q830&lt;C$4:Q$4))*((C$3:Q$3="")+(C830:Q830&gt;C$3:Q$3)))&gt;0)*1</f>
        <v>0</v>
      </c>
    </row>
    <row r="831" hidden="1" spans="1:18">
      <c r="A831" s="19">
        <v>400</v>
      </c>
      <c r="B831" s="1" t="s">
        <v>901</v>
      </c>
      <c r="C831" s="20">
        <v>4600</v>
      </c>
      <c r="D831" s="20">
        <v>4791.74</v>
      </c>
      <c r="E831" s="21">
        <f t="shared" si="13"/>
        <v>0.959985308050938</v>
      </c>
      <c r="F831" s="22">
        <v>255.207</v>
      </c>
      <c r="G831" s="1">
        <v>0</v>
      </c>
      <c r="H831" s="1">
        <v>0</v>
      </c>
      <c r="I831" s="1">
        <v>208</v>
      </c>
      <c r="J831" s="1">
        <v>205</v>
      </c>
      <c r="K831" s="1">
        <v>400</v>
      </c>
      <c r="L831" s="22">
        <v>50.9788</v>
      </c>
      <c r="M831" s="1">
        <v>4</v>
      </c>
      <c r="N831" s="25">
        <v>-5.65878e-6</v>
      </c>
      <c r="O831" s="25">
        <v>3.90372e-5</v>
      </c>
      <c r="P831" s="25">
        <v>0.00131752</v>
      </c>
      <c r="Q831" s="25">
        <v>-0.000111568</v>
      </c>
      <c r="R831" s="27">
        <f ca="1" t="array" ref="R831">(PRODUCT(((C$4:Q$4="")+(C831:Q831&lt;C$4:Q$4))*((C$3:Q$3="")+(C831:Q831&gt;C$3:Q$3)))&gt;0)*1</f>
        <v>0</v>
      </c>
    </row>
    <row r="832" hidden="1" spans="1:18">
      <c r="A832" s="19">
        <v>401</v>
      </c>
      <c r="B832" s="1" t="s">
        <v>902</v>
      </c>
      <c r="C832" s="20">
        <v>4800</v>
      </c>
      <c r="D832" s="20">
        <v>4960.93</v>
      </c>
      <c r="E832" s="21">
        <f t="shared" si="13"/>
        <v>0.967560517886767</v>
      </c>
      <c r="F832" s="22">
        <v>266.478</v>
      </c>
      <c r="G832" s="1">
        <v>0</v>
      </c>
      <c r="H832" s="1">
        <v>0</v>
      </c>
      <c r="I832" s="1">
        <v>240</v>
      </c>
      <c r="J832" s="1">
        <v>200</v>
      </c>
      <c r="K832" s="1">
        <v>400</v>
      </c>
      <c r="L832" s="22">
        <v>74.6836</v>
      </c>
      <c r="M832" s="1">
        <v>4.1</v>
      </c>
      <c r="N832" s="25">
        <v>-5.42505e-6</v>
      </c>
      <c r="O832" s="25">
        <v>5.35108e-5</v>
      </c>
      <c r="P832" s="25">
        <v>0.00116702</v>
      </c>
      <c r="Q832" s="25">
        <v>0.000765311</v>
      </c>
      <c r="R832" s="27">
        <f ca="1" t="array" ref="R832">(PRODUCT(((C$4:Q$4="")+(C832:Q832&lt;C$4:Q$4))*((C$3:Q$3="")+(C832:Q832&gt;C$3:Q$3)))&gt;0)*1</f>
        <v>0</v>
      </c>
    </row>
    <row r="833" hidden="1" spans="1:18">
      <c r="A833" s="19">
        <v>402</v>
      </c>
      <c r="B833" s="1" t="s">
        <v>903</v>
      </c>
      <c r="C833" s="20">
        <v>5200</v>
      </c>
      <c r="D833" s="20">
        <v>5384.83</v>
      </c>
      <c r="E833" s="21">
        <f t="shared" si="13"/>
        <v>0.965675796636105</v>
      </c>
      <c r="F833" s="22">
        <v>281.508</v>
      </c>
      <c r="G833" s="1">
        <v>0</v>
      </c>
      <c r="H833" s="1">
        <v>0</v>
      </c>
      <c r="I833" s="1">
        <v>240</v>
      </c>
      <c r="J833" s="1">
        <v>240</v>
      </c>
      <c r="K833" s="1">
        <v>400</v>
      </c>
      <c r="L833" s="22">
        <v>57.5555</v>
      </c>
      <c r="M833" s="1">
        <v>4</v>
      </c>
      <c r="N833" s="25">
        <v>-4.48534e-6</v>
      </c>
      <c r="O833" s="25">
        <v>4.35544e-5</v>
      </c>
      <c r="P833" s="25">
        <v>0.00163484</v>
      </c>
      <c r="Q833" s="25">
        <v>0.000376599</v>
      </c>
      <c r="R833" s="27">
        <f ca="1" t="array" ref="R833">(PRODUCT(((C$4:Q$4="")+(C833:Q833&lt;C$4:Q$4))*((C$3:Q$3="")+(C833:Q833&gt;C$3:Q$3)))&gt;0)*1</f>
        <v>0</v>
      </c>
    </row>
    <row r="834" hidden="1" spans="1:18">
      <c r="A834" s="19">
        <v>407</v>
      </c>
      <c r="B834" s="1" t="s">
        <v>904</v>
      </c>
      <c r="C834" s="20">
        <v>1500</v>
      </c>
      <c r="D834" s="20">
        <v>1593.91</v>
      </c>
      <c r="E834" s="21">
        <f t="shared" si="13"/>
        <v>0.941081993337139</v>
      </c>
      <c r="F834" s="22">
        <v>195</v>
      </c>
      <c r="G834" s="1">
        <v>550</v>
      </c>
      <c r="H834" s="1">
        <v>21.45</v>
      </c>
      <c r="I834" s="1">
        <v>208</v>
      </c>
      <c r="J834" s="1">
        <v>125</v>
      </c>
      <c r="K834" s="1">
        <v>400</v>
      </c>
      <c r="L834" s="22">
        <v>8.28415</v>
      </c>
      <c r="M834" s="1">
        <v>0.29</v>
      </c>
      <c r="N834" s="25">
        <v>-2.10299e-5</v>
      </c>
      <c r="O834" s="25">
        <v>2.24263e-5</v>
      </c>
      <c r="P834" s="25">
        <v>-0.00146441</v>
      </c>
      <c r="Q834" s="25">
        <v>-0.000745297</v>
      </c>
      <c r="R834" s="27">
        <f ca="1" t="array" ref="R834">(PRODUCT(((C$4:Q$4="")+(C834:Q834&lt;C$4:Q$4))*((C$3:Q$3="")+(C834:Q834&gt;C$3:Q$3)))&gt;0)*1</f>
        <v>0</v>
      </c>
    </row>
    <row r="835" hidden="1" spans="1:18">
      <c r="A835" s="19">
        <v>408</v>
      </c>
      <c r="B835" s="1" t="s">
        <v>905</v>
      </c>
      <c r="C835" s="20">
        <v>1500</v>
      </c>
      <c r="D835" s="20">
        <v>1583.04</v>
      </c>
      <c r="E835" s="21">
        <f t="shared" si="13"/>
        <v>0.947543966040024</v>
      </c>
      <c r="F835" s="22">
        <v>195</v>
      </c>
      <c r="G835" s="1">
        <v>550</v>
      </c>
      <c r="H835" s="1">
        <v>21.45</v>
      </c>
      <c r="I835" s="1">
        <v>240</v>
      </c>
      <c r="J835" s="1">
        <v>125</v>
      </c>
      <c r="K835" s="1">
        <v>400</v>
      </c>
      <c r="L835" s="22">
        <v>8.09117</v>
      </c>
      <c r="M835" s="1">
        <v>0.39</v>
      </c>
      <c r="N835" s="25">
        <v>-1.81451e-5</v>
      </c>
      <c r="O835" s="25">
        <v>1.74445e-5</v>
      </c>
      <c r="P835" s="25">
        <v>-0.000957708</v>
      </c>
      <c r="Q835" s="25">
        <v>-0.000784714</v>
      </c>
      <c r="R835" s="27">
        <f ca="1" t="array" ref="R835">(PRODUCT(((C$4:Q$4="")+(C835:Q835&lt;C$4:Q$4))*((C$3:Q$3="")+(C835:Q835&gt;C$3:Q$3)))&gt;0)*1</f>
        <v>0</v>
      </c>
    </row>
    <row r="836" hidden="1" spans="1:18">
      <c r="A836" s="19">
        <v>435</v>
      </c>
      <c r="B836" s="1" t="s">
        <v>906</v>
      </c>
      <c r="C836" s="20">
        <v>2500</v>
      </c>
      <c r="D836" s="20">
        <v>2630.09</v>
      </c>
      <c r="E836" s="21">
        <f t="shared" si="13"/>
        <v>0.950537814295328</v>
      </c>
      <c r="F836" s="22">
        <v>219.232</v>
      </c>
      <c r="G836" s="1">
        <v>0</v>
      </c>
      <c r="H836" s="1">
        <v>0</v>
      </c>
      <c r="I836" s="1">
        <v>240</v>
      </c>
      <c r="J836" s="1">
        <v>140</v>
      </c>
      <c r="K836" s="1">
        <v>400</v>
      </c>
      <c r="L836" s="22">
        <v>41.3618</v>
      </c>
      <c r="M836" s="1">
        <v>3.9</v>
      </c>
      <c r="N836" s="25">
        <v>-1.26497e-5</v>
      </c>
      <c r="O836" s="25">
        <v>6.67474e-5</v>
      </c>
      <c r="P836" s="25">
        <v>0.00174168</v>
      </c>
      <c r="Q836" s="25">
        <v>0.000613748</v>
      </c>
      <c r="R836" s="27">
        <f ca="1" t="array" ref="R836">(PRODUCT(((C$4:Q$4="")+(C836:Q836&lt;C$4:Q$4))*((C$3:Q$3="")+(C836:Q836&gt;C$3:Q$3)))&gt;0)*1</f>
        <v>0</v>
      </c>
    </row>
    <row r="837" hidden="1" spans="1:18">
      <c r="A837" s="19">
        <v>437</v>
      </c>
      <c r="B837" s="1" t="s">
        <v>907</v>
      </c>
      <c r="C837" s="20">
        <v>3500</v>
      </c>
      <c r="D837" s="20">
        <v>3637.58</v>
      </c>
      <c r="E837" s="21">
        <f t="shared" si="13"/>
        <v>0.962178151408354</v>
      </c>
      <c r="F837" s="22">
        <v>265.137</v>
      </c>
      <c r="G837" s="1">
        <v>0</v>
      </c>
      <c r="H837" s="1">
        <v>0</v>
      </c>
      <c r="I837" s="1">
        <v>240</v>
      </c>
      <c r="J837" s="1">
        <v>200</v>
      </c>
      <c r="K837" s="1">
        <v>400</v>
      </c>
      <c r="L837" s="22">
        <v>55.5216</v>
      </c>
      <c r="M837" s="1">
        <v>3.86</v>
      </c>
      <c r="N837" s="25">
        <v>-7.71069e-6</v>
      </c>
      <c r="O837" s="25">
        <v>5.44232e-5</v>
      </c>
      <c r="P837" s="25">
        <v>0.00173416</v>
      </c>
      <c r="Q837" s="25">
        <v>0.00105112</v>
      </c>
      <c r="R837" s="27">
        <f ca="1" t="array" ref="R837">(PRODUCT(((C$4:Q$4="")+(C837:Q837&lt;C$4:Q$4))*((C$3:Q$3="")+(C837:Q837&gt;C$3:Q$3)))&gt;0)*1</f>
        <v>0</v>
      </c>
    </row>
    <row r="838" hidden="1" spans="1:18">
      <c r="A838" s="19">
        <v>438</v>
      </c>
      <c r="B838" s="1" t="s">
        <v>908</v>
      </c>
      <c r="C838" s="20">
        <v>4600</v>
      </c>
      <c r="D838" s="20">
        <v>4791.74</v>
      </c>
      <c r="E838" s="21">
        <f t="shared" si="13"/>
        <v>0.959985308050938</v>
      </c>
      <c r="F838" s="22">
        <v>255.207</v>
      </c>
      <c r="G838" s="1">
        <v>0</v>
      </c>
      <c r="H838" s="1">
        <v>0</v>
      </c>
      <c r="I838" s="1">
        <v>208</v>
      </c>
      <c r="J838" s="1">
        <v>205</v>
      </c>
      <c r="K838" s="1">
        <v>400</v>
      </c>
      <c r="L838" s="22">
        <v>50.9788</v>
      </c>
      <c r="M838" s="1">
        <v>4</v>
      </c>
      <c r="N838" s="25">
        <v>-5.65878e-6</v>
      </c>
      <c r="O838" s="25">
        <v>3.90372e-5</v>
      </c>
      <c r="P838" s="25">
        <v>0.00131752</v>
      </c>
      <c r="Q838" s="25">
        <v>-0.000111568</v>
      </c>
      <c r="R838" s="27">
        <f ca="1" t="array" ref="R838">(PRODUCT(((C$4:Q$4="")+(C838:Q838&lt;C$4:Q$4))*((C$3:Q$3="")+(C838:Q838&gt;C$3:Q$3)))&gt;0)*1</f>
        <v>0</v>
      </c>
    </row>
    <row r="839" hidden="1" spans="1:18">
      <c r="A839" s="19">
        <v>439</v>
      </c>
      <c r="B839" s="1" t="s">
        <v>909</v>
      </c>
      <c r="C839" s="20">
        <v>4800</v>
      </c>
      <c r="D839" s="20">
        <v>4960.93</v>
      </c>
      <c r="E839" s="21">
        <f t="shared" si="13"/>
        <v>0.967560517886767</v>
      </c>
      <c r="F839" s="22">
        <v>266.478</v>
      </c>
      <c r="G839" s="1">
        <v>0</v>
      </c>
      <c r="H839" s="1">
        <v>0</v>
      </c>
      <c r="I839" s="1">
        <v>240</v>
      </c>
      <c r="J839" s="1">
        <v>200</v>
      </c>
      <c r="K839" s="1">
        <v>400</v>
      </c>
      <c r="L839" s="22">
        <v>74.6836</v>
      </c>
      <c r="M839" s="1">
        <v>4.1</v>
      </c>
      <c r="N839" s="25">
        <v>-5.42505e-6</v>
      </c>
      <c r="O839" s="25">
        <v>5.35108e-5</v>
      </c>
      <c r="P839" s="25">
        <v>0.00116702</v>
      </c>
      <c r="Q839" s="25">
        <v>0.000765311</v>
      </c>
      <c r="R839" s="27">
        <f ca="1" t="array" ref="R839">(PRODUCT(((C$4:Q$4="")+(C839:Q839&lt;C$4:Q$4))*((C$3:Q$3="")+(C839:Q839&gt;C$3:Q$3)))&gt;0)*1</f>
        <v>0</v>
      </c>
    </row>
    <row r="840" hidden="1" spans="1:18">
      <c r="A840" s="19">
        <v>440</v>
      </c>
      <c r="B840" s="1" t="s">
        <v>910</v>
      </c>
      <c r="C840" s="20">
        <v>5200</v>
      </c>
      <c r="D840" s="20">
        <v>5384.83</v>
      </c>
      <c r="E840" s="21">
        <f t="shared" ref="E840:E903" si="14">C840/D840</f>
        <v>0.965675796636105</v>
      </c>
      <c r="F840" s="22">
        <v>281.508</v>
      </c>
      <c r="G840" s="1">
        <v>0</v>
      </c>
      <c r="H840" s="1">
        <v>0</v>
      </c>
      <c r="I840" s="1">
        <v>240</v>
      </c>
      <c r="J840" s="1">
        <v>240</v>
      </c>
      <c r="K840" s="1">
        <v>400</v>
      </c>
      <c r="L840" s="22">
        <v>57.5555</v>
      </c>
      <c r="M840" s="1">
        <v>4</v>
      </c>
      <c r="N840" s="25">
        <v>-4.48534e-6</v>
      </c>
      <c r="O840" s="25">
        <v>4.35544e-5</v>
      </c>
      <c r="P840" s="25">
        <v>0.00163484</v>
      </c>
      <c r="Q840" s="25">
        <v>0.000376599</v>
      </c>
      <c r="R840" s="27">
        <f ca="1" t="array" ref="R840">(PRODUCT(((C$4:Q$4="")+(C840:Q840&lt;C$4:Q$4))*((C$3:Q$3="")+(C840:Q840&gt;C$3:Q$3)))&gt;0)*1</f>
        <v>0</v>
      </c>
    </row>
    <row r="841" hidden="1" spans="1:18">
      <c r="A841" s="19">
        <v>465</v>
      </c>
      <c r="B841" s="1" t="s">
        <v>911</v>
      </c>
      <c r="C841" s="20">
        <v>2700</v>
      </c>
      <c r="D841" s="20">
        <v>2819.16</v>
      </c>
      <c r="E841" s="21">
        <f t="shared" si="14"/>
        <v>0.957732090409909</v>
      </c>
      <c r="F841" s="22">
        <v>251.127</v>
      </c>
      <c r="G841" s="1">
        <v>600</v>
      </c>
      <c r="H841" s="1">
        <v>0</v>
      </c>
      <c r="I841" s="1">
        <v>208</v>
      </c>
      <c r="J841" s="1">
        <v>200</v>
      </c>
      <c r="K841" s="1">
        <v>400</v>
      </c>
      <c r="L841" s="22">
        <v>28.4652</v>
      </c>
      <c r="M841" s="1">
        <v>0.5</v>
      </c>
      <c r="N841" s="25">
        <v>-1.00582e-5</v>
      </c>
      <c r="O841" s="25">
        <v>3.19418e-5</v>
      </c>
      <c r="P841" s="25">
        <v>0.00132752</v>
      </c>
      <c r="Q841" s="25">
        <v>-0.000608381</v>
      </c>
      <c r="R841" s="27">
        <f ca="1" t="array" ref="R841">(PRODUCT(((C$4:Q$4="")+(C841:Q841&lt;C$4:Q$4))*((C$3:Q$3="")+(C841:Q841&gt;C$3:Q$3)))&gt;0)*1</f>
        <v>0</v>
      </c>
    </row>
    <row r="842" hidden="1" spans="1:18">
      <c r="A842" s="19">
        <v>466</v>
      </c>
      <c r="B842" s="1" t="s">
        <v>912</v>
      </c>
      <c r="C842" s="20">
        <v>2900</v>
      </c>
      <c r="D842" s="20">
        <v>3022.57</v>
      </c>
      <c r="E842" s="21">
        <f t="shared" si="14"/>
        <v>0.959448416413846</v>
      </c>
      <c r="F842" s="22">
        <v>250.121</v>
      </c>
      <c r="G842" s="1">
        <v>600</v>
      </c>
      <c r="H842" s="1">
        <v>0</v>
      </c>
      <c r="I842" s="1">
        <v>240</v>
      </c>
      <c r="J842" s="1">
        <v>200</v>
      </c>
      <c r="K842" s="1">
        <v>400</v>
      </c>
      <c r="L842" s="22">
        <v>26.1206</v>
      </c>
      <c r="M842" s="1">
        <v>0.5</v>
      </c>
      <c r="N842" s="25">
        <v>-9.24253e-6</v>
      </c>
      <c r="O842" s="25">
        <v>3.36074e-5</v>
      </c>
      <c r="P842" s="25">
        <v>0.00159113</v>
      </c>
      <c r="Q842" s="25">
        <v>-0.000233542</v>
      </c>
      <c r="R842" s="27">
        <f ca="1" t="array" ref="R842">(PRODUCT(((C$4:Q$4="")+(C842:Q842&lt;C$4:Q$4))*((C$3:Q$3="")+(C842:Q842&gt;C$3:Q$3)))&gt;0)*1</f>
        <v>0</v>
      </c>
    </row>
    <row r="843" hidden="1" spans="1:18">
      <c r="A843" s="19">
        <v>467</v>
      </c>
      <c r="B843" s="1" t="s">
        <v>913</v>
      </c>
      <c r="C843" s="20">
        <v>2700</v>
      </c>
      <c r="D843" s="20">
        <v>2819.16</v>
      </c>
      <c r="E843" s="21">
        <f t="shared" si="14"/>
        <v>0.957732090409909</v>
      </c>
      <c r="F843" s="22">
        <v>251.127</v>
      </c>
      <c r="G843" s="1">
        <v>600</v>
      </c>
      <c r="H843" s="1">
        <v>0</v>
      </c>
      <c r="I843" s="1">
        <v>208</v>
      </c>
      <c r="J843" s="1">
        <v>200</v>
      </c>
      <c r="K843" s="1">
        <v>400</v>
      </c>
      <c r="L843" s="22">
        <v>28.4652</v>
      </c>
      <c r="M843" s="1">
        <v>0.5</v>
      </c>
      <c r="N843" s="25">
        <v>-1.00582e-5</v>
      </c>
      <c r="O843" s="25">
        <v>3.19418e-5</v>
      </c>
      <c r="P843" s="25">
        <v>0.00132752</v>
      </c>
      <c r="Q843" s="25">
        <v>-0.000608381</v>
      </c>
      <c r="R843" s="27">
        <f ca="1" t="array" ref="R843">(PRODUCT(((C$4:Q$4="")+(C843:Q843&lt;C$4:Q$4))*((C$3:Q$3="")+(C843:Q843&gt;C$3:Q$3)))&gt;0)*1</f>
        <v>0</v>
      </c>
    </row>
    <row r="844" hidden="1" spans="1:18">
      <c r="A844" s="19">
        <v>468</v>
      </c>
      <c r="B844" s="1" t="s">
        <v>914</v>
      </c>
      <c r="C844" s="20">
        <v>2900</v>
      </c>
      <c r="D844" s="20">
        <v>3022.57</v>
      </c>
      <c r="E844" s="21">
        <f t="shared" si="14"/>
        <v>0.959448416413846</v>
      </c>
      <c r="F844" s="22">
        <v>250.121</v>
      </c>
      <c r="G844" s="1">
        <v>600</v>
      </c>
      <c r="H844" s="1">
        <v>0</v>
      </c>
      <c r="I844" s="1">
        <v>240</v>
      </c>
      <c r="J844" s="1">
        <v>200</v>
      </c>
      <c r="K844" s="1">
        <v>400</v>
      </c>
      <c r="L844" s="22">
        <v>26.1206</v>
      </c>
      <c r="M844" s="1">
        <v>0.5</v>
      </c>
      <c r="N844" s="25">
        <v>-9.24253e-6</v>
      </c>
      <c r="O844" s="25">
        <v>3.36074e-5</v>
      </c>
      <c r="P844" s="25">
        <v>0.00159113</v>
      </c>
      <c r="Q844" s="25">
        <v>-0.000233542</v>
      </c>
      <c r="R844" s="27">
        <f ca="1" t="array" ref="R844">(PRODUCT(((C$4:Q$4="")+(C844:Q844&lt;C$4:Q$4))*((C$3:Q$3="")+(C844:Q844&gt;C$3:Q$3)))&gt;0)*1</f>
        <v>0</v>
      </c>
    </row>
    <row r="845" hidden="1" spans="1:18">
      <c r="A845" s="19">
        <v>469</v>
      </c>
      <c r="B845" s="1" t="s">
        <v>915</v>
      </c>
      <c r="C845" s="20">
        <v>3400</v>
      </c>
      <c r="D845" s="20">
        <v>3569.96</v>
      </c>
      <c r="E845" s="21">
        <f t="shared" si="14"/>
        <v>0.952391623435557</v>
      </c>
      <c r="F845" s="22">
        <v>250.219</v>
      </c>
      <c r="G845" s="1">
        <v>600</v>
      </c>
      <c r="H845" s="1">
        <v>0</v>
      </c>
      <c r="I845" s="1">
        <v>208</v>
      </c>
      <c r="J845" s="1">
        <v>200</v>
      </c>
      <c r="K845" s="1">
        <v>400</v>
      </c>
      <c r="L845" s="22">
        <v>29.0127</v>
      </c>
      <c r="M845" s="1">
        <v>0.5</v>
      </c>
      <c r="N845" s="25">
        <v>-1.07573e-5</v>
      </c>
      <c r="O845" s="25">
        <v>2.51075e-5</v>
      </c>
      <c r="P845" s="25">
        <v>0.00148827</v>
      </c>
      <c r="Q845" s="25">
        <v>-0.000277814</v>
      </c>
      <c r="R845" s="27">
        <f ca="1" t="array" ref="R845">(PRODUCT(((C$4:Q$4="")+(C845:Q845&lt;C$4:Q$4))*((C$3:Q$3="")+(C845:Q845&gt;C$3:Q$3)))&gt;0)*1</f>
        <v>0</v>
      </c>
    </row>
    <row r="846" hidden="1" spans="1:18">
      <c r="A846" s="19">
        <v>470</v>
      </c>
      <c r="B846" s="1" t="s">
        <v>916</v>
      </c>
      <c r="C846" s="20">
        <v>3900</v>
      </c>
      <c r="D846" s="20">
        <v>4090.18</v>
      </c>
      <c r="E846" s="21">
        <f t="shared" si="14"/>
        <v>0.953503268804796</v>
      </c>
      <c r="F846" s="22">
        <v>267.316</v>
      </c>
      <c r="G846" s="1">
        <v>600</v>
      </c>
      <c r="H846" s="1">
        <v>0</v>
      </c>
      <c r="I846" s="1">
        <v>240</v>
      </c>
      <c r="J846" s="1">
        <v>200</v>
      </c>
      <c r="K846" s="1">
        <v>400</v>
      </c>
      <c r="L846" s="22">
        <v>28.5079</v>
      </c>
      <c r="M846" s="1">
        <v>0.5</v>
      </c>
      <c r="N846" s="25">
        <v>-8.34862e-6</v>
      </c>
      <c r="O846" s="25">
        <v>2.87619e-5</v>
      </c>
      <c r="P846" s="25">
        <v>0.00241201</v>
      </c>
      <c r="Q846" s="25">
        <v>-0.000270814</v>
      </c>
      <c r="R846" s="27">
        <f ca="1" t="array" ref="R846">(PRODUCT(((C$4:Q$4="")+(C846:Q846&lt;C$4:Q$4))*((C$3:Q$3="")+(C846:Q846&gt;C$3:Q$3)))&gt;0)*1</f>
        <v>0</v>
      </c>
    </row>
    <row r="847" hidden="1" spans="1:18">
      <c r="A847" s="19">
        <v>471</v>
      </c>
      <c r="B847" s="1" t="s">
        <v>917</v>
      </c>
      <c r="C847" s="20">
        <v>3400</v>
      </c>
      <c r="D847" s="20">
        <v>3569.96</v>
      </c>
      <c r="E847" s="21">
        <f t="shared" si="14"/>
        <v>0.952391623435557</v>
      </c>
      <c r="F847" s="22">
        <v>250.219</v>
      </c>
      <c r="G847" s="1">
        <v>600</v>
      </c>
      <c r="H847" s="1">
        <v>0</v>
      </c>
      <c r="I847" s="1">
        <v>208</v>
      </c>
      <c r="J847" s="1">
        <v>200</v>
      </c>
      <c r="K847" s="1">
        <v>400</v>
      </c>
      <c r="L847" s="22">
        <v>29.0127</v>
      </c>
      <c r="M847" s="1">
        <v>0.5</v>
      </c>
      <c r="N847" s="25">
        <v>-1.07573e-5</v>
      </c>
      <c r="O847" s="25">
        <v>2.51075e-5</v>
      </c>
      <c r="P847" s="25">
        <v>0.00148827</v>
      </c>
      <c r="Q847" s="25">
        <v>-0.000277814</v>
      </c>
      <c r="R847" s="27">
        <f ca="1" t="array" ref="R847">(PRODUCT(((C$4:Q$4="")+(C847:Q847&lt;C$4:Q$4))*((C$3:Q$3="")+(C847:Q847&gt;C$3:Q$3)))&gt;0)*1</f>
        <v>0</v>
      </c>
    </row>
    <row r="848" hidden="1" spans="1:18">
      <c r="A848" s="19">
        <v>472</v>
      </c>
      <c r="B848" s="1" t="s">
        <v>918</v>
      </c>
      <c r="C848" s="20">
        <v>3900</v>
      </c>
      <c r="D848" s="20">
        <v>4091.58</v>
      </c>
      <c r="E848" s="21">
        <f t="shared" si="14"/>
        <v>0.953177012303316</v>
      </c>
      <c r="F848" s="22">
        <v>285.035</v>
      </c>
      <c r="G848" s="1">
        <v>600</v>
      </c>
      <c r="H848" s="1">
        <v>0</v>
      </c>
      <c r="I848" s="1">
        <v>240</v>
      </c>
      <c r="J848" s="1">
        <v>200</v>
      </c>
      <c r="K848" s="1">
        <v>400</v>
      </c>
      <c r="L848" s="22">
        <v>29.3428</v>
      </c>
      <c r="M848" s="1">
        <v>0.5</v>
      </c>
      <c r="N848" s="25">
        <v>-8.32366e-6</v>
      </c>
      <c r="O848" s="25">
        <v>2.84778e-5</v>
      </c>
      <c r="P848" s="25">
        <v>0.00226581</v>
      </c>
      <c r="Q848" s="25">
        <v>-0.000292735</v>
      </c>
      <c r="R848" s="27">
        <f ca="1" t="array" ref="R848">(PRODUCT(((C$4:Q$4="")+(C848:Q848&lt;C$4:Q$4))*((C$3:Q$3="")+(C848:Q848&gt;C$3:Q$3)))&gt;0)*1</f>
        <v>0</v>
      </c>
    </row>
    <row r="849" hidden="1" spans="1:18">
      <c r="A849" s="19">
        <v>483</v>
      </c>
      <c r="B849" s="1" t="s">
        <v>919</v>
      </c>
      <c r="C849" s="20">
        <v>2500</v>
      </c>
      <c r="D849" s="20">
        <v>2630.09</v>
      </c>
      <c r="E849" s="21">
        <f t="shared" si="14"/>
        <v>0.950537814295328</v>
      </c>
      <c r="F849" s="22">
        <v>219.232</v>
      </c>
      <c r="G849" s="1">
        <v>0</v>
      </c>
      <c r="H849" s="1">
        <v>0</v>
      </c>
      <c r="I849" s="1">
        <v>240</v>
      </c>
      <c r="J849" s="1">
        <v>140</v>
      </c>
      <c r="K849" s="1">
        <v>400</v>
      </c>
      <c r="L849" s="22">
        <v>41.3618</v>
      </c>
      <c r="M849" s="1">
        <v>3.9</v>
      </c>
      <c r="N849" s="25">
        <v>-1.26497e-5</v>
      </c>
      <c r="O849" s="25">
        <v>6.67474e-5</v>
      </c>
      <c r="P849" s="25">
        <v>0.00174168</v>
      </c>
      <c r="Q849" s="25">
        <v>0.000613748</v>
      </c>
      <c r="R849" s="27">
        <f ca="1" t="array" ref="R849">(PRODUCT(((C$4:Q$4="")+(C849:Q849&lt;C$4:Q$4))*((C$3:Q$3="")+(C849:Q849&gt;C$3:Q$3)))&gt;0)*1</f>
        <v>0</v>
      </c>
    </row>
    <row r="850" hidden="1" spans="1:18">
      <c r="A850" s="19">
        <v>484</v>
      </c>
      <c r="B850" s="1" t="s">
        <v>920</v>
      </c>
      <c r="C850" s="20">
        <v>3500</v>
      </c>
      <c r="D850" s="20">
        <v>3637.58</v>
      </c>
      <c r="E850" s="21">
        <f t="shared" si="14"/>
        <v>0.962178151408354</v>
      </c>
      <c r="F850" s="22">
        <v>265.137</v>
      </c>
      <c r="G850" s="1">
        <v>0</v>
      </c>
      <c r="H850" s="1">
        <v>0</v>
      </c>
      <c r="I850" s="1">
        <v>240</v>
      </c>
      <c r="J850" s="1">
        <v>200</v>
      </c>
      <c r="K850" s="1">
        <v>400</v>
      </c>
      <c r="L850" s="22">
        <v>55.5216</v>
      </c>
      <c r="M850" s="1">
        <v>3.86</v>
      </c>
      <c r="N850" s="25">
        <v>-7.71069e-6</v>
      </c>
      <c r="O850" s="25">
        <v>5.44232e-5</v>
      </c>
      <c r="P850" s="25">
        <v>0.00173416</v>
      </c>
      <c r="Q850" s="25">
        <v>0.00105112</v>
      </c>
      <c r="R850" s="27">
        <f ca="1" t="array" ref="R850">(PRODUCT(((C$4:Q$4="")+(C850:Q850&lt;C$4:Q$4))*((C$3:Q$3="")+(C850:Q850&gt;C$3:Q$3)))&gt;0)*1</f>
        <v>0</v>
      </c>
    </row>
    <row r="851" hidden="1" spans="1:18">
      <c r="A851" s="19">
        <v>485</v>
      </c>
      <c r="B851" s="1" t="s">
        <v>921</v>
      </c>
      <c r="C851" s="20">
        <v>4600</v>
      </c>
      <c r="D851" s="20">
        <v>4791.74</v>
      </c>
      <c r="E851" s="21">
        <f t="shared" si="14"/>
        <v>0.959985308050938</v>
      </c>
      <c r="F851" s="22">
        <v>255.207</v>
      </c>
      <c r="G851" s="1">
        <v>0</v>
      </c>
      <c r="H851" s="1">
        <v>0</v>
      </c>
      <c r="I851" s="1">
        <v>208</v>
      </c>
      <c r="J851" s="1">
        <v>205</v>
      </c>
      <c r="K851" s="1">
        <v>400</v>
      </c>
      <c r="L851" s="22">
        <v>50.9788</v>
      </c>
      <c r="M851" s="1">
        <v>4</v>
      </c>
      <c r="N851" s="25">
        <v>-5.65878e-6</v>
      </c>
      <c r="O851" s="25">
        <v>3.90372e-5</v>
      </c>
      <c r="P851" s="25">
        <v>0.00131752</v>
      </c>
      <c r="Q851" s="25">
        <v>-0.000111568</v>
      </c>
      <c r="R851" s="27">
        <f ca="1" t="array" ref="R851">(PRODUCT(((C$4:Q$4="")+(C851:Q851&lt;C$4:Q$4))*((C$3:Q$3="")+(C851:Q851&gt;C$3:Q$3)))&gt;0)*1</f>
        <v>0</v>
      </c>
    </row>
    <row r="852" hidden="1" spans="1:18">
      <c r="A852" s="19">
        <v>486</v>
      </c>
      <c r="B852" s="1" t="s">
        <v>922</v>
      </c>
      <c r="C852" s="20">
        <v>4800</v>
      </c>
      <c r="D852" s="20">
        <v>4960.93</v>
      </c>
      <c r="E852" s="21">
        <f t="shared" si="14"/>
        <v>0.967560517886767</v>
      </c>
      <c r="F852" s="22">
        <v>266.478</v>
      </c>
      <c r="G852" s="1">
        <v>0</v>
      </c>
      <c r="H852" s="1">
        <v>0</v>
      </c>
      <c r="I852" s="1">
        <v>240</v>
      </c>
      <c r="J852" s="1">
        <v>200</v>
      </c>
      <c r="K852" s="1">
        <v>400</v>
      </c>
      <c r="L852" s="22">
        <v>74.6836</v>
      </c>
      <c r="M852" s="1">
        <v>4.1</v>
      </c>
      <c r="N852" s="25">
        <v>-5.42505e-6</v>
      </c>
      <c r="O852" s="25">
        <v>5.35108e-5</v>
      </c>
      <c r="P852" s="25">
        <v>0.00116702</v>
      </c>
      <c r="Q852" s="25">
        <v>0.000765311</v>
      </c>
      <c r="R852" s="27">
        <f ca="1" t="array" ref="R852">(PRODUCT(((C$4:Q$4="")+(C852:Q852&lt;C$4:Q$4))*((C$3:Q$3="")+(C852:Q852&gt;C$3:Q$3)))&gt;0)*1</f>
        <v>0</v>
      </c>
    </row>
    <row r="853" hidden="1" spans="1:18">
      <c r="A853" s="19">
        <v>487</v>
      </c>
      <c r="B853" s="1" t="s">
        <v>923</v>
      </c>
      <c r="C853" s="20">
        <v>5200</v>
      </c>
      <c r="D853" s="20">
        <v>5384.83</v>
      </c>
      <c r="E853" s="21">
        <f t="shared" si="14"/>
        <v>0.965675796636105</v>
      </c>
      <c r="F853" s="22">
        <v>281.508</v>
      </c>
      <c r="G853" s="1">
        <v>0</v>
      </c>
      <c r="H853" s="1">
        <v>0</v>
      </c>
      <c r="I853" s="1">
        <v>240</v>
      </c>
      <c r="J853" s="1">
        <v>240</v>
      </c>
      <c r="K853" s="1">
        <v>400</v>
      </c>
      <c r="L853" s="22">
        <v>57.5555</v>
      </c>
      <c r="M853" s="1">
        <v>4</v>
      </c>
      <c r="N853" s="25">
        <v>-4.48534e-6</v>
      </c>
      <c r="O853" s="25">
        <v>4.35544e-5</v>
      </c>
      <c r="P853" s="25">
        <v>0.00163484</v>
      </c>
      <c r="Q853" s="25">
        <v>0.000376599</v>
      </c>
      <c r="R853" s="27">
        <f ca="1" t="array" ref="R853">(PRODUCT(((C$4:Q$4="")+(C853:Q853&lt;C$4:Q$4))*((C$3:Q$3="")+(C853:Q853&gt;C$3:Q$3)))&gt;0)*1</f>
        <v>0</v>
      </c>
    </row>
    <row r="854" hidden="1" spans="1:18">
      <c r="A854" s="19">
        <v>566</v>
      </c>
      <c r="B854" s="1" t="s">
        <v>924</v>
      </c>
      <c r="C854" s="20">
        <v>2800</v>
      </c>
      <c r="D854" s="20">
        <v>2950.89</v>
      </c>
      <c r="E854" s="21">
        <f t="shared" si="14"/>
        <v>0.948866274242686</v>
      </c>
      <c r="F854" s="22">
        <v>229.439</v>
      </c>
      <c r="G854" s="1">
        <v>0</v>
      </c>
      <c r="H854" s="1">
        <v>0</v>
      </c>
      <c r="I854" s="1">
        <v>240</v>
      </c>
      <c r="J854" s="1">
        <v>170</v>
      </c>
      <c r="K854" s="1">
        <v>400</v>
      </c>
      <c r="L854" s="22">
        <v>38.3581</v>
      </c>
      <c r="M854" s="1">
        <v>3</v>
      </c>
      <c r="N854" s="25">
        <v>-1.2868e-5</v>
      </c>
      <c r="O854" s="25">
        <v>7.68159e-5</v>
      </c>
      <c r="P854" s="25">
        <v>0.00214011</v>
      </c>
      <c r="Q854" s="25">
        <v>-0.000262148</v>
      </c>
      <c r="R854" s="27">
        <f ca="1" t="array" ref="R854">(PRODUCT(((C$4:Q$4="")+(C854:Q854&lt;C$4:Q$4))*((C$3:Q$3="")+(C854:Q854&gt;C$3:Q$3)))&gt;0)*1</f>
        <v>0</v>
      </c>
    </row>
    <row r="855" hidden="1" spans="1:18">
      <c r="A855" s="19">
        <v>578</v>
      </c>
      <c r="B855" s="1" t="s">
        <v>925</v>
      </c>
      <c r="C855" s="20">
        <v>4600</v>
      </c>
      <c r="D855" s="20">
        <v>4791.74</v>
      </c>
      <c r="E855" s="21">
        <f t="shared" si="14"/>
        <v>0.959985308050938</v>
      </c>
      <c r="F855" s="22">
        <v>255.207</v>
      </c>
      <c r="G855" s="1">
        <v>0</v>
      </c>
      <c r="H855" s="1">
        <v>0</v>
      </c>
      <c r="I855" s="1">
        <v>208</v>
      </c>
      <c r="J855" s="1">
        <v>205</v>
      </c>
      <c r="K855" s="1">
        <v>400</v>
      </c>
      <c r="L855" s="22">
        <v>50.9788</v>
      </c>
      <c r="M855" s="1">
        <v>4</v>
      </c>
      <c r="N855" s="25">
        <v>-5.65878e-6</v>
      </c>
      <c r="O855" s="25">
        <v>3.90372e-5</v>
      </c>
      <c r="P855" s="25">
        <v>0.00131752</v>
      </c>
      <c r="Q855" s="25">
        <v>-0.000111568</v>
      </c>
      <c r="R855" s="27">
        <f ca="1" t="array" ref="R855">(PRODUCT(((C$4:Q$4="")+(C855:Q855&lt;C$4:Q$4))*((C$3:Q$3="")+(C855:Q855&gt;C$3:Q$3)))&gt;0)*1</f>
        <v>0</v>
      </c>
    </row>
    <row r="856" hidden="1" spans="1:18">
      <c r="A856" s="19">
        <v>579</v>
      </c>
      <c r="B856" s="1" t="s">
        <v>926</v>
      </c>
      <c r="C856" s="20">
        <v>4800</v>
      </c>
      <c r="D856" s="20">
        <v>4960.93</v>
      </c>
      <c r="E856" s="21">
        <f t="shared" si="14"/>
        <v>0.967560517886767</v>
      </c>
      <c r="F856" s="22">
        <v>266.478</v>
      </c>
      <c r="G856" s="1">
        <v>0</v>
      </c>
      <c r="H856" s="1">
        <v>0</v>
      </c>
      <c r="I856" s="1">
        <v>240</v>
      </c>
      <c r="J856" s="1">
        <v>200</v>
      </c>
      <c r="K856" s="1">
        <v>400</v>
      </c>
      <c r="L856" s="22">
        <v>74.6836</v>
      </c>
      <c r="M856" s="1">
        <v>4.1</v>
      </c>
      <c r="N856" s="25">
        <v>-5.42505e-6</v>
      </c>
      <c r="O856" s="25">
        <v>5.35108e-5</v>
      </c>
      <c r="P856" s="25">
        <v>0.00116702</v>
      </c>
      <c r="Q856" s="25">
        <v>0.000765311</v>
      </c>
      <c r="R856" s="27">
        <f ca="1" t="array" ref="R856">(PRODUCT(((C$4:Q$4="")+(C856:Q856&lt;C$4:Q$4))*((C$3:Q$3="")+(C856:Q856&gt;C$3:Q$3)))&gt;0)*1</f>
        <v>0</v>
      </c>
    </row>
    <row r="857" hidden="1" spans="1:18">
      <c r="A857" s="19">
        <v>583</v>
      </c>
      <c r="B857" s="1" t="s">
        <v>927</v>
      </c>
      <c r="C857" s="20">
        <v>5200</v>
      </c>
      <c r="D857" s="20">
        <v>5384.83</v>
      </c>
      <c r="E857" s="21">
        <f t="shared" si="14"/>
        <v>0.965675796636105</v>
      </c>
      <c r="F857" s="22">
        <v>281.508</v>
      </c>
      <c r="G857" s="1">
        <v>0</v>
      </c>
      <c r="H857" s="1">
        <v>0</v>
      </c>
      <c r="I857" s="1">
        <v>240</v>
      </c>
      <c r="J857" s="1">
        <v>240</v>
      </c>
      <c r="K857" s="1">
        <v>400</v>
      </c>
      <c r="L857" s="22">
        <v>57.5555</v>
      </c>
      <c r="M857" s="1">
        <v>4</v>
      </c>
      <c r="N857" s="25">
        <v>-4.48534e-6</v>
      </c>
      <c r="O857" s="25">
        <v>4.35544e-5</v>
      </c>
      <c r="P857" s="25">
        <v>0.00163484</v>
      </c>
      <c r="Q857" s="25">
        <v>0.000376599</v>
      </c>
      <c r="R857" s="27">
        <f ca="1" t="array" ref="R857">(PRODUCT(((C$4:Q$4="")+(C857:Q857&lt;C$4:Q$4))*((C$3:Q$3="")+(C857:Q857&gt;C$3:Q$3)))&gt;0)*1</f>
        <v>0</v>
      </c>
    </row>
    <row r="858" hidden="1" spans="1:18">
      <c r="A858" s="19">
        <v>689</v>
      </c>
      <c r="B858" s="1" t="s">
        <v>928</v>
      </c>
      <c r="C858" s="20">
        <v>3000</v>
      </c>
      <c r="D858" s="20">
        <v>3196.2</v>
      </c>
      <c r="E858" s="21">
        <f t="shared" si="14"/>
        <v>0.938614604843251</v>
      </c>
      <c r="F858" s="22">
        <v>250.677</v>
      </c>
      <c r="G858" s="1">
        <v>0</v>
      </c>
      <c r="H858" s="1">
        <v>0</v>
      </c>
      <c r="I858" s="1">
        <v>208</v>
      </c>
      <c r="J858" s="1">
        <v>200</v>
      </c>
      <c r="K858" s="1">
        <v>400</v>
      </c>
      <c r="L858" s="22">
        <v>13.6643</v>
      </c>
      <c r="M858" s="1">
        <v>0.08</v>
      </c>
      <c r="N858" s="25">
        <v>-1.26744e-5</v>
      </c>
      <c r="O858" s="25">
        <v>4.24703e-5</v>
      </c>
      <c r="P858" s="25">
        <v>0.00136263</v>
      </c>
      <c r="Q858" s="25">
        <v>-0.000114996</v>
      </c>
      <c r="R858" s="27">
        <f ca="1" t="array" ref="R858">(PRODUCT(((C$4:Q$4="")+(C858:Q858&lt;C$4:Q$4))*((C$3:Q$3="")+(C858:Q858&gt;C$3:Q$3)))&gt;0)*1</f>
        <v>0</v>
      </c>
    </row>
    <row r="859" hidden="1" spans="1:18">
      <c r="A859" s="19">
        <v>690</v>
      </c>
      <c r="B859" s="1" t="s">
        <v>929</v>
      </c>
      <c r="C859" s="20">
        <v>3000</v>
      </c>
      <c r="D859" s="20">
        <v>3151.51</v>
      </c>
      <c r="E859" s="21">
        <f t="shared" si="14"/>
        <v>0.951924632953727</v>
      </c>
      <c r="F859" s="22">
        <v>250.643</v>
      </c>
      <c r="G859" s="1">
        <v>0</v>
      </c>
      <c r="H859" s="1">
        <v>0</v>
      </c>
      <c r="I859" s="1">
        <v>240</v>
      </c>
      <c r="J859" s="1">
        <v>200</v>
      </c>
      <c r="K859" s="1">
        <v>400</v>
      </c>
      <c r="L859" s="22">
        <v>17.8438</v>
      </c>
      <c r="M859" s="1">
        <v>0.07</v>
      </c>
      <c r="N859" s="25">
        <v>-9.57506e-6</v>
      </c>
      <c r="O859" s="25">
        <v>5.2641e-5</v>
      </c>
      <c r="P859" s="25">
        <v>0.00216983</v>
      </c>
      <c r="Q859" s="25">
        <v>0.000740594</v>
      </c>
      <c r="R859" s="27">
        <f ca="1" t="array" ref="R859">(PRODUCT(((C$4:Q$4="")+(C859:Q859&lt;C$4:Q$4))*((C$3:Q$3="")+(C859:Q859&gt;C$3:Q$3)))&gt;0)*1</f>
        <v>0</v>
      </c>
    </row>
    <row r="860" hidden="1" spans="1:18">
      <c r="A860" s="19">
        <v>691</v>
      </c>
      <c r="B860" s="1" t="s">
        <v>930</v>
      </c>
      <c r="C860" s="20">
        <v>3300</v>
      </c>
      <c r="D860" s="20">
        <v>3498.69</v>
      </c>
      <c r="E860" s="21">
        <f t="shared" si="14"/>
        <v>0.943210172950447</v>
      </c>
      <c r="F860" s="22">
        <v>248.929</v>
      </c>
      <c r="G860" s="1">
        <v>0</v>
      </c>
      <c r="H860" s="1">
        <v>0</v>
      </c>
      <c r="I860" s="1">
        <v>240</v>
      </c>
      <c r="J860" s="1">
        <v>200</v>
      </c>
      <c r="K860" s="1">
        <v>400</v>
      </c>
      <c r="L860" s="22">
        <v>24.8507</v>
      </c>
      <c r="M860" s="1">
        <v>0.16</v>
      </c>
      <c r="N860" s="25">
        <v>-8.32354e-6</v>
      </c>
      <c r="O860" s="25">
        <v>6.37756e-5</v>
      </c>
      <c r="P860" s="25">
        <v>0.00279097</v>
      </c>
      <c r="Q860" s="25">
        <v>0.000364037</v>
      </c>
      <c r="R860" s="27">
        <f ca="1" t="array" ref="R860">(PRODUCT(((C$4:Q$4="")+(C860:Q860&lt;C$4:Q$4))*((C$3:Q$3="")+(C860:Q860&gt;C$3:Q$3)))&gt;0)*1</f>
        <v>0</v>
      </c>
    </row>
    <row r="861" hidden="1" spans="1:18">
      <c r="A861" s="19">
        <v>692</v>
      </c>
      <c r="B861" s="1" t="s">
        <v>931</v>
      </c>
      <c r="C861" s="20">
        <v>3500</v>
      </c>
      <c r="D861" s="20">
        <v>3770.54</v>
      </c>
      <c r="E861" s="21">
        <f t="shared" si="14"/>
        <v>0.928249004121426</v>
      </c>
      <c r="F861" s="22">
        <v>235.5</v>
      </c>
      <c r="G861" s="1">
        <v>0</v>
      </c>
      <c r="H861" s="1">
        <v>0</v>
      </c>
      <c r="I861" s="1">
        <v>208</v>
      </c>
      <c r="J861" s="1">
        <v>175</v>
      </c>
      <c r="K861" s="1">
        <v>400</v>
      </c>
      <c r="L861" s="22">
        <v>19.427</v>
      </c>
      <c r="M861" s="1">
        <v>0.161</v>
      </c>
      <c r="N861" s="25">
        <v>-1.14115e-5</v>
      </c>
      <c r="O861" s="25">
        <v>5.32273e-5</v>
      </c>
      <c r="P861" s="25">
        <v>0.003321</v>
      </c>
      <c r="Q861" s="25">
        <v>8.97783e-5</v>
      </c>
      <c r="R861" s="27">
        <f ca="1" t="array" ref="R861">(PRODUCT(((C$4:Q$4="")+(C861:Q861&lt;C$4:Q$4))*((C$3:Q$3="")+(C861:Q861&gt;C$3:Q$3)))&gt;0)*1</f>
        <v>0</v>
      </c>
    </row>
    <row r="862" hidden="1" spans="1:18">
      <c r="A862" s="19">
        <v>693</v>
      </c>
      <c r="B862" s="1" t="s">
        <v>932</v>
      </c>
      <c r="C862" s="20">
        <v>3800</v>
      </c>
      <c r="D862" s="20">
        <v>4050.67</v>
      </c>
      <c r="E862" s="21">
        <f t="shared" si="14"/>
        <v>0.938116410371618</v>
      </c>
      <c r="F862" s="22">
        <v>251.5</v>
      </c>
      <c r="G862" s="1">
        <v>0</v>
      </c>
      <c r="H862" s="1">
        <v>0</v>
      </c>
      <c r="I862" s="1">
        <v>240</v>
      </c>
      <c r="J862" s="1">
        <v>200</v>
      </c>
      <c r="K862" s="1">
        <v>400</v>
      </c>
      <c r="L862" s="22">
        <v>24.7974</v>
      </c>
      <c r="M862" s="1">
        <v>0.161</v>
      </c>
      <c r="N862" s="25">
        <v>-9.30559e-6</v>
      </c>
      <c r="O862" s="25">
        <v>5.66625e-5</v>
      </c>
      <c r="P862" s="25">
        <v>0.00268062</v>
      </c>
      <c r="Q862" s="25">
        <v>-0.000103656</v>
      </c>
      <c r="R862" s="27">
        <f ca="1" t="array" ref="R862">(PRODUCT(((C$4:Q$4="")+(C862:Q862&lt;C$4:Q$4))*((C$3:Q$3="")+(C862:Q862&gt;C$3:Q$3)))&gt;0)*1</f>
        <v>0</v>
      </c>
    </row>
    <row r="863" hidden="1" spans="1:18">
      <c r="A863" s="19">
        <v>714</v>
      </c>
      <c r="B863" s="1" t="s">
        <v>933</v>
      </c>
      <c r="C863" s="20">
        <v>1800</v>
      </c>
      <c r="D863" s="20">
        <v>1983.17</v>
      </c>
      <c r="E863" s="21">
        <f t="shared" si="14"/>
        <v>0.907637771850119</v>
      </c>
      <c r="F863" s="22">
        <v>200.533</v>
      </c>
      <c r="G863" s="1">
        <v>0</v>
      </c>
      <c r="H863" s="1">
        <v>0</v>
      </c>
      <c r="I863" s="1">
        <v>120</v>
      </c>
      <c r="J863" s="1">
        <v>156</v>
      </c>
      <c r="K863" s="1">
        <v>400</v>
      </c>
      <c r="L863" s="22">
        <v>13.8862</v>
      </c>
      <c r="M863" s="1">
        <v>0.2659</v>
      </c>
      <c r="N863" s="25">
        <v>-2.54693e-5</v>
      </c>
      <c r="O863" s="25">
        <v>3.54907e-5</v>
      </c>
      <c r="P863" s="25">
        <v>0.00231683</v>
      </c>
      <c r="Q863" s="25">
        <v>-0.000210184</v>
      </c>
      <c r="R863" s="27">
        <f ca="1" t="array" ref="R863">(PRODUCT(((C$4:Q$4="")+(C863:Q863&lt;C$4:Q$4))*((C$3:Q$3="")+(C863:Q863&gt;C$3:Q$3)))&gt;0)*1</f>
        <v>0</v>
      </c>
    </row>
    <row r="864" hidden="1" spans="1:18">
      <c r="A864" s="19">
        <v>760</v>
      </c>
      <c r="B864" s="1" t="s">
        <v>934</v>
      </c>
      <c r="C864" s="20">
        <v>3000</v>
      </c>
      <c r="D864" s="20">
        <v>3196.2</v>
      </c>
      <c r="E864" s="21">
        <f t="shared" si="14"/>
        <v>0.938614604843251</v>
      </c>
      <c r="F864" s="22">
        <v>250.677</v>
      </c>
      <c r="G864" s="1">
        <v>0</v>
      </c>
      <c r="H864" s="1">
        <v>0</v>
      </c>
      <c r="I864" s="1">
        <v>208</v>
      </c>
      <c r="J864" s="1">
        <v>200</v>
      </c>
      <c r="K864" s="1">
        <v>400</v>
      </c>
      <c r="L864" s="22">
        <v>13.6643</v>
      </c>
      <c r="M864" s="1">
        <v>0.08</v>
      </c>
      <c r="N864" s="25">
        <v>-1.26744e-5</v>
      </c>
      <c r="O864" s="25">
        <v>4.24703e-5</v>
      </c>
      <c r="P864" s="25">
        <v>0.00136263</v>
      </c>
      <c r="Q864" s="25">
        <v>-0.000114996</v>
      </c>
      <c r="R864" s="27">
        <f ca="1" t="array" ref="R864">(PRODUCT(((C$4:Q$4="")+(C864:Q864&lt;C$4:Q$4))*((C$3:Q$3="")+(C864:Q864&gt;C$3:Q$3)))&gt;0)*1</f>
        <v>0</v>
      </c>
    </row>
    <row r="865" hidden="1" spans="1:18">
      <c r="A865" s="19">
        <v>761</v>
      </c>
      <c r="B865" s="1" t="s">
        <v>935</v>
      </c>
      <c r="C865" s="20">
        <v>3000</v>
      </c>
      <c r="D865" s="20">
        <v>3151.51</v>
      </c>
      <c r="E865" s="21">
        <f t="shared" si="14"/>
        <v>0.951924632953727</v>
      </c>
      <c r="F865" s="22">
        <v>250.643</v>
      </c>
      <c r="G865" s="1">
        <v>0</v>
      </c>
      <c r="H865" s="1">
        <v>0</v>
      </c>
      <c r="I865" s="1">
        <v>240</v>
      </c>
      <c r="J865" s="1">
        <v>200</v>
      </c>
      <c r="K865" s="1">
        <v>400</v>
      </c>
      <c r="L865" s="22">
        <v>17.8438</v>
      </c>
      <c r="M865" s="1">
        <v>0.07</v>
      </c>
      <c r="N865" s="25">
        <v>-9.57506e-6</v>
      </c>
      <c r="O865" s="25">
        <v>5.2641e-5</v>
      </c>
      <c r="P865" s="25">
        <v>0.00216983</v>
      </c>
      <c r="Q865" s="25">
        <v>0.000740594</v>
      </c>
      <c r="R865" s="27">
        <f ca="1" t="array" ref="R865">(PRODUCT(((C$4:Q$4="")+(C865:Q865&lt;C$4:Q$4))*((C$3:Q$3="")+(C865:Q865&gt;C$3:Q$3)))&gt;0)*1</f>
        <v>0</v>
      </c>
    </row>
    <row r="866" hidden="1" spans="1:18">
      <c r="A866" s="19">
        <v>762</v>
      </c>
      <c r="B866" s="1" t="s">
        <v>936</v>
      </c>
      <c r="C866" s="20">
        <v>3300</v>
      </c>
      <c r="D866" s="20">
        <v>3498.69</v>
      </c>
      <c r="E866" s="21">
        <f t="shared" si="14"/>
        <v>0.943210172950447</v>
      </c>
      <c r="F866" s="22">
        <v>248.929</v>
      </c>
      <c r="G866" s="1">
        <v>0</v>
      </c>
      <c r="H866" s="1">
        <v>0</v>
      </c>
      <c r="I866" s="1">
        <v>240</v>
      </c>
      <c r="J866" s="1">
        <v>200</v>
      </c>
      <c r="K866" s="1">
        <v>400</v>
      </c>
      <c r="L866" s="22">
        <v>24.8507</v>
      </c>
      <c r="M866" s="1">
        <v>0.16</v>
      </c>
      <c r="N866" s="25">
        <v>-8.32354e-6</v>
      </c>
      <c r="O866" s="25">
        <v>6.37756e-5</v>
      </c>
      <c r="P866" s="25">
        <v>0.00279097</v>
      </c>
      <c r="Q866" s="25">
        <v>0.000364037</v>
      </c>
      <c r="R866" s="27">
        <f ca="1" t="array" ref="R866">(PRODUCT(((C$4:Q$4="")+(C866:Q866&lt;C$4:Q$4))*((C$3:Q$3="")+(C866:Q866&gt;C$3:Q$3)))&gt;0)*1</f>
        <v>0</v>
      </c>
    </row>
    <row r="867" hidden="1" spans="1:18">
      <c r="A867" s="19">
        <v>763</v>
      </c>
      <c r="B867" s="1" t="s">
        <v>937</v>
      </c>
      <c r="C867" s="20">
        <v>3500</v>
      </c>
      <c r="D867" s="20">
        <v>3770.54</v>
      </c>
      <c r="E867" s="21">
        <f t="shared" si="14"/>
        <v>0.928249004121426</v>
      </c>
      <c r="F867" s="22">
        <v>235.5</v>
      </c>
      <c r="G867" s="1">
        <v>0</v>
      </c>
      <c r="H867" s="1">
        <v>0</v>
      </c>
      <c r="I867" s="1">
        <v>208</v>
      </c>
      <c r="J867" s="1">
        <v>175</v>
      </c>
      <c r="K867" s="1">
        <v>400</v>
      </c>
      <c r="L867" s="22">
        <v>19.427</v>
      </c>
      <c r="M867" s="1">
        <v>0.161</v>
      </c>
      <c r="N867" s="25">
        <v>-1.14115e-5</v>
      </c>
      <c r="O867" s="25">
        <v>5.32273e-5</v>
      </c>
      <c r="P867" s="25">
        <v>0.003321</v>
      </c>
      <c r="Q867" s="25">
        <v>8.97783e-5</v>
      </c>
      <c r="R867" s="27">
        <f ca="1" t="array" ref="R867">(PRODUCT(((C$4:Q$4="")+(C867:Q867&lt;C$4:Q$4))*((C$3:Q$3="")+(C867:Q867&gt;C$3:Q$3)))&gt;0)*1</f>
        <v>0</v>
      </c>
    </row>
    <row r="868" hidden="1" spans="1:18">
      <c r="A868" s="19">
        <v>764</v>
      </c>
      <c r="B868" s="1" t="s">
        <v>938</v>
      </c>
      <c r="C868" s="20">
        <v>3800</v>
      </c>
      <c r="D868" s="20">
        <v>4050.67</v>
      </c>
      <c r="E868" s="21">
        <f t="shared" si="14"/>
        <v>0.938116410371618</v>
      </c>
      <c r="F868" s="22">
        <v>251.5</v>
      </c>
      <c r="G868" s="1">
        <v>0</v>
      </c>
      <c r="H868" s="1">
        <v>0</v>
      </c>
      <c r="I868" s="1">
        <v>240</v>
      </c>
      <c r="J868" s="1">
        <v>200</v>
      </c>
      <c r="K868" s="1">
        <v>400</v>
      </c>
      <c r="L868" s="22">
        <v>24.7974</v>
      </c>
      <c r="M868" s="1">
        <v>0.161</v>
      </c>
      <c r="N868" s="25">
        <v>-9.30559e-6</v>
      </c>
      <c r="O868" s="25">
        <v>5.66625e-5</v>
      </c>
      <c r="P868" s="25">
        <v>0.00268062</v>
      </c>
      <c r="Q868" s="25">
        <v>-0.000103656</v>
      </c>
      <c r="R868" s="27">
        <f ca="1" t="array" ref="R868">(PRODUCT(((C$4:Q$4="")+(C868:Q868&lt;C$4:Q$4))*((C$3:Q$3="")+(C868:Q868&gt;C$3:Q$3)))&gt;0)*1</f>
        <v>0</v>
      </c>
    </row>
    <row r="869" hidden="1" spans="1:18">
      <c r="A869" s="19">
        <v>840</v>
      </c>
      <c r="B869" s="1" t="s">
        <v>939</v>
      </c>
      <c r="C869" s="20">
        <v>1800</v>
      </c>
      <c r="D869" s="20">
        <v>1983.17</v>
      </c>
      <c r="E869" s="21">
        <f t="shared" si="14"/>
        <v>0.907637771850119</v>
      </c>
      <c r="F869" s="22">
        <v>200.533</v>
      </c>
      <c r="G869" s="1">
        <v>0</v>
      </c>
      <c r="H869" s="1">
        <v>0</v>
      </c>
      <c r="I869" s="1">
        <v>120</v>
      </c>
      <c r="J869" s="1">
        <v>156</v>
      </c>
      <c r="K869" s="1">
        <v>400</v>
      </c>
      <c r="L869" s="22">
        <v>13.8862</v>
      </c>
      <c r="M869" s="1">
        <v>0.2659</v>
      </c>
      <c r="N869" s="25">
        <v>-2.54693e-5</v>
      </c>
      <c r="O869" s="25">
        <v>3.54907e-5</v>
      </c>
      <c r="P869" s="25">
        <v>0.00231683</v>
      </c>
      <c r="Q869" s="25">
        <v>-0.000210184</v>
      </c>
      <c r="R869" s="27">
        <f ca="1" t="array" ref="R869">(PRODUCT(((C$4:Q$4="")+(C869:Q869&lt;C$4:Q$4))*((C$3:Q$3="")+(C869:Q869&gt;C$3:Q$3)))&gt;0)*1</f>
        <v>0</v>
      </c>
    </row>
    <row r="870" hidden="1" spans="1:18">
      <c r="A870" s="19">
        <v>946</v>
      </c>
      <c r="B870" s="1" t="s">
        <v>940</v>
      </c>
      <c r="C870" s="20">
        <v>3000</v>
      </c>
      <c r="D870" s="20">
        <v>3151.51</v>
      </c>
      <c r="E870" s="21">
        <f t="shared" si="14"/>
        <v>0.951924632953727</v>
      </c>
      <c r="F870" s="22">
        <v>250.643</v>
      </c>
      <c r="G870" s="1">
        <v>500</v>
      </c>
      <c r="H870" s="1">
        <v>17</v>
      </c>
      <c r="I870" s="1">
        <v>240</v>
      </c>
      <c r="J870" s="1">
        <v>200</v>
      </c>
      <c r="K870" s="1">
        <v>400</v>
      </c>
      <c r="L870" s="22">
        <v>17.8438</v>
      </c>
      <c r="M870" s="1">
        <v>0.07</v>
      </c>
      <c r="N870" s="25">
        <v>-9.57506e-6</v>
      </c>
      <c r="O870" s="25">
        <v>5.2641e-5</v>
      </c>
      <c r="P870" s="25">
        <v>0.00216983</v>
      </c>
      <c r="Q870" s="25">
        <v>0.000740594</v>
      </c>
      <c r="R870" s="27">
        <f ca="1" t="array" ref="R870">(PRODUCT(((C$4:Q$4="")+(C870:Q870&lt;C$4:Q$4))*((C$3:Q$3="")+(C870:Q870&gt;C$3:Q$3)))&gt;0)*1</f>
        <v>0</v>
      </c>
    </row>
    <row r="871" hidden="1" spans="1:18">
      <c r="A871" s="19">
        <v>1000</v>
      </c>
      <c r="B871" s="1" t="s">
        <v>941</v>
      </c>
      <c r="C871" s="20">
        <v>3500</v>
      </c>
      <c r="D871" s="20">
        <v>3637.58</v>
      </c>
      <c r="E871" s="21">
        <f t="shared" si="14"/>
        <v>0.962178151408354</v>
      </c>
      <c r="F871" s="22">
        <v>265.137</v>
      </c>
      <c r="G871" s="1">
        <v>0</v>
      </c>
      <c r="H871" s="1">
        <v>0</v>
      </c>
      <c r="I871" s="1">
        <v>240</v>
      </c>
      <c r="J871" s="1">
        <v>200</v>
      </c>
      <c r="K871" s="1">
        <v>400</v>
      </c>
      <c r="L871" s="22">
        <v>55.5216</v>
      </c>
      <c r="M871" s="1">
        <v>3.86</v>
      </c>
      <c r="N871" s="25">
        <v>-7.71069e-6</v>
      </c>
      <c r="O871" s="25">
        <v>5.44232e-5</v>
      </c>
      <c r="P871" s="25">
        <v>0.00173416</v>
      </c>
      <c r="Q871" s="25">
        <v>0.00105112</v>
      </c>
      <c r="R871" s="27">
        <f ca="1" t="array" ref="R871">(PRODUCT(((C$4:Q$4="")+(C871:Q871&lt;C$4:Q$4))*((C$3:Q$3="")+(C871:Q871&gt;C$3:Q$3)))&gt;0)*1</f>
        <v>0</v>
      </c>
    </row>
    <row r="872" hidden="1" spans="1:18">
      <c r="A872" s="19">
        <v>1001</v>
      </c>
      <c r="B872" s="1" t="s">
        <v>942</v>
      </c>
      <c r="C872" s="20">
        <v>4600</v>
      </c>
      <c r="D872" s="20">
        <v>4791.74</v>
      </c>
      <c r="E872" s="21">
        <f t="shared" si="14"/>
        <v>0.959985308050938</v>
      </c>
      <c r="F872" s="22">
        <v>255.207</v>
      </c>
      <c r="G872" s="1">
        <v>0</v>
      </c>
      <c r="H872" s="1">
        <v>0</v>
      </c>
      <c r="I872" s="1">
        <v>208</v>
      </c>
      <c r="J872" s="1">
        <v>205</v>
      </c>
      <c r="K872" s="1">
        <v>400</v>
      </c>
      <c r="L872" s="22">
        <v>50.9788</v>
      </c>
      <c r="M872" s="1">
        <v>4</v>
      </c>
      <c r="N872" s="25">
        <v>-5.65878e-6</v>
      </c>
      <c r="O872" s="25">
        <v>3.90372e-5</v>
      </c>
      <c r="P872" s="25">
        <v>0.00131752</v>
      </c>
      <c r="Q872" s="25">
        <v>-0.000111568</v>
      </c>
      <c r="R872" s="27">
        <f ca="1" t="array" ref="R872">(PRODUCT(((C$4:Q$4="")+(C872:Q872&lt;C$4:Q$4))*((C$3:Q$3="")+(C872:Q872&gt;C$3:Q$3)))&gt;0)*1</f>
        <v>0</v>
      </c>
    </row>
    <row r="873" hidden="1" spans="1:18">
      <c r="A873" s="19">
        <v>1002</v>
      </c>
      <c r="B873" s="1" t="s">
        <v>943</v>
      </c>
      <c r="C873" s="20">
        <v>5200</v>
      </c>
      <c r="D873" s="20">
        <v>5384.83</v>
      </c>
      <c r="E873" s="21">
        <f t="shared" si="14"/>
        <v>0.965675796636105</v>
      </c>
      <c r="F873" s="22">
        <v>281.508</v>
      </c>
      <c r="G873" s="1">
        <v>0</v>
      </c>
      <c r="H873" s="1">
        <v>0</v>
      </c>
      <c r="I873" s="1">
        <v>240</v>
      </c>
      <c r="J873" s="1">
        <v>240</v>
      </c>
      <c r="K873" s="1">
        <v>400</v>
      </c>
      <c r="L873" s="22">
        <v>57.5555</v>
      </c>
      <c r="M873" s="1">
        <v>4</v>
      </c>
      <c r="N873" s="25">
        <v>-4.48534e-6</v>
      </c>
      <c r="O873" s="25">
        <v>4.35544e-5</v>
      </c>
      <c r="P873" s="25">
        <v>0.00163484</v>
      </c>
      <c r="Q873" s="25">
        <v>0.000376599</v>
      </c>
      <c r="R873" s="27">
        <f ca="1" t="array" ref="R873">(PRODUCT(((C$4:Q$4="")+(C873:Q873&lt;C$4:Q$4))*((C$3:Q$3="")+(C873:Q873&gt;C$3:Q$3)))&gt;0)*1</f>
        <v>0</v>
      </c>
    </row>
    <row r="874" hidden="1" spans="1:18">
      <c r="A874" s="19">
        <v>1003</v>
      </c>
      <c r="B874" s="1" t="s">
        <v>944</v>
      </c>
      <c r="C874" s="20">
        <v>3000</v>
      </c>
      <c r="D874" s="20">
        <v>3196.2</v>
      </c>
      <c r="E874" s="21">
        <f t="shared" si="14"/>
        <v>0.938614604843251</v>
      </c>
      <c r="F874" s="22">
        <v>250.677</v>
      </c>
      <c r="G874" s="1">
        <v>0</v>
      </c>
      <c r="H874" s="1">
        <v>0</v>
      </c>
      <c r="I874" s="1">
        <v>208</v>
      </c>
      <c r="J874" s="1">
        <v>200</v>
      </c>
      <c r="K874" s="1">
        <v>400</v>
      </c>
      <c r="L874" s="22">
        <v>13.6643</v>
      </c>
      <c r="M874" s="1">
        <v>0.08</v>
      </c>
      <c r="N874" s="25">
        <v>-1.26744e-5</v>
      </c>
      <c r="O874" s="25">
        <v>4.24703e-5</v>
      </c>
      <c r="P874" s="25">
        <v>0.00136263</v>
      </c>
      <c r="Q874" s="25">
        <v>-0.000114996</v>
      </c>
      <c r="R874" s="27">
        <f ca="1" t="array" ref="R874">(PRODUCT(((C$4:Q$4="")+(C874:Q874&lt;C$4:Q$4))*((C$3:Q$3="")+(C874:Q874&gt;C$3:Q$3)))&gt;0)*1</f>
        <v>0</v>
      </c>
    </row>
    <row r="875" hidden="1" spans="1:18">
      <c r="A875" s="19">
        <v>1004</v>
      </c>
      <c r="B875" s="1" t="s">
        <v>945</v>
      </c>
      <c r="C875" s="20">
        <v>3000</v>
      </c>
      <c r="D875" s="20">
        <v>3151.51</v>
      </c>
      <c r="E875" s="21">
        <f t="shared" si="14"/>
        <v>0.951924632953727</v>
      </c>
      <c r="F875" s="22">
        <v>250.643</v>
      </c>
      <c r="G875" s="1">
        <v>0</v>
      </c>
      <c r="H875" s="1">
        <v>0</v>
      </c>
      <c r="I875" s="1">
        <v>240</v>
      </c>
      <c r="J875" s="1">
        <v>200</v>
      </c>
      <c r="K875" s="1">
        <v>400</v>
      </c>
      <c r="L875" s="22">
        <v>17.8438</v>
      </c>
      <c r="M875" s="1">
        <v>0.07</v>
      </c>
      <c r="N875" s="25">
        <v>-9.57506e-6</v>
      </c>
      <c r="O875" s="25">
        <v>5.2641e-5</v>
      </c>
      <c r="P875" s="25">
        <v>0.00216983</v>
      </c>
      <c r="Q875" s="25">
        <v>0.000740594</v>
      </c>
      <c r="R875" s="27">
        <f ca="1" t="array" ref="R875">(PRODUCT(((C$4:Q$4="")+(C875:Q875&lt;C$4:Q$4))*((C$3:Q$3="")+(C875:Q875&gt;C$3:Q$3)))&gt;0)*1</f>
        <v>0</v>
      </c>
    </row>
    <row r="876" hidden="1" spans="1:18">
      <c r="A876" s="19">
        <v>1018</v>
      </c>
      <c r="B876" s="1" t="s">
        <v>946</v>
      </c>
      <c r="C876" s="20">
        <v>2860</v>
      </c>
      <c r="D876" s="20">
        <v>3067.69</v>
      </c>
      <c r="E876" s="21">
        <f t="shared" si="14"/>
        <v>0.932297591999192</v>
      </c>
      <c r="F876" s="22">
        <v>176.579</v>
      </c>
      <c r="G876" s="1">
        <v>500</v>
      </c>
      <c r="H876" s="1">
        <v>30</v>
      </c>
      <c r="I876" s="1">
        <v>240</v>
      </c>
      <c r="J876" s="1">
        <v>125</v>
      </c>
      <c r="K876" s="1">
        <v>400</v>
      </c>
      <c r="L876" s="22">
        <v>22.0856</v>
      </c>
      <c r="M876" s="1">
        <v>2.77</v>
      </c>
      <c r="N876" s="25">
        <v>-1.24962e-5</v>
      </c>
      <c r="O876" s="25">
        <v>4.44557e-5</v>
      </c>
      <c r="P876" s="25">
        <v>-0.000261233</v>
      </c>
      <c r="Q876" s="25">
        <v>0.000122936</v>
      </c>
      <c r="R876" s="27">
        <f ca="1" t="array" ref="R876">(PRODUCT(((C$4:Q$4="")+(C876:Q876&lt;C$4:Q$4))*((C$3:Q$3="")+(C876:Q876&gt;C$3:Q$3)))&gt;0)*1</f>
        <v>0</v>
      </c>
    </row>
    <row r="877" hidden="1" spans="1:18">
      <c r="A877" s="19">
        <v>564</v>
      </c>
      <c r="B877" s="1" t="s">
        <v>947</v>
      </c>
      <c r="C877" s="20">
        <v>2800</v>
      </c>
      <c r="D877" s="20">
        <v>2943.79</v>
      </c>
      <c r="E877" s="21">
        <f t="shared" si="14"/>
        <v>0.951154803841307</v>
      </c>
      <c r="F877" s="22">
        <v>241.163</v>
      </c>
      <c r="G877" s="1">
        <v>450</v>
      </c>
      <c r="H877" s="1">
        <v>15</v>
      </c>
      <c r="I877" s="1">
        <v>240</v>
      </c>
      <c r="J877" s="1">
        <v>200</v>
      </c>
      <c r="K877" s="1">
        <v>390</v>
      </c>
      <c r="L877" s="22">
        <v>55.256</v>
      </c>
      <c r="M877" s="1">
        <v>3</v>
      </c>
      <c r="N877" s="25">
        <v>-1.2045e-5</v>
      </c>
      <c r="O877" s="25">
        <v>9.61822e-5</v>
      </c>
      <c r="P877" s="25">
        <v>0.00326019</v>
      </c>
      <c r="Q877" s="25">
        <v>6.18843e-6</v>
      </c>
      <c r="R877" s="27">
        <f ca="1" t="array" ref="R877">(PRODUCT(((C$4:Q$4="")+(C877:Q877&lt;C$4:Q$4))*((C$3:Q$3="")+(C877:Q877&gt;C$3:Q$3)))&gt;0)*1</f>
        <v>0</v>
      </c>
    </row>
    <row r="878" hidden="1" spans="1:18">
      <c r="A878" s="19">
        <v>97</v>
      </c>
      <c r="B878" s="1" t="s">
        <v>948</v>
      </c>
      <c r="C878" s="20">
        <v>1100</v>
      </c>
      <c r="D878" s="20">
        <v>1182.63</v>
      </c>
      <c r="E878" s="21">
        <f t="shared" si="14"/>
        <v>0.930130302799692</v>
      </c>
      <c r="F878" s="22">
        <v>208.354</v>
      </c>
      <c r="G878" s="1">
        <v>0</v>
      </c>
      <c r="H878" s="1">
        <v>0</v>
      </c>
      <c r="I878" s="1">
        <v>120</v>
      </c>
      <c r="J878" s="1">
        <v>150</v>
      </c>
      <c r="K878" s="1">
        <v>380</v>
      </c>
      <c r="L878" s="22">
        <v>25.1834</v>
      </c>
      <c r="M878" s="1">
        <v>3.6</v>
      </c>
      <c r="N878" s="25">
        <v>-1.80743e-5</v>
      </c>
      <c r="O878" s="25">
        <v>6.33522e-5</v>
      </c>
      <c r="P878" s="25">
        <v>0.00226158</v>
      </c>
      <c r="Q878" s="25">
        <v>0.000595782</v>
      </c>
      <c r="R878" s="27">
        <f ca="1" t="array" ref="R878">(PRODUCT(((C$4:Q$4="")+(C878:Q878&lt;C$4:Q$4))*((C$3:Q$3="")+(C878:Q878&gt;C$3:Q$3)))&gt;0)*1</f>
        <v>0</v>
      </c>
    </row>
    <row r="879" hidden="1" spans="1:18">
      <c r="A879" s="19">
        <v>98</v>
      </c>
      <c r="B879" s="1" t="s">
        <v>949</v>
      </c>
      <c r="C879" s="20">
        <v>2000</v>
      </c>
      <c r="D879" s="20">
        <v>2141.2</v>
      </c>
      <c r="E879" s="21">
        <f t="shared" si="14"/>
        <v>0.934055669717915</v>
      </c>
      <c r="F879" s="22">
        <v>208.29</v>
      </c>
      <c r="G879" s="1">
        <v>0</v>
      </c>
      <c r="H879" s="1">
        <v>0</v>
      </c>
      <c r="I879" s="1">
        <v>240</v>
      </c>
      <c r="J879" s="1">
        <v>150</v>
      </c>
      <c r="K879" s="1">
        <v>380</v>
      </c>
      <c r="L879" s="22">
        <v>29.5428</v>
      </c>
      <c r="M879" s="1">
        <v>3.6</v>
      </c>
      <c r="N879" s="25">
        <v>-1.17851e-5</v>
      </c>
      <c r="O879" s="25">
        <v>5.04554e-5</v>
      </c>
      <c r="P879" s="25">
        <v>0.00178079</v>
      </c>
      <c r="Q879" s="25">
        <v>0.000397352</v>
      </c>
      <c r="R879" s="27">
        <f ca="1" t="array" ref="R879">(PRODUCT(((C$4:Q$4="")+(C879:Q879&lt;C$4:Q$4))*((C$3:Q$3="")+(C879:Q879&gt;C$3:Q$3)))&gt;0)*1</f>
        <v>0</v>
      </c>
    </row>
    <row r="880" hidden="1" spans="1:18">
      <c r="A880" s="19">
        <v>100</v>
      </c>
      <c r="B880" s="1" t="s">
        <v>950</v>
      </c>
      <c r="C880" s="20">
        <v>3000</v>
      </c>
      <c r="D880" s="20">
        <v>3203.45</v>
      </c>
      <c r="E880" s="21">
        <f t="shared" si="14"/>
        <v>0.936490346345346</v>
      </c>
      <c r="F880" s="22">
        <v>223.24</v>
      </c>
      <c r="G880" s="1">
        <v>0</v>
      </c>
      <c r="H880" s="1">
        <v>0</v>
      </c>
      <c r="I880" s="1">
        <v>240</v>
      </c>
      <c r="J880" s="1">
        <v>170</v>
      </c>
      <c r="K880" s="1">
        <v>380</v>
      </c>
      <c r="L880" s="22">
        <v>31.4127</v>
      </c>
      <c r="M880" s="1">
        <v>3.6</v>
      </c>
      <c r="N880" s="25">
        <v>-8.37828e-6</v>
      </c>
      <c r="O880" s="25">
        <v>5.10694e-5</v>
      </c>
      <c r="P880" s="25">
        <v>0.00215882</v>
      </c>
      <c r="Q880" s="25">
        <v>0.00091836</v>
      </c>
      <c r="R880" s="27">
        <f ca="1" t="array" ref="R880">(PRODUCT(((C$4:Q$4="")+(C880:Q880&lt;C$4:Q$4))*((C$3:Q$3="")+(C880:Q880&gt;C$3:Q$3)))&gt;0)*1</f>
        <v>0</v>
      </c>
    </row>
    <row r="881" hidden="1" spans="1:18">
      <c r="A881" s="19">
        <v>189</v>
      </c>
      <c r="B881" s="1" t="s">
        <v>951</v>
      </c>
      <c r="C881" s="20">
        <v>1100</v>
      </c>
      <c r="D881" s="20">
        <v>1193.77</v>
      </c>
      <c r="E881" s="21">
        <f t="shared" si="14"/>
        <v>0.921450530671737</v>
      </c>
      <c r="F881" s="22">
        <v>182.385</v>
      </c>
      <c r="G881" s="1">
        <v>0</v>
      </c>
      <c r="H881" s="1">
        <v>0</v>
      </c>
      <c r="I881" s="1">
        <v>120</v>
      </c>
      <c r="J881" s="1">
        <v>115</v>
      </c>
      <c r="K881" s="1">
        <v>380</v>
      </c>
      <c r="L881" s="22">
        <v>21.8637</v>
      </c>
      <c r="M881" s="1">
        <v>3.6</v>
      </c>
      <c r="N881" s="25">
        <v>-1.80119e-5</v>
      </c>
      <c r="O881" s="25">
        <v>5.99471e-5</v>
      </c>
      <c r="P881" s="25">
        <v>0.0021638</v>
      </c>
      <c r="Q881" s="25">
        <v>0.000669855</v>
      </c>
      <c r="R881" s="27">
        <f ca="1" t="array" ref="R881">(PRODUCT(((C$4:Q$4="")+(C881:Q881&lt;C$4:Q$4))*((C$3:Q$3="")+(C881:Q881&gt;C$3:Q$3)))&gt;0)*1</f>
        <v>0</v>
      </c>
    </row>
    <row r="882" hidden="1" spans="1:18">
      <c r="A882" s="19">
        <v>190</v>
      </c>
      <c r="B882" s="1" t="s">
        <v>952</v>
      </c>
      <c r="C882" s="20">
        <v>2000</v>
      </c>
      <c r="D882" s="20">
        <v>2161.38</v>
      </c>
      <c r="E882" s="21">
        <f t="shared" si="14"/>
        <v>0.925334739842138</v>
      </c>
      <c r="F882" s="22">
        <v>199.525</v>
      </c>
      <c r="G882" s="1">
        <v>0</v>
      </c>
      <c r="H882" s="1">
        <v>0</v>
      </c>
      <c r="I882" s="1">
        <v>240</v>
      </c>
      <c r="J882" s="1">
        <v>115</v>
      </c>
      <c r="K882" s="1">
        <v>380</v>
      </c>
      <c r="L882" s="22">
        <v>24.5984</v>
      </c>
      <c r="M882" s="1">
        <v>3.6</v>
      </c>
      <c r="N882" s="25">
        <v>-1.23742e-5</v>
      </c>
      <c r="O882" s="25">
        <v>5.60891e-5</v>
      </c>
      <c r="P882" s="25">
        <v>0.00173957</v>
      </c>
      <c r="Q882" s="25">
        <v>0.000153867</v>
      </c>
      <c r="R882" s="27">
        <f ca="1" t="array" ref="R882">(PRODUCT(((C$4:Q$4="")+(C882:Q882&lt;C$4:Q$4))*((C$3:Q$3="")+(C882:Q882&gt;C$3:Q$3)))&gt;0)*1</f>
        <v>0</v>
      </c>
    </row>
    <row r="883" hidden="1" spans="1:18">
      <c r="A883" s="19">
        <v>192</v>
      </c>
      <c r="B883" s="1" t="s">
        <v>953</v>
      </c>
      <c r="C883" s="20">
        <v>3000</v>
      </c>
      <c r="D883" s="20">
        <v>3203.45</v>
      </c>
      <c r="E883" s="21">
        <f t="shared" si="14"/>
        <v>0.936490346345346</v>
      </c>
      <c r="F883" s="22">
        <v>223.24</v>
      </c>
      <c r="G883" s="1">
        <v>0</v>
      </c>
      <c r="H883" s="1">
        <v>0</v>
      </c>
      <c r="I883" s="1">
        <v>240</v>
      </c>
      <c r="J883" s="1">
        <v>170</v>
      </c>
      <c r="K883" s="1">
        <v>380</v>
      </c>
      <c r="L883" s="22">
        <v>31.4127</v>
      </c>
      <c r="M883" s="1">
        <v>3.6</v>
      </c>
      <c r="N883" s="25">
        <v>-8.37828e-6</v>
      </c>
      <c r="O883" s="25">
        <v>5.10694e-5</v>
      </c>
      <c r="P883" s="25">
        <v>0.00215882</v>
      </c>
      <c r="Q883" s="25">
        <v>0.00091836</v>
      </c>
      <c r="R883" s="27">
        <f ca="1" t="array" ref="R883">(PRODUCT(((C$4:Q$4="")+(C883:Q883&lt;C$4:Q$4))*((C$3:Q$3="")+(C883:Q883&gt;C$3:Q$3)))&gt;0)*1</f>
        <v>0</v>
      </c>
    </row>
    <row r="884" hidden="1" spans="1:18">
      <c r="A884" s="19">
        <v>269</v>
      </c>
      <c r="B884" s="1" t="s">
        <v>954</v>
      </c>
      <c r="C884" s="20">
        <v>1100</v>
      </c>
      <c r="D884" s="20">
        <v>1193.77</v>
      </c>
      <c r="E884" s="21">
        <f t="shared" si="14"/>
        <v>0.921450530671737</v>
      </c>
      <c r="F884" s="22">
        <v>182.385</v>
      </c>
      <c r="G884" s="1">
        <v>0</v>
      </c>
      <c r="H884" s="1">
        <v>0</v>
      </c>
      <c r="I884" s="1">
        <v>120</v>
      </c>
      <c r="J884" s="1">
        <v>115</v>
      </c>
      <c r="K884" s="1">
        <v>380</v>
      </c>
      <c r="L884" s="22">
        <v>21.8637</v>
      </c>
      <c r="M884" s="1">
        <v>3.6</v>
      </c>
      <c r="N884" s="25">
        <v>-1.80119e-5</v>
      </c>
      <c r="O884" s="25">
        <v>5.99471e-5</v>
      </c>
      <c r="P884" s="25">
        <v>0.0021638</v>
      </c>
      <c r="Q884" s="25">
        <v>0.000669855</v>
      </c>
      <c r="R884" s="27">
        <f ca="1" t="array" ref="R884">(PRODUCT(((C$4:Q$4="")+(C884:Q884&lt;C$4:Q$4))*((C$3:Q$3="")+(C884:Q884&gt;C$3:Q$3)))&gt;0)*1</f>
        <v>0</v>
      </c>
    </row>
    <row r="885" hidden="1" spans="1:18">
      <c r="A885" s="19">
        <v>270</v>
      </c>
      <c r="B885" s="1" t="s">
        <v>955</v>
      </c>
      <c r="C885" s="20">
        <v>2000</v>
      </c>
      <c r="D885" s="20">
        <v>2161.38</v>
      </c>
      <c r="E885" s="21">
        <f t="shared" si="14"/>
        <v>0.925334739842138</v>
      </c>
      <c r="F885" s="22">
        <v>199.525</v>
      </c>
      <c r="G885" s="1">
        <v>0</v>
      </c>
      <c r="H885" s="1">
        <v>0</v>
      </c>
      <c r="I885" s="1">
        <v>240</v>
      </c>
      <c r="J885" s="1">
        <v>115</v>
      </c>
      <c r="K885" s="1">
        <v>380</v>
      </c>
      <c r="L885" s="22">
        <v>24.5984</v>
      </c>
      <c r="M885" s="1">
        <v>3.6</v>
      </c>
      <c r="N885" s="25">
        <v>-1.23742e-5</v>
      </c>
      <c r="O885" s="25">
        <v>5.60891e-5</v>
      </c>
      <c r="P885" s="25">
        <v>0.00173957</v>
      </c>
      <c r="Q885" s="25">
        <v>0.000153867</v>
      </c>
      <c r="R885" s="27">
        <f ca="1" t="array" ref="R885">(PRODUCT(((C$4:Q$4="")+(C885:Q885&lt;C$4:Q$4))*((C$3:Q$3="")+(C885:Q885&gt;C$3:Q$3)))&gt;0)*1</f>
        <v>0</v>
      </c>
    </row>
    <row r="886" hidden="1" spans="1:18">
      <c r="A886" s="19">
        <v>273</v>
      </c>
      <c r="B886" s="1" t="s">
        <v>956</v>
      </c>
      <c r="C886" s="20">
        <v>3000</v>
      </c>
      <c r="D886" s="20">
        <v>3203.45</v>
      </c>
      <c r="E886" s="21">
        <f t="shared" si="14"/>
        <v>0.936490346345346</v>
      </c>
      <c r="F886" s="22">
        <v>223.24</v>
      </c>
      <c r="G886" s="1">
        <v>0</v>
      </c>
      <c r="H886" s="1">
        <v>0</v>
      </c>
      <c r="I886" s="1">
        <v>240</v>
      </c>
      <c r="J886" s="1">
        <v>170</v>
      </c>
      <c r="K886" s="1">
        <v>380</v>
      </c>
      <c r="L886" s="22">
        <v>31.4127</v>
      </c>
      <c r="M886" s="1">
        <v>3.6</v>
      </c>
      <c r="N886" s="25">
        <v>-8.37828e-6</v>
      </c>
      <c r="O886" s="25">
        <v>5.10694e-5</v>
      </c>
      <c r="P886" s="25">
        <v>0.00215882</v>
      </c>
      <c r="Q886" s="25">
        <v>0.00091836</v>
      </c>
      <c r="R886" s="27">
        <f ca="1" t="array" ref="R886">(PRODUCT(((C$4:Q$4="")+(C886:Q886&lt;C$4:Q$4))*((C$3:Q$3="")+(C886:Q886&gt;C$3:Q$3)))&gt;0)*1</f>
        <v>0</v>
      </c>
    </row>
    <row r="887" hidden="1" spans="1:18">
      <c r="A887" s="19">
        <v>358</v>
      </c>
      <c r="B887" s="1" t="s">
        <v>957</v>
      </c>
      <c r="C887" s="20">
        <v>1100</v>
      </c>
      <c r="D887" s="20">
        <v>1193.77</v>
      </c>
      <c r="E887" s="21">
        <f t="shared" si="14"/>
        <v>0.921450530671737</v>
      </c>
      <c r="F887" s="22">
        <v>182.385</v>
      </c>
      <c r="G887" s="1">
        <v>0</v>
      </c>
      <c r="H887" s="1">
        <v>0</v>
      </c>
      <c r="I887" s="1">
        <v>120</v>
      </c>
      <c r="J887" s="1">
        <v>115</v>
      </c>
      <c r="K887" s="1">
        <v>380</v>
      </c>
      <c r="L887" s="22">
        <v>21.8637</v>
      </c>
      <c r="M887" s="1">
        <v>3.6</v>
      </c>
      <c r="N887" s="25">
        <v>-1.80119e-5</v>
      </c>
      <c r="O887" s="25">
        <v>5.99471e-5</v>
      </c>
      <c r="P887" s="25">
        <v>0.0021638</v>
      </c>
      <c r="Q887" s="25">
        <v>0.000669855</v>
      </c>
      <c r="R887" s="27">
        <f ca="1" t="array" ref="R887">(PRODUCT(((C$4:Q$4="")+(C887:Q887&lt;C$4:Q$4))*((C$3:Q$3="")+(C887:Q887&gt;C$3:Q$3)))&gt;0)*1</f>
        <v>0</v>
      </c>
    </row>
    <row r="888" hidden="1" spans="1:18">
      <c r="A888" s="19">
        <v>359</v>
      </c>
      <c r="B888" s="1" t="s">
        <v>958</v>
      </c>
      <c r="C888" s="20">
        <v>2000</v>
      </c>
      <c r="D888" s="20">
        <v>2161.38</v>
      </c>
      <c r="E888" s="21">
        <f t="shared" si="14"/>
        <v>0.925334739842138</v>
      </c>
      <c r="F888" s="22">
        <v>199.525</v>
      </c>
      <c r="G888" s="1">
        <v>0</v>
      </c>
      <c r="H888" s="1">
        <v>0</v>
      </c>
      <c r="I888" s="1">
        <v>240</v>
      </c>
      <c r="J888" s="1">
        <v>115</v>
      </c>
      <c r="K888" s="1">
        <v>380</v>
      </c>
      <c r="L888" s="22">
        <v>24.5984</v>
      </c>
      <c r="M888" s="1">
        <v>3.6</v>
      </c>
      <c r="N888" s="25">
        <v>-1.23742e-5</v>
      </c>
      <c r="O888" s="25">
        <v>5.60891e-5</v>
      </c>
      <c r="P888" s="25">
        <v>0.00173957</v>
      </c>
      <c r="Q888" s="25">
        <v>0.000153867</v>
      </c>
      <c r="R888" s="27">
        <f ca="1" t="array" ref="R888">(PRODUCT(((C$4:Q$4="")+(C888:Q888&lt;C$4:Q$4))*((C$3:Q$3="")+(C888:Q888&gt;C$3:Q$3)))&gt;0)*1</f>
        <v>0</v>
      </c>
    </row>
    <row r="889" hidden="1" spans="1:18">
      <c r="A889" s="19">
        <v>361</v>
      </c>
      <c r="B889" s="1" t="s">
        <v>959</v>
      </c>
      <c r="C889" s="20">
        <v>3000</v>
      </c>
      <c r="D889" s="20">
        <v>3203.45</v>
      </c>
      <c r="E889" s="21">
        <f t="shared" si="14"/>
        <v>0.936490346345346</v>
      </c>
      <c r="F889" s="22">
        <v>223.24</v>
      </c>
      <c r="G889" s="1">
        <v>0</v>
      </c>
      <c r="H889" s="1">
        <v>0</v>
      </c>
      <c r="I889" s="1">
        <v>240</v>
      </c>
      <c r="J889" s="1">
        <v>170</v>
      </c>
      <c r="K889" s="1">
        <v>380</v>
      </c>
      <c r="L889" s="22">
        <v>31.4127</v>
      </c>
      <c r="M889" s="1">
        <v>3.6</v>
      </c>
      <c r="N889" s="25">
        <v>-8.37828e-6</v>
      </c>
      <c r="O889" s="25">
        <v>5.10694e-5</v>
      </c>
      <c r="P889" s="25">
        <v>0.00215882</v>
      </c>
      <c r="Q889" s="25">
        <v>0.00091836</v>
      </c>
      <c r="R889" s="27">
        <f ca="1" t="array" ref="R889">(PRODUCT(((C$4:Q$4="")+(C889:Q889&lt;C$4:Q$4))*((C$3:Q$3="")+(C889:Q889&gt;C$3:Q$3)))&gt;0)*1</f>
        <v>0</v>
      </c>
    </row>
    <row r="890" hidden="1" spans="1:18">
      <c r="A890" s="19">
        <v>395</v>
      </c>
      <c r="B890" s="1" t="s">
        <v>960</v>
      </c>
      <c r="C890" s="20">
        <v>1100</v>
      </c>
      <c r="D890" s="20">
        <v>1182.63</v>
      </c>
      <c r="E890" s="21">
        <f t="shared" si="14"/>
        <v>0.930130302799692</v>
      </c>
      <c r="F890" s="22">
        <v>208.354</v>
      </c>
      <c r="G890" s="1">
        <v>0</v>
      </c>
      <c r="H890" s="1">
        <v>0</v>
      </c>
      <c r="I890" s="1">
        <v>120</v>
      </c>
      <c r="J890" s="1">
        <v>150</v>
      </c>
      <c r="K890" s="1">
        <v>380</v>
      </c>
      <c r="L890" s="22">
        <v>25.1834</v>
      </c>
      <c r="M890" s="1">
        <v>3.6</v>
      </c>
      <c r="N890" s="25">
        <v>-1.80743e-5</v>
      </c>
      <c r="O890" s="25">
        <v>6.33522e-5</v>
      </c>
      <c r="P890" s="25">
        <v>0.00226158</v>
      </c>
      <c r="Q890" s="25">
        <v>0.000595782</v>
      </c>
      <c r="R890" s="27">
        <f ca="1" t="array" ref="R890">(PRODUCT(((C$4:Q$4="")+(C890:Q890&lt;C$4:Q$4))*((C$3:Q$3="")+(C890:Q890&gt;C$3:Q$3)))&gt;0)*1</f>
        <v>0</v>
      </c>
    </row>
    <row r="891" hidden="1" spans="1:18">
      <c r="A891" s="19">
        <v>396</v>
      </c>
      <c r="B891" s="1" t="s">
        <v>961</v>
      </c>
      <c r="C891" s="20">
        <v>2000</v>
      </c>
      <c r="D891" s="20">
        <v>2141.2</v>
      </c>
      <c r="E891" s="21">
        <f t="shared" si="14"/>
        <v>0.934055669717915</v>
      </c>
      <c r="F891" s="22">
        <v>208.29</v>
      </c>
      <c r="G891" s="1">
        <v>0</v>
      </c>
      <c r="H891" s="1">
        <v>0</v>
      </c>
      <c r="I891" s="1">
        <v>240</v>
      </c>
      <c r="J891" s="1">
        <v>150</v>
      </c>
      <c r="K891" s="1">
        <v>380</v>
      </c>
      <c r="L891" s="22">
        <v>29.5428</v>
      </c>
      <c r="M891" s="1">
        <v>3.6</v>
      </c>
      <c r="N891" s="25">
        <v>-1.17851e-5</v>
      </c>
      <c r="O891" s="25">
        <v>5.04554e-5</v>
      </c>
      <c r="P891" s="25">
        <v>0.00178079</v>
      </c>
      <c r="Q891" s="25">
        <v>0.000397352</v>
      </c>
      <c r="R891" s="27">
        <f ca="1" t="array" ref="R891">(PRODUCT(((C$4:Q$4="")+(C891:Q891&lt;C$4:Q$4))*((C$3:Q$3="")+(C891:Q891&gt;C$3:Q$3)))&gt;0)*1</f>
        <v>0</v>
      </c>
    </row>
    <row r="892" hidden="1" spans="1:18">
      <c r="A892" s="19">
        <v>398</v>
      </c>
      <c r="B892" s="1" t="s">
        <v>962</v>
      </c>
      <c r="C892" s="20">
        <v>3000</v>
      </c>
      <c r="D892" s="20">
        <v>3203.45</v>
      </c>
      <c r="E892" s="21">
        <f t="shared" si="14"/>
        <v>0.936490346345346</v>
      </c>
      <c r="F892" s="22">
        <v>223.24</v>
      </c>
      <c r="G892" s="1">
        <v>0</v>
      </c>
      <c r="H892" s="1">
        <v>0</v>
      </c>
      <c r="I892" s="1">
        <v>240</v>
      </c>
      <c r="J892" s="1">
        <v>170</v>
      </c>
      <c r="K892" s="1">
        <v>380</v>
      </c>
      <c r="L892" s="22">
        <v>31.4127</v>
      </c>
      <c r="M892" s="1">
        <v>3.6</v>
      </c>
      <c r="N892" s="25">
        <v>-8.37828e-6</v>
      </c>
      <c r="O892" s="25">
        <v>5.10694e-5</v>
      </c>
      <c r="P892" s="25">
        <v>0.00215882</v>
      </c>
      <c r="Q892" s="25">
        <v>0.00091836</v>
      </c>
      <c r="R892" s="27">
        <f ca="1" t="array" ref="R892">(PRODUCT(((C$4:Q$4="")+(C892:Q892&lt;C$4:Q$4))*((C$3:Q$3="")+(C892:Q892&gt;C$3:Q$3)))&gt;0)*1</f>
        <v>0</v>
      </c>
    </row>
    <row r="893" hidden="1" spans="1:18">
      <c r="A893" s="19">
        <v>433</v>
      </c>
      <c r="B893" s="1" t="s">
        <v>963</v>
      </c>
      <c r="C893" s="20">
        <v>1100</v>
      </c>
      <c r="D893" s="20">
        <v>1193.77</v>
      </c>
      <c r="E893" s="21">
        <f t="shared" si="14"/>
        <v>0.921450530671737</v>
      </c>
      <c r="F893" s="22">
        <v>182.385</v>
      </c>
      <c r="G893" s="1">
        <v>0</v>
      </c>
      <c r="H893" s="1">
        <v>0</v>
      </c>
      <c r="I893" s="1">
        <v>120</v>
      </c>
      <c r="J893" s="1">
        <v>115</v>
      </c>
      <c r="K893" s="1">
        <v>380</v>
      </c>
      <c r="L893" s="22">
        <v>21.8637</v>
      </c>
      <c r="M893" s="1">
        <v>3.6</v>
      </c>
      <c r="N893" s="25">
        <v>-1.80119e-5</v>
      </c>
      <c r="O893" s="25">
        <v>5.99471e-5</v>
      </c>
      <c r="P893" s="25">
        <v>0.0021638</v>
      </c>
      <c r="Q893" s="25">
        <v>0.000669855</v>
      </c>
      <c r="R893" s="27">
        <f ca="1" t="array" ref="R893">(PRODUCT(((C$4:Q$4="")+(C893:Q893&lt;C$4:Q$4))*((C$3:Q$3="")+(C893:Q893&gt;C$3:Q$3)))&gt;0)*1</f>
        <v>0</v>
      </c>
    </row>
    <row r="894" hidden="1" spans="1:18">
      <c r="A894" s="19">
        <v>434</v>
      </c>
      <c r="B894" s="1" t="s">
        <v>964</v>
      </c>
      <c r="C894" s="20">
        <v>2000</v>
      </c>
      <c r="D894" s="20">
        <v>2161.38</v>
      </c>
      <c r="E894" s="21">
        <f t="shared" si="14"/>
        <v>0.925334739842138</v>
      </c>
      <c r="F894" s="22">
        <v>199.525</v>
      </c>
      <c r="G894" s="1">
        <v>0</v>
      </c>
      <c r="H894" s="1">
        <v>0</v>
      </c>
      <c r="I894" s="1">
        <v>240</v>
      </c>
      <c r="J894" s="1">
        <v>115</v>
      </c>
      <c r="K894" s="1">
        <v>380</v>
      </c>
      <c r="L894" s="22">
        <v>24.5984</v>
      </c>
      <c r="M894" s="1">
        <v>3.6</v>
      </c>
      <c r="N894" s="25">
        <v>-1.23742e-5</v>
      </c>
      <c r="O894" s="25">
        <v>5.60891e-5</v>
      </c>
      <c r="P894" s="25">
        <v>0.00173957</v>
      </c>
      <c r="Q894" s="25">
        <v>0.000153867</v>
      </c>
      <c r="R894" s="27">
        <f ca="1" t="array" ref="R894">(PRODUCT(((C$4:Q$4="")+(C894:Q894&lt;C$4:Q$4))*((C$3:Q$3="")+(C894:Q894&gt;C$3:Q$3)))&gt;0)*1</f>
        <v>0</v>
      </c>
    </row>
    <row r="895" hidden="1" spans="1:18">
      <c r="A895" s="19">
        <v>436</v>
      </c>
      <c r="B895" s="1" t="s">
        <v>965</v>
      </c>
      <c r="C895" s="20">
        <v>3000</v>
      </c>
      <c r="D895" s="20">
        <v>3203.45</v>
      </c>
      <c r="E895" s="21">
        <f t="shared" si="14"/>
        <v>0.936490346345346</v>
      </c>
      <c r="F895" s="22">
        <v>223.24</v>
      </c>
      <c r="G895" s="1">
        <v>0</v>
      </c>
      <c r="H895" s="1">
        <v>0</v>
      </c>
      <c r="I895" s="1">
        <v>240</v>
      </c>
      <c r="J895" s="1">
        <v>170</v>
      </c>
      <c r="K895" s="1">
        <v>380</v>
      </c>
      <c r="L895" s="22">
        <v>31.4127</v>
      </c>
      <c r="M895" s="1">
        <v>3.6</v>
      </c>
      <c r="N895" s="25">
        <v>-8.37828e-6</v>
      </c>
      <c r="O895" s="25">
        <v>5.10694e-5</v>
      </c>
      <c r="P895" s="25">
        <v>0.00215882</v>
      </c>
      <c r="Q895" s="25">
        <v>0.00091836</v>
      </c>
      <c r="R895" s="27">
        <f ca="1" t="array" ref="R895">(PRODUCT(((C$4:Q$4="")+(C895:Q895&lt;C$4:Q$4))*((C$3:Q$3="")+(C895:Q895&gt;C$3:Q$3)))&gt;0)*1</f>
        <v>0</v>
      </c>
    </row>
    <row r="896" hidden="1" spans="1:18">
      <c r="A896" s="19">
        <v>481</v>
      </c>
      <c r="B896" s="1" t="s">
        <v>966</v>
      </c>
      <c r="C896" s="20">
        <v>1100</v>
      </c>
      <c r="D896" s="20">
        <v>1193.77</v>
      </c>
      <c r="E896" s="21">
        <f t="shared" si="14"/>
        <v>0.921450530671737</v>
      </c>
      <c r="F896" s="22">
        <v>182.385</v>
      </c>
      <c r="G896" s="1">
        <v>0</v>
      </c>
      <c r="H896" s="1">
        <v>0</v>
      </c>
      <c r="I896" s="1">
        <v>120</v>
      </c>
      <c r="J896" s="1">
        <v>115</v>
      </c>
      <c r="K896" s="1">
        <v>380</v>
      </c>
      <c r="L896" s="22">
        <v>21.8637</v>
      </c>
      <c r="M896" s="1">
        <v>3.6</v>
      </c>
      <c r="N896" s="25">
        <v>-1.80119e-5</v>
      </c>
      <c r="O896" s="25">
        <v>5.99471e-5</v>
      </c>
      <c r="P896" s="25">
        <v>0.0021638</v>
      </c>
      <c r="Q896" s="25">
        <v>0.000669855</v>
      </c>
      <c r="R896" s="27">
        <f ca="1" t="array" ref="R896">(PRODUCT(((C$4:Q$4="")+(C896:Q896&lt;C$4:Q$4))*((C$3:Q$3="")+(C896:Q896&gt;C$3:Q$3)))&gt;0)*1</f>
        <v>0</v>
      </c>
    </row>
    <row r="897" hidden="1" spans="1:18">
      <c r="A897" s="19">
        <v>482</v>
      </c>
      <c r="B897" s="1" t="s">
        <v>967</v>
      </c>
      <c r="C897" s="20">
        <v>2000</v>
      </c>
      <c r="D897" s="20">
        <v>2161.38</v>
      </c>
      <c r="E897" s="21">
        <f t="shared" si="14"/>
        <v>0.925334739842138</v>
      </c>
      <c r="F897" s="22">
        <v>199.525</v>
      </c>
      <c r="G897" s="1">
        <v>0</v>
      </c>
      <c r="H897" s="1">
        <v>0</v>
      </c>
      <c r="I897" s="1">
        <v>240</v>
      </c>
      <c r="J897" s="1">
        <v>115</v>
      </c>
      <c r="K897" s="1">
        <v>380</v>
      </c>
      <c r="L897" s="22">
        <v>24.5984</v>
      </c>
      <c r="M897" s="1">
        <v>3.6</v>
      </c>
      <c r="N897" s="25">
        <v>-1.23742e-5</v>
      </c>
      <c r="O897" s="25">
        <v>5.60891e-5</v>
      </c>
      <c r="P897" s="25">
        <v>0.00173957</v>
      </c>
      <c r="Q897" s="25">
        <v>0.000153867</v>
      </c>
      <c r="R897" s="27">
        <f ca="1" t="array" ref="R897">(PRODUCT(((C$4:Q$4="")+(C897:Q897&lt;C$4:Q$4))*((C$3:Q$3="")+(C897:Q897&gt;C$3:Q$3)))&gt;0)*1</f>
        <v>0</v>
      </c>
    </row>
    <row r="898" hidden="1" spans="1:18">
      <c r="A898" s="19">
        <v>553</v>
      </c>
      <c r="B898" s="1" t="s">
        <v>968</v>
      </c>
      <c r="C898" s="20">
        <v>1100</v>
      </c>
      <c r="D898" s="20">
        <v>1182.63</v>
      </c>
      <c r="E898" s="21">
        <f t="shared" si="14"/>
        <v>0.930130302799692</v>
      </c>
      <c r="F898" s="22">
        <v>208.354</v>
      </c>
      <c r="G898" s="1">
        <v>0</v>
      </c>
      <c r="H898" s="1">
        <v>0</v>
      </c>
      <c r="I898" s="1">
        <v>120</v>
      </c>
      <c r="J898" s="1">
        <v>150</v>
      </c>
      <c r="K898" s="1">
        <v>380</v>
      </c>
      <c r="L898" s="22">
        <v>25.1834</v>
      </c>
      <c r="M898" s="1">
        <v>3.6</v>
      </c>
      <c r="N898" s="25">
        <v>-1.80743e-5</v>
      </c>
      <c r="O898" s="25">
        <v>6.33522e-5</v>
      </c>
      <c r="P898" s="25">
        <v>0.00226158</v>
      </c>
      <c r="Q898" s="25">
        <v>0.000595782</v>
      </c>
      <c r="R898" s="27">
        <f ca="1" t="array" ref="R898">(PRODUCT(((C$4:Q$4="")+(C898:Q898&lt;C$4:Q$4))*((C$3:Q$3="")+(C898:Q898&gt;C$3:Q$3)))&gt;0)*1</f>
        <v>0</v>
      </c>
    </row>
    <row r="899" hidden="1" spans="1:18">
      <c r="A899" s="19">
        <v>554</v>
      </c>
      <c r="B899" s="1" t="s">
        <v>969</v>
      </c>
      <c r="C899" s="20">
        <v>1100</v>
      </c>
      <c r="D899" s="20">
        <v>1193.77</v>
      </c>
      <c r="E899" s="21">
        <f t="shared" si="14"/>
        <v>0.921450530671737</v>
      </c>
      <c r="F899" s="22">
        <v>182.385</v>
      </c>
      <c r="G899" s="1">
        <v>0</v>
      </c>
      <c r="H899" s="1">
        <v>0</v>
      </c>
      <c r="I899" s="1">
        <v>120</v>
      </c>
      <c r="J899" s="1">
        <v>115</v>
      </c>
      <c r="K899" s="1">
        <v>380</v>
      </c>
      <c r="L899" s="22">
        <v>21.8637</v>
      </c>
      <c r="M899" s="1">
        <v>3.6</v>
      </c>
      <c r="N899" s="25">
        <v>-1.80119e-5</v>
      </c>
      <c r="O899" s="25">
        <v>5.99471e-5</v>
      </c>
      <c r="P899" s="25">
        <v>0.0021638</v>
      </c>
      <c r="Q899" s="25">
        <v>0.000669855</v>
      </c>
      <c r="R899" s="27">
        <f ca="1" t="array" ref="R899">(PRODUCT(((C$4:Q$4="")+(C899:Q899&lt;C$4:Q$4))*((C$3:Q$3="")+(C899:Q899&gt;C$3:Q$3)))&gt;0)*1</f>
        <v>0</v>
      </c>
    </row>
    <row r="900" hidden="1" spans="1:18">
      <c r="A900" s="19">
        <v>558</v>
      </c>
      <c r="B900" s="1" t="s">
        <v>970</v>
      </c>
      <c r="C900" s="20">
        <v>2000</v>
      </c>
      <c r="D900" s="20">
        <v>2161.38</v>
      </c>
      <c r="E900" s="21">
        <f t="shared" si="14"/>
        <v>0.925334739842138</v>
      </c>
      <c r="F900" s="22">
        <v>199.525</v>
      </c>
      <c r="G900" s="1">
        <v>0</v>
      </c>
      <c r="H900" s="1">
        <v>0</v>
      </c>
      <c r="I900" s="1">
        <v>240</v>
      </c>
      <c r="J900" s="1">
        <v>115</v>
      </c>
      <c r="K900" s="1">
        <v>380</v>
      </c>
      <c r="L900" s="22">
        <v>24.5984</v>
      </c>
      <c r="M900" s="1">
        <v>3.6</v>
      </c>
      <c r="N900" s="25">
        <v>-1.23742e-5</v>
      </c>
      <c r="O900" s="25">
        <v>5.60891e-5</v>
      </c>
      <c r="P900" s="25">
        <v>0.00173957</v>
      </c>
      <c r="Q900" s="25">
        <v>0.000153867</v>
      </c>
      <c r="R900" s="27">
        <f ca="1" t="array" ref="R900">(PRODUCT(((C$4:Q$4="")+(C900:Q900&lt;C$4:Q$4))*((C$3:Q$3="")+(C900:Q900&gt;C$3:Q$3)))&gt;0)*1</f>
        <v>0</v>
      </c>
    </row>
    <row r="901" hidden="1" spans="1:18">
      <c r="A901" s="19">
        <v>568</v>
      </c>
      <c r="B901" s="1" t="s">
        <v>971</v>
      </c>
      <c r="C901" s="20">
        <v>3000</v>
      </c>
      <c r="D901" s="20">
        <v>3203.45</v>
      </c>
      <c r="E901" s="21">
        <f t="shared" si="14"/>
        <v>0.936490346345346</v>
      </c>
      <c r="F901" s="22">
        <v>223.24</v>
      </c>
      <c r="G901" s="1">
        <v>0</v>
      </c>
      <c r="H901" s="1">
        <v>0</v>
      </c>
      <c r="I901" s="1">
        <v>240</v>
      </c>
      <c r="J901" s="1">
        <v>170</v>
      </c>
      <c r="K901" s="1">
        <v>380</v>
      </c>
      <c r="L901" s="22">
        <v>31.4127</v>
      </c>
      <c r="M901" s="1">
        <v>3.6</v>
      </c>
      <c r="N901" s="25">
        <v>-8.37828e-6</v>
      </c>
      <c r="O901" s="25">
        <v>5.10694e-5</v>
      </c>
      <c r="P901" s="25">
        <v>0.00215882</v>
      </c>
      <c r="Q901" s="25">
        <v>0.00091836</v>
      </c>
      <c r="R901" s="27">
        <f ca="1" t="array" ref="R901">(PRODUCT(((C$4:Q$4="")+(C901:Q901&lt;C$4:Q$4))*((C$3:Q$3="")+(C901:Q901&gt;C$3:Q$3)))&gt;0)*1</f>
        <v>0</v>
      </c>
    </row>
    <row r="902" hidden="1" spans="1:18">
      <c r="A902" s="19">
        <v>881</v>
      </c>
      <c r="B902" s="1" t="s">
        <v>972</v>
      </c>
      <c r="C902" s="20">
        <v>13500</v>
      </c>
      <c r="D902" s="20">
        <v>14381.6</v>
      </c>
      <c r="E902" s="21">
        <f t="shared" si="14"/>
        <v>0.938699449296323</v>
      </c>
      <c r="F902" s="22">
        <v>269.917</v>
      </c>
      <c r="G902" s="1">
        <v>0</v>
      </c>
      <c r="H902" s="1">
        <v>0</v>
      </c>
      <c r="I902" s="1">
        <v>208</v>
      </c>
      <c r="J902" s="1">
        <v>225</v>
      </c>
      <c r="K902" s="1">
        <v>380</v>
      </c>
      <c r="L902" s="22">
        <v>112.446</v>
      </c>
      <c r="M902" s="1">
        <v>0.01</v>
      </c>
      <c r="N902" s="25">
        <v>-2.33672e-6</v>
      </c>
      <c r="O902" s="25">
        <v>3.54902e-5</v>
      </c>
      <c r="P902" s="25">
        <v>0.00381457</v>
      </c>
      <c r="Q902" s="25">
        <v>0.00174495</v>
      </c>
      <c r="R902" s="27">
        <f ca="1" t="array" ref="R902">(PRODUCT(((C$4:Q$4="")+(C902:Q902&lt;C$4:Q$4))*((C$3:Q$3="")+(C902:Q902&gt;C$3:Q$3)))&gt;0)*1</f>
        <v>0</v>
      </c>
    </row>
    <row r="903" hidden="1" spans="1:18">
      <c r="A903" s="19">
        <v>882</v>
      </c>
      <c r="B903" s="1" t="s">
        <v>973</v>
      </c>
      <c r="C903" s="20">
        <v>13440</v>
      </c>
      <c r="D903" s="20">
        <v>14237</v>
      </c>
      <c r="E903" s="21">
        <f t="shared" si="14"/>
        <v>0.944019105148557</v>
      </c>
      <c r="F903" s="22">
        <v>269.739</v>
      </c>
      <c r="G903" s="1">
        <v>0</v>
      </c>
      <c r="H903" s="1">
        <v>0</v>
      </c>
      <c r="I903" s="1">
        <v>480</v>
      </c>
      <c r="J903" s="1">
        <v>225</v>
      </c>
      <c r="K903" s="1">
        <v>380</v>
      </c>
      <c r="L903" s="22">
        <v>94.4862</v>
      </c>
      <c r="M903" s="1">
        <v>0.01</v>
      </c>
      <c r="N903" s="25">
        <v>-1.5343e-6</v>
      </c>
      <c r="O903" s="25">
        <v>5.23182e-5</v>
      </c>
      <c r="P903" s="25">
        <v>0.00686598</v>
      </c>
      <c r="Q903" s="25">
        <v>0.00346335</v>
      </c>
      <c r="R903" s="27">
        <f ca="1" t="array" ref="R903">(PRODUCT(((C$4:Q$4="")+(C903:Q903&lt;C$4:Q$4))*((C$3:Q$3="")+(C903:Q903&gt;C$3:Q$3)))&gt;0)*1</f>
        <v>0</v>
      </c>
    </row>
    <row r="904" hidden="1" spans="1:18">
      <c r="A904" s="19">
        <v>883</v>
      </c>
      <c r="B904" s="1" t="s">
        <v>974</v>
      </c>
      <c r="C904" s="20">
        <v>15240</v>
      </c>
      <c r="D904" s="20">
        <v>16253.1</v>
      </c>
      <c r="E904" s="21">
        <f t="shared" ref="E904:E967" si="15">C904/D904</f>
        <v>0.937667275781236</v>
      </c>
      <c r="F904" s="22">
        <v>269.881</v>
      </c>
      <c r="G904" s="1">
        <v>0</v>
      </c>
      <c r="H904" s="1">
        <v>0</v>
      </c>
      <c r="I904" s="1">
        <v>208</v>
      </c>
      <c r="J904" s="1">
        <v>225</v>
      </c>
      <c r="K904" s="1">
        <v>380</v>
      </c>
      <c r="L904" s="22">
        <v>105.967</v>
      </c>
      <c r="M904" s="1">
        <v>0.01</v>
      </c>
      <c r="N904" s="25">
        <v>-1.9883e-6</v>
      </c>
      <c r="O904" s="25">
        <v>5.16854e-5</v>
      </c>
      <c r="P904" s="25">
        <v>0.00414431</v>
      </c>
      <c r="Q904" s="25">
        <v>0.00247483</v>
      </c>
      <c r="R904" s="27">
        <f ca="1" t="array" ref="R904">(PRODUCT(((C$4:Q$4="")+(C904:Q904&lt;C$4:Q$4))*((C$3:Q$3="")+(C904:Q904&gt;C$3:Q$3)))&gt;0)*1</f>
        <v>0</v>
      </c>
    </row>
    <row r="905" hidden="1" spans="1:18">
      <c r="A905" s="19">
        <v>884</v>
      </c>
      <c r="B905" s="1" t="s">
        <v>975</v>
      </c>
      <c r="C905" s="20">
        <v>15090</v>
      </c>
      <c r="D905" s="20">
        <v>16017.9</v>
      </c>
      <c r="E905" s="21">
        <f t="shared" si="15"/>
        <v>0.942071058003858</v>
      </c>
      <c r="F905" s="22">
        <v>269.705</v>
      </c>
      <c r="G905" s="1">
        <v>0</v>
      </c>
      <c r="H905" s="1">
        <v>0</v>
      </c>
      <c r="I905" s="1">
        <v>480</v>
      </c>
      <c r="J905" s="1">
        <v>225</v>
      </c>
      <c r="K905" s="1">
        <v>380</v>
      </c>
      <c r="L905" s="22">
        <v>98.4505</v>
      </c>
      <c r="M905" s="1">
        <v>0.01</v>
      </c>
      <c r="N905" s="25">
        <v>-1.65517e-6</v>
      </c>
      <c r="O905" s="25">
        <v>5.49267e-5</v>
      </c>
      <c r="P905" s="25">
        <v>0.00560602</v>
      </c>
      <c r="Q905" s="25">
        <v>0.00172819</v>
      </c>
      <c r="R905" s="27">
        <f ca="1" t="array" ref="R905">(PRODUCT(((C$4:Q$4="")+(C905:Q905&lt;C$4:Q$4))*((C$3:Q$3="")+(C905:Q905&gt;C$3:Q$3)))&gt;0)*1</f>
        <v>0</v>
      </c>
    </row>
    <row r="906" hidden="1" spans="1:18">
      <c r="A906" s="19">
        <v>555</v>
      </c>
      <c r="B906" s="1" t="s">
        <v>976</v>
      </c>
      <c r="C906" s="20">
        <v>1800</v>
      </c>
      <c r="D906" s="20">
        <v>1941.58</v>
      </c>
      <c r="E906" s="21">
        <f t="shared" si="15"/>
        <v>0.927080007004605</v>
      </c>
      <c r="F906" s="22">
        <v>163.227</v>
      </c>
      <c r="G906" s="1">
        <v>360</v>
      </c>
      <c r="H906" s="1">
        <v>15</v>
      </c>
      <c r="I906" s="1">
        <v>120</v>
      </c>
      <c r="J906" s="1">
        <v>120</v>
      </c>
      <c r="K906" s="1">
        <v>360</v>
      </c>
      <c r="L906" s="22">
        <v>31.9139</v>
      </c>
      <c r="M906" s="1">
        <v>3</v>
      </c>
      <c r="N906" s="25">
        <v>-2.38067e-5</v>
      </c>
      <c r="O906" s="25">
        <v>0.000107462</v>
      </c>
      <c r="P906" s="25">
        <v>0.00362833</v>
      </c>
      <c r="Q906" s="25">
        <v>-0.000701669</v>
      </c>
      <c r="R906" s="27">
        <f ca="1" t="array" ref="R906">(PRODUCT(((C$4:Q$4="")+(C906:Q906&lt;C$4:Q$4))*((C$3:Q$3="")+(C906:Q906&gt;C$3:Q$3)))&gt;0)*1</f>
        <v>0</v>
      </c>
    </row>
    <row r="907" hidden="1" spans="1:18">
      <c r="A907" s="19">
        <v>556</v>
      </c>
      <c r="B907" s="1" t="s">
        <v>977</v>
      </c>
      <c r="C907" s="20">
        <v>2000</v>
      </c>
      <c r="D907" s="20">
        <v>2141.2</v>
      </c>
      <c r="E907" s="21">
        <f t="shared" si="15"/>
        <v>0.934055669717915</v>
      </c>
      <c r="F907" s="22">
        <v>208.29</v>
      </c>
      <c r="G907" s="1">
        <v>500</v>
      </c>
      <c r="H907" s="1">
        <v>15</v>
      </c>
      <c r="I907" s="1">
        <v>240</v>
      </c>
      <c r="J907" s="1">
        <v>135</v>
      </c>
      <c r="K907" s="1">
        <v>360</v>
      </c>
      <c r="L907" s="22">
        <v>29.5428</v>
      </c>
      <c r="M907" s="1">
        <v>2</v>
      </c>
      <c r="N907" s="25">
        <v>-1.17851e-5</v>
      </c>
      <c r="O907" s="25">
        <v>5.04554e-5</v>
      </c>
      <c r="P907" s="25">
        <v>0.00178079</v>
      </c>
      <c r="Q907" s="25">
        <v>0.000397352</v>
      </c>
      <c r="R907" s="27">
        <f ca="1" t="array" ref="R907">(PRODUCT(((C$4:Q$4="")+(C907:Q907&lt;C$4:Q$4))*((C$3:Q$3="")+(C907:Q907&gt;C$3:Q$3)))&gt;0)*1</f>
        <v>0</v>
      </c>
    </row>
    <row r="908" hidden="1" spans="1:18">
      <c r="A908" s="19">
        <v>38</v>
      </c>
      <c r="B908" s="1" t="s">
        <v>978</v>
      </c>
      <c r="C908" s="20">
        <v>2980</v>
      </c>
      <c r="D908" s="20">
        <v>3189.96</v>
      </c>
      <c r="E908" s="21">
        <f t="shared" si="15"/>
        <v>0.934180992865114</v>
      </c>
      <c r="F908" s="22">
        <v>273.936</v>
      </c>
      <c r="G908" s="1">
        <v>400</v>
      </c>
      <c r="H908" s="1">
        <v>10</v>
      </c>
      <c r="I908" s="1">
        <v>240</v>
      </c>
      <c r="J908" s="1">
        <v>150</v>
      </c>
      <c r="K908" s="1">
        <v>350</v>
      </c>
      <c r="L908" s="22">
        <v>50.968</v>
      </c>
      <c r="M908" s="1">
        <v>-0.7</v>
      </c>
      <c r="N908" s="25">
        <v>-8.88358e-6</v>
      </c>
      <c r="O908" s="25">
        <v>-8.81902e-5</v>
      </c>
      <c r="P908" s="25">
        <v>-0.00112842</v>
      </c>
      <c r="Q908" s="25">
        <v>-0.00133753</v>
      </c>
      <c r="R908" s="27">
        <f ca="1" t="array" ref="R908">(PRODUCT(((C$4:Q$4="")+(C908:Q908&lt;C$4:Q$4))*((C$3:Q$3="")+(C908:Q908&gt;C$3:Q$3)))&gt;0)*1</f>
        <v>0</v>
      </c>
    </row>
    <row r="909" hidden="1" spans="1:18">
      <c r="A909" s="19">
        <v>39</v>
      </c>
      <c r="B909" s="1" t="s">
        <v>979</v>
      </c>
      <c r="C909" s="20">
        <v>4012</v>
      </c>
      <c r="D909" s="20">
        <v>4293.09</v>
      </c>
      <c r="E909" s="21">
        <f t="shared" si="15"/>
        <v>0.934525015781174</v>
      </c>
      <c r="F909" s="22">
        <v>274.475</v>
      </c>
      <c r="G909" s="1">
        <v>400</v>
      </c>
      <c r="H909" s="1">
        <v>10</v>
      </c>
      <c r="I909" s="1">
        <v>240</v>
      </c>
      <c r="J909" s="1">
        <v>150</v>
      </c>
      <c r="K909" s="1">
        <v>350</v>
      </c>
      <c r="L909" s="22">
        <v>47.0782</v>
      </c>
      <c r="M909" s="1">
        <v>-0.71</v>
      </c>
      <c r="N909" s="25">
        <v>-7.73165e-6</v>
      </c>
      <c r="O909" s="25">
        <v>-0.000115195</v>
      </c>
      <c r="P909" s="25">
        <v>-0.00116737</v>
      </c>
      <c r="Q909" s="25">
        <v>-0.00149954</v>
      </c>
      <c r="R909" s="27">
        <f ca="1" t="array" ref="R909">(PRODUCT(((C$4:Q$4="")+(C909:Q909&lt;C$4:Q$4))*((C$3:Q$3="")+(C909:Q909&gt;C$3:Q$3)))&gt;0)*1</f>
        <v>0</v>
      </c>
    </row>
    <row r="910" hidden="1" spans="1:18">
      <c r="A910" s="19">
        <v>40</v>
      </c>
      <c r="B910" s="1" t="s">
        <v>980</v>
      </c>
      <c r="C910" s="20">
        <v>4986</v>
      </c>
      <c r="D910" s="20">
        <v>5333.45</v>
      </c>
      <c r="E910" s="21">
        <f t="shared" si="15"/>
        <v>0.934854550056718</v>
      </c>
      <c r="F910" s="22">
        <v>274.092</v>
      </c>
      <c r="G910" s="1">
        <v>400</v>
      </c>
      <c r="H910" s="1">
        <v>10</v>
      </c>
      <c r="I910" s="1">
        <v>240</v>
      </c>
      <c r="J910" s="1">
        <v>150</v>
      </c>
      <c r="K910" s="1">
        <v>350</v>
      </c>
      <c r="L910" s="22">
        <v>63.9658</v>
      </c>
      <c r="M910" s="1">
        <v>-0.78</v>
      </c>
      <c r="N910" s="25">
        <v>-6.48098e-6</v>
      </c>
      <c r="O910" s="25">
        <v>-9.67425e-5</v>
      </c>
      <c r="P910" s="25">
        <v>-6.71463e-5</v>
      </c>
      <c r="Q910" s="25">
        <v>-0.00139069</v>
      </c>
      <c r="R910" s="27">
        <f ca="1" t="array" ref="R910">(PRODUCT(((C$4:Q$4="")+(C910:Q910&lt;C$4:Q$4))*((C$3:Q$3="")+(C910:Q910&gt;C$3:Q$3)))&gt;0)*1</f>
        <v>0</v>
      </c>
    </row>
    <row r="911" hidden="1" spans="1:18">
      <c r="A911" s="19">
        <v>41</v>
      </c>
      <c r="B911" s="1" t="s">
        <v>981</v>
      </c>
      <c r="C911" s="20">
        <v>5993</v>
      </c>
      <c r="D911" s="20">
        <v>6432.52</v>
      </c>
      <c r="E911" s="21">
        <f t="shared" si="15"/>
        <v>0.931672190681102</v>
      </c>
      <c r="F911" s="22">
        <v>274.863</v>
      </c>
      <c r="G911" s="1">
        <v>400</v>
      </c>
      <c r="H911" s="1">
        <v>10</v>
      </c>
      <c r="I911" s="1">
        <v>240</v>
      </c>
      <c r="J911" s="1">
        <v>150</v>
      </c>
      <c r="K911" s="1">
        <v>350</v>
      </c>
      <c r="L911" s="22">
        <v>57.4747</v>
      </c>
      <c r="M911" s="1">
        <v>-0.8</v>
      </c>
      <c r="N911" s="25">
        <v>-5.89564e-6</v>
      </c>
      <c r="O911" s="25">
        <v>-0.000117894</v>
      </c>
      <c r="P911" s="25">
        <v>-0.000136558</v>
      </c>
      <c r="Q911" s="25">
        <v>-0.00188066</v>
      </c>
      <c r="R911" s="27">
        <f ca="1" t="array" ref="R911">(PRODUCT(((C$4:Q$4="")+(C911:Q911&lt;C$4:Q$4))*((C$3:Q$3="")+(C911:Q911&gt;C$3:Q$3)))&gt;0)*1</f>
        <v>0</v>
      </c>
    </row>
    <row r="912" hidden="1" spans="1:18">
      <c r="A912" s="19">
        <v>107</v>
      </c>
      <c r="B912" s="1" t="s">
        <v>982</v>
      </c>
      <c r="C912" s="20">
        <v>1800</v>
      </c>
      <c r="D912" s="20">
        <v>1928.94</v>
      </c>
      <c r="E912" s="21">
        <f t="shared" si="15"/>
        <v>0.933154997045009</v>
      </c>
      <c r="F912" s="22">
        <v>288.907</v>
      </c>
      <c r="G912" s="1">
        <v>400</v>
      </c>
      <c r="H912" s="1">
        <v>10</v>
      </c>
      <c r="I912" s="1">
        <v>208</v>
      </c>
      <c r="J912" s="1">
        <v>125</v>
      </c>
      <c r="K912" s="1">
        <v>350</v>
      </c>
      <c r="L912" s="22">
        <v>24.7026</v>
      </c>
      <c r="M912" s="1">
        <v>0.26</v>
      </c>
      <c r="N912" s="25">
        <v>-1.04711e-5</v>
      </c>
      <c r="O912" s="25">
        <v>-0.000101236</v>
      </c>
      <c r="P912" s="25">
        <v>-0.000313332</v>
      </c>
      <c r="Q912" s="25">
        <v>-0.0030044</v>
      </c>
      <c r="R912" s="27">
        <f ca="1" t="array" ref="R912">(PRODUCT(((C$4:Q$4="")+(C912:Q912&lt;C$4:Q$4))*((C$3:Q$3="")+(C912:Q912&gt;C$3:Q$3)))&gt;0)*1</f>
        <v>0</v>
      </c>
    </row>
    <row r="913" hidden="1" spans="1:18">
      <c r="A913" s="19">
        <v>108</v>
      </c>
      <c r="B913" s="1" t="s">
        <v>983</v>
      </c>
      <c r="C913" s="20">
        <v>1800</v>
      </c>
      <c r="D913" s="20">
        <v>1933.67</v>
      </c>
      <c r="E913" s="21">
        <f t="shared" si="15"/>
        <v>0.930872382567863</v>
      </c>
      <c r="F913" s="22">
        <v>287.81</v>
      </c>
      <c r="G913" s="1">
        <v>400</v>
      </c>
      <c r="H913" s="1">
        <v>10</v>
      </c>
      <c r="I913" s="1">
        <v>240</v>
      </c>
      <c r="J913" s="1">
        <v>125</v>
      </c>
      <c r="K913" s="1">
        <v>350</v>
      </c>
      <c r="L913" s="22">
        <v>24.9929</v>
      </c>
      <c r="M913" s="1">
        <v>0.14</v>
      </c>
      <c r="N913" s="25">
        <v>-1.25881e-5</v>
      </c>
      <c r="O913" s="25">
        <v>-9.45727e-5</v>
      </c>
      <c r="P913" s="25">
        <v>-0.000464593</v>
      </c>
      <c r="Q913" s="25">
        <v>-0.00108198</v>
      </c>
      <c r="R913" s="27">
        <f ca="1" t="array" ref="R913">(PRODUCT(((C$4:Q$4="")+(C913:Q913&lt;C$4:Q$4))*((C$3:Q$3="")+(C913:Q913&gt;C$3:Q$3)))&gt;0)*1</f>
        <v>0</v>
      </c>
    </row>
    <row r="914" hidden="1" spans="1:18">
      <c r="A914" s="19">
        <v>109</v>
      </c>
      <c r="B914" s="1" t="s">
        <v>984</v>
      </c>
      <c r="C914" s="20">
        <v>2500</v>
      </c>
      <c r="D914" s="20">
        <v>2723.58</v>
      </c>
      <c r="E914" s="21">
        <f t="shared" si="15"/>
        <v>0.917909516151536</v>
      </c>
      <c r="F914" s="22">
        <v>289.589</v>
      </c>
      <c r="G914" s="1">
        <v>400</v>
      </c>
      <c r="H914" s="1">
        <v>14</v>
      </c>
      <c r="I914" s="1">
        <v>208</v>
      </c>
      <c r="J914" s="1">
        <v>125</v>
      </c>
      <c r="K914" s="1">
        <v>350</v>
      </c>
      <c r="L914" s="22">
        <v>26.8951</v>
      </c>
      <c r="M914" s="1">
        <v>0.32</v>
      </c>
      <c r="N914" s="25">
        <v>-1.3843e-5</v>
      </c>
      <c r="O914" s="25">
        <v>-0.00012374</v>
      </c>
      <c r="P914" s="25">
        <v>-0.00143027</v>
      </c>
      <c r="Q914" s="25">
        <v>-0.00292192</v>
      </c>
      <c r="R914" s="27">
        <f ca="1" t="array" ref="R914">(PRODUCT(((C$4:Q$4="")+(C914:Q914&lt;C$4:Q$4))*((C$3:Q$3="")+(C914:Q914&gt;C$3:Q$3)))&gt;0)*1</f>
        <v>0</v>
      </c>
    </row>
    <row r="915" hidden="1" spans="1:18">
      <c r="A915" s="19">
        <v>110</v>
      </c>
      <c r="B915" s="1" t="s">
        <v>985</v>
      </c>
      <c r="C915" s="20">
        <v>2500</v>
      </c>
      <c r="D915" s="20">
        <v>2695.18</v>
      </c>
      <c r="E915" s="21">
        <f t="shared" si="15"/>
        <v>0.927581831269155</v>
      </c>
      <c r="F915" s="22">
        <v>288.875</v>
      </c>
      <c r="G915" s="1">
        <v>400</v>
      </c>
      <c r="H915" s="1">
        <v>14</v>
      </c>
      <c r="I915" s="1">
        <v>240</v>
      </c>
      <c r="J915" s="1">
        <v>125</v>
      </c>
      <c r="K915" s="1">
        <v>350</v>
      </c>
      <c r="L915" s="22">
        <v>27.2136</v>
      </c>
      <c r="M915" s="1">
        <v>0.32</v>
      </c>
      <c r="N915" s="25">
        <v>-1.41781e-5</v>
      </c>
      <c r="O915" s="25">
        <v>-0.000124106</v>
      </c>
      <c r="P915" s="25">
        <v>-0.000877904</v>
      </c>
      <c r="Q915" s="25">
        <v>-0.00269619</v>
      </c>
      <c r="R915" s="27">
        <f ca="1" t="array" ref="R915">(PRODUCT(((C$4:Q$4="")+(C915:Q915&lt;C$4:Q$4))*((C$3:Q$3="")+(C915:Q915&gt;C$3:Q$3)))&gt;0)*1</f>
        <v>0</v>
      </c>
    </row>
    <row r="916" hidden="1" spans="1:18">
      <c r="A916" s="19">
        <v>885</v>
      </c>
      <c r="B916" s="1" t="s">
        <v>986</v>
      </c>
      <c r="C916" s="20">
        <v>1800</v>
      </c>
      <c r="D916" s="20">
        <v>1928.94</v>
      </c>
      <c r="E916" s="21">
        <f t="shared" si="15"/>
        <v>0.933154997045009</v>
      </c>
      <c r="F916" s="22">
        <v>288.907</v>
      </c>
      <c r="G916" s="1">
        <v>400</v>
      </c>
      <c r="H916" s="1">
        <v>11</v>
      </c>
      <c r="I916" s="1">
        <v>208</v>
      </c>
      <c r="J916" s="1">
        <v>125</v>
      </c>
      <c r="K916" s="1">
        <v>350</v>
      </c>
      <c r="L916" s="22">
        <v>24.7029</v>
      </c>
      <c r="M916" s="1">
        <v>0.26</v>
      </c>
      <c r="N916" s="25">
        <v>-1.04716e-5</v>
      </c>
      <c r="O916" s="25">
        <v>-0.000101237</v>
      </c>
      <c r="P916" s="25">
        <v>-0.000313129</v>
      </c>
      <c r="Q916" s="25">
        <v>-0.00300368</v>
      </c>
      <c r="R916" s="27">
        <f ca="1" t="array" ref="R916">(PRODUCT(((C$4:Q$4="")+(C916:Q916&lt;C$4:Q$4))*((C$3:Q$3="")+(C916:Q916&gt;C$3:Q$3)))&gt;0)*1</f>
        <v>0</v>
      </c>
    </row>
    <row r="917" hidden="1" spans="1:18">
      <c r="A917" s="19">
        <v>886</v>
      </c>
      <c r="B917" s="1" t="s">
        <v>987</v>
      </c>
      <c r="C917" s="20">
        <v>1800</v>
      </c>
      <c r="D917" s="20">
        <v>1933.67</v>
      </c>
      <c r="E917" s="21">
        <f t="shared" si="15"/>
        <v>0.930872382567863</v>
      </c>
      <c r="F917" s="22">
        <v>287.81</v>
      </c>
      <c r="G917" s="1">
        <v>400</v>
      </c>
      <c r="H917" s="1">
        <v>11</v>
      </c>
      <c r="I917" s="1">
        <v>240</v>
      </c>
      <c r="J917" s="1">
        <v>125</v>
      </c>
      <c r="K917" s="1">
        <v>350</v>
      </c>
      <c r="L917" s="22">
        <v>24.9929</v>
      </c>
      <c r="M917" s="1">
        <v>0.14</v>
      </c>
      <c r="N917" s="25">
        <v>-1.25881e-5</v>
      </c>
      <c r="O917" s="25">
        <v>-9.45727e-5</v>
      </c>
      <c r="P917" s="25">
        <v>-0.000464593</v>
      </c>
      <c r="Q917" s="25">
        <v>-0.00108198</v>
      </c>
      <c r="R917" s="27">
        <f ca="1" t="array" ref="R917">(PRODUCT(((C$4:Q$4="")+(C917:Q917&lt;C$4:Q$4))*((C$3:Q$3="")+(C917:Q917&gt;C$3:Q$3)))&gt;0)*1</f>
        <v>0</v>
      </c>
    </row>
    <row r="918" hidden="1" spans="1:18">
      <c r="A918" s="19">
        <v>887</v>
      </c>
      <c r="B918" s="1" t="s">
        <v>988</v>
      </c>
      <c r="C918" s="20">
        <v>2500</v>
      </c>
      <c r="D918" s="20">
        <v>2695.18</v>
      </c>
      <c r="E918" s="21">
        <f t="shared" si="15"/>
        <v>0.927581831269155</v>
      </c>
      <c r="F918" s="22">
        <v>288.875</v>
      </c>
      <c r="G918" s="1">
        <v>400</v>
      </c>
      <c r="H918" s="1">
        <v>15</v>
      </c>
      <c r="I918" s="1">
        <v>240</v>
      </c>
      <c r="J918" s="1">
        <v>125</v>
      </c>
      <c r="K918" s="1">
        <v>350</v>
      </c>
      <c r="L918" s="22">
        <v>27.2136</v>
      </c>
      <c r="M918" s="1">
        <v>0.32</v>
      </c>
      <c r="N918" s="25">
        <v>-1.41781e-5</v>
      </c>
      <c r="O918" s="25">
        <v>-0.000124106</v>
      </c>
      <c r="P918" s="25">
        <v>-0.000877904</v>
      </c>
      <c r="Q918" s="25">
        <v>-0.00269619</v>
      </c>
      <c r="R918" s="27">
        <f ca="1" t="array" ref="R918">(PRODUCT(((C$4:Q$4="")+(C918:Q918&lt;C$4:Q$4))*((C$3:Q$3="")+(C918:Q918&gt;C$3:Q$3)))&gt;0)*1</f>
        <v>0</v>
      </c>
    </row>
    <row r="919" hidden="1" spans="1:18">
      <c r="A919" s="19">
        <v>888</v>
      </c>
      <c r="B919" s="1" t="s">
        <v>989</v>
      </c>
      <c r="C919" s="20">
        <v>2500</v>
      </c>
      <c r="D919" s="20">
        <v>2723.58</v>
      </c>
      <c r="E919" s="21">
        <f t="shared" si="15"/>
        <v>0.917909516151536</v>
      </c>
      <c r="F919" s="22">
        <v>289.589</v>
      </c>
      <c r="G919" s="1">
        <v>400</v>
      </c>
      <c r="H919" s="1">
        <v>15</v>
      </c>
      <c r="I919" s="1">
        <v>208</v>
      </c>
      <c r="J919" s="1">
        <v>125</v>
      </c>
      <c r="K919" s="1">
        <v>350</v>
      </c>
      <c r="L919" s="22">
        <v>26.8951</v>
      </c>
      <c r="M919" s="1">
        <v>0.1</v>
      </c>
      <c r="N919" s="25">
        <v>-1.3843e-5</v>
      </c>
      <c r="O919" s="25">
        <v>-0.00012374</v>
      </c>
      <c r="P919" s="25">
        <v>-0.00143027</v>
      </c>
      <c r="Q919" s="25">
        <v>-0.00292192</v>
      </c>
      <c r="R919" s="27">
        <f ca="1" t="array" ref="R919">(PRODUCT(((C$4:Q$4="")+(C919:Q919&lt;C$4:Q$4))*((C$3:Q$3="")+(C919:Q919&gt;C$3:Q$3)))&gt;0)*1</f>
        <v>0</v>
      </c>
    </row>
    <row r="920" hidden="1" spans="1:18">
      <c r="A920" s="19">
        <v>759</v>
      </c>
      <c r="B920" s="1" t="s">
        <v>990</v>
      </c>
      <c r="C920" s="20">
        <v>1100</v>
      </c>
      <c r="D920" s="20">
        <v>1214.68</v>
      </c>
      <c r="E920" s="21">
        <f t="shared" si="15"/>
        <v>0.905588303092172</v>
      </c>
      <c r="F920" s="22">
        <v>199.333</v>
      </c>
      <c r="G920" s="1">
        <v>0</v>
      </c>
      <c r="H920" s="1">
        <v>0</v>
      </c>
      <c r="I920" s="1">
        <v>240</v>
      </c>
      <c r="J920" s="1">
        <v>125</v>
      </c>
      <c r="K920" s="1">
        <v>325</v>
      </c>
      <c r="L920" s="22">
        <v>14.6207</v>
      </c>
      <c r="M920" s="1">
        <v>0.13</v>
      </c>
      <c r="N920" s="25">
        <v>-4.44314e-5</v>
      </c>
      <c r="O920" s="25">
        <v>4.4787e-5</v>
      </c>
      <c r="P920" s="25">
        <v>-0.000131677</v>
      </c>
      <c r="Q920" s="25">
        <v>-0.00221685</v>
      </c>
      <c r="R920" s="27">
        <f ca="1" t="array" ref="R920">(PRODUCT(((C$4:Q$4="")+(C920:Q920&lt;C$4:Q$4))*((C$3:Q$3="")+(C920:Q920&gt;C$3:Q$3)))&gt;0)*1</f>
        <v>0</v>
      </c>
    </row>
    <row r="921" hidden="1" spans="1:18">
      <c r="A921" s="19">
        <v>557</v>
      </c>
      <c r="B921" s="1" t="s">
        <v>991</v>
      </c>
      <c r="C921" s="20">
        <v>2000</v>
      </c>
      <c r="D921" s="20">
        <v>2151.27</v>
      </c>
      <c r="E921" s="21">
        <f t="shared" si="15"/>
        <v>0.929683396319383</v>
      </c>
      <c r="F921" s="22">
        <v>183.063</v>
      </c>
      <c r="G921" s="1">
        <v>0</v>
      </c>
      <c r="H921" s="1">
        <v>0</v>
      </c>
      <c r="I921" s="1">
        <v>120</v>
      </c>
      <c r="J921" s="1">
        <v>135</v>
      </c>
      <c r="K921" s="1">
        <v>320</v>
      </c>
      <c r="L921" s="22">
        <v>32.022</v>
      </c>
      <c r="M921" s="1">
        <v>2</v>
      </c>
      <c r="N921" s="25">
        <v>-2.24859e-5</v>
      </c>
      <c r="O921" s="25">
        <v>9.7919e-5</v>
      </c>
      <c r="P921" s="25">
        <v>0.00300035</v>
      </c>
      <c r="Q921" s="25">
        <v>-0.000180979</v>
      </c>
      <c r="R921" s="27">
        <f ca="1" t="array" ref="R921">(PRODUCT(((C$4:Q$4="")+(C921:Q921&lt;C$4:Q$4))*((C$3:Q$3="")+(C921:Q921&gt;C$3:Q$3)))&gt;0)*1</f>
        <v>0</v>
      </c>
    </row>
    <row r="922" hidden="1" spans="1:18">
      <c r="A922" s="19">
        <v>996</v>
      </c>
      <c r="B922" s="1" t="s">
        <v>992</v>
      </c>
      <c r="C922" s="20">
        <v>2000</v>
      </c>
      <c r="D922" s="20">
        <v>2141.2</v>
      </c>
      <c r="E922" s="21">
        <f t="shared" si="15"/>
        <v>0.934055669717915</v>
      </c>
      <c r="F922" s="22">
        <v>208.29</v>
      </c>
      <c r="G922" s="1">
        <v>450</v>
      </c>
      <c r="H922" s="1">
        <v>15</v>
      </c>
      <c r="I922" s="1">
        <v>120</v>
      </c>
      <c r="J922" s="1">
        <v>135</v>
      </c>
      <c r="K922" s="1">
        <v>320</v>
      </c>
      <c r="L922" s="22">
        <v>29.5428</v>
      </c>
      <c r="M922" s="1">
        <v>2</v>
      </c>
      <c r="N922" s="25">
        <v>-1.17851e-5</v>
      </c>
      <c r="O922" s="25">
        <v>5.04554e-5</v>
      </c>
      <c r="P922" s="25">
        <v>0.00178079</v>
      </c>
      <c r="Q922" s="25">
        <v>0.000397352</v>
      </c>
      <c r="R922" s="27">
        <f ca="1" t="array" ref="R922">(PRODUCT(((C$4:Q$4="")+(C922:Q922&lt;C$4:Q$4))*((C$3:Q$3="")+(C922:Q922&gt;C$3:Q$3)))&gt;0)*1</f>
        <v>0</v>
      </c>
    </row>
    <row r="923" hidden="1" spans="1:18">
      <c r="A923" s="19">
        <v>734</v>
      </c>
      <c r="B923" s="1" t="s">
        <v>993</v>
      </c>
      <c r="C923" s="20">
        <v>3500</v>
      </c>
      <c r="D923" s="20">
        <v>3784.31</v>
      </c>
      <c r="E923" s="21">
        <f t="shared" si="15"/>
        <v>0.924871376816381</v>
      </c>
      <c r="F923" s="22">
        <v>276.59</v>
      </c>
      <c r="G923" s="1">
        <v>0</v>
      </c>
      <c r="H923" s="1">
        <v>0</v>
      </c>
      <c r="I923" s="1">
        <v>240</v>
      </c>
      <c r="J923" s="1">
        <v>215</v>
      </c>
      <c r="K923" s="1">
        <v>304</v>
      </c>
      <c r="L923" s="22">
        <v>75.4696</v>
      </c>
      <c r="M923" s="1">
        <v>0.65</v>
      </c>
      <c r="N923" s="25">
        <v>-5.75931e-6</v>
      </c>
      <c r="O923" s="25">
        <v>-8.72742e-5</v>
      </c>
      <c r="P923" s="25">
        <v>-0.00728573</v>
      </c>
      <c r="Q923" s="25">
        <v>0.00226161</v>
      </c>
      <c r="R923" s="27">
        <f ca="1" t="array" ref="R923">(PRODUCT(((C$4:Q$4="")+(C923:Q923&lt;C$4:Q$4))*((C$3:Q$3="")+(C923:Q923&gt;C$3:Q$3)))&gt;0)*1</f>
        <v>0</v>
      </c>
    </row>
    <row r="924" hidden="1" spans="1:18">
      <c r="A924" s="19">
        <v>406</v>
      </c>
      <c r="B924" s="1" t="s">
        <v>994</v>
      </c>
      <c r="C924" s="20">
        <v>1670</v>
      </c>
      <c r="D924" s="20">
        <v>1796.13</v>
      </c>
      <c r="E924" s="21">
        <f t="shared" si="15"/>
        <v>0.929776797893248</v>
      </c>
      <c r="F924" s="22">
        <v>174.064</v>
      </c>
      <c r="G924" s="1">
        <v>400</v>
      </c>
      <c r="H924" s="1">
        <v>15</v>
      </c>
      <c r="I924" s="1">
        <v>240</v>
      </c>
      <c r="J924" s="1">
        <v>125</v>
      </c>
      <c r="K924" s="1">
        <v>300</v>
      </c>
      <c r="L924" s="22">
        <v>9.10985</v>
      </c>
      <c r="M924" s="1">
        <v>2.63</v>
      </c>
      <c r="N924" s="25">
        <v>-2.2641e-5</v>
      </c>
      <c r="O924" s="25">
        <v>9.86274e-6</v>
      </c>
      <c r="P924" s="25">
        <v>-0.000393134</v>
      </c>
      <c r="Q924" s="25">
        <v>-0.00170529</v>
      </c>
      <c r="R924" s="27">
        <f ca="1" t="array" ref="R924">(PRODUCT(((C$4:Q$4="")+(C924:Q924&lt;C$4:Q$4))*((C$3:Q$3="")+(C924:Q924&gt;C$3:Q$3)))&gt;0)*1</f>
        <v>0</v>
      </c>
    </row>
    <row r="925" hidden="1" spans="1:18">
      <c r="A925" s="19">
        <v>411</v>
      </c>
      <c r="B925" s="1" t="s">
        <v>995</v>
      </c>
      <c r="C925" s="20">
        <v>2860</v>
      </c>
      <c r="D925" s="20">
        <v>3067.68</v>
      </c>
      <c r="E925" s="21">
        <f t="shared" si="15"/>
        <v>0.932300631095812</v>
      </c>
      <c r="F925" s="22">
        <v>176.579</v>
      </c>
      <c r="G925" s="1">
        <v>400</v>
      </c>
      <c r="H925" s="1">
        <v>33</v>
      </c>
      <c r="I925" s="1">
        <v>240</v>
      </c>
      <c r="J925" s="1">
        <v>125</v>
      </c>
      <c r="K925" s="1">
        <v>300</v>
      </c>
      <c r="L925" s="22">
        <v>22.1447</v>
      </c>
      <c r="M925" s="1">
        <v>2.77</v>
      </c>
      <c r="N925" s="25">
        <v>-1.2528e-5</v>
      </c>
      <c r="O925" s="25">
        <v>4.44647e-5</v>
      </c>
      <c r="P925" s="25">
        <v>-0.000270874</v>
      </c>
      <c r="Q925" s="25">
        <v>0.000112762</v>
      </c>
      <c r="R925" s="27">
        <f ca="1" t="array" ref="R925">(PRODUCT(((C$4:Q$4="")+(C925:Q925&lt;C$4:Q$4))*((C$3:Q$3="")+(C925:Q925&gt;C$3:Q$3)))&gt;0)*1</f>
        <v>0</v>
      </c>
    </row>
    <row r="926" hidden="1" spans="1:18">
      <c r="A926" s="19">
        <v>414</v>
      </c>
      <c r="B926" s="1" t="s">
        <v>996</v>
      </c>
      <c r="C926" s="20">
        <v>3600</v>
      </c>
      <c r="D926" s="20">
        <v>3856.22</v>
      </c>
      <c r="E926" s="21">
        <f t="shared" si="15"/>
        <v>0.933556695416755</v>
      </c>
      <c r="F926" s="22">
        <v>178.627</v>
      </c>
      <c r="G926" s="1">
        <v>400</v>
      </c>
      <c r="H926" s="1">
        <v>48</v>
      </c>
      <c r="I926" s="1">
        <v>240</v>
      </c>
      <c r="J926" s="1">
        <v>125</v>
      </c>
      <c r="K926" s="1">
        <v>300</v>
      </c>
      <c r="L926" s="22">
        <v>32.452</v>
      </c>
      <c r="M926" s="1">
        <v>3.11</v>
      </c>
      <c r="N926" s="25">
        <v>-8.64208e-6</v>
      </c>
      <c r="O926" s="25">
        <v>2.30681e-5</v>
      </c>
      <c r="P926" s="25">
        <v>0.00018585</v>
      </c>
      <c r="Q926" s="25">
        <v>-0.000671446</v>
      </c>
      <c r="R926" s="27">
        <f ca="1" t="array" ref="R926">(PRODUCT(((C$4:Q$4="")+(C926:Q926&lt;C$4:Q$4))*((C$3:Q$3="")+(C926:Q926&gt;C$3:Q$3)))&gt;0)*1</f>
        <v>0</v>
      </c>
    </row>
    <row r="927" hidden="1" spans="1:18">
      <c r="A927" s="19">
        <v>42</v>
      </c>
      <c r="B927" s="1" t="s">
        <v>997</v>
      </c>
      <c r="C927" s="20">
        <v>3500</v>
      </c>
      <c r="D927" s="20">
        <v>3812.43</v>
      </c>
      <c r="E927" s="21">
        <f t="shared" si="15"/>
        <v>0.918049642878689</v>
      </c>
      <c r="F927" s="22">
        <v>135.067</v>
      </c>
      <c r="G927" s="1">
        <v>220</v>
      </c>
      <c r="H927" s="1">
        <v>42</v>
      </c>
      <c r="I927" s="1">
        <v>240</v>
      </c>
      <c r="J927" s="1">
        <v>96</v>
      </c>
      <c r="K927" s="1">
        <v>200</v>
      </c>
      <c r="L927" s="22">
        <v>91.5262</v>
      </c>
      <c r="M927" s="1">
        <v>13</v>
      </c>
      <c r="N927" s="25">
        <v>-9.43855e-6</v>
      </c>
      <c r="O927" s="25">
        <v>4.51973e-5</v>
      </c>
      <c r="P927" s="25">
        <v>0.00464955</v>
      </c>
      <c r="Q927" s="25">
        <v>-0.00213235</v>
      </c>
      <c r="R927" s="27">
        <f ca="1" t="array" ref="R927">(PRODUCT(((C$4:Q$4="")+(C927:Q927&lt;C$4:Q$4))*((C$3:Q$3="")+(C927:Q927&gt;C$3:Q$3)))&gt;0)*1</f>
        <v>0</v>
      </c>
    </row>
    <row r="928" hidden="1" spans="1:18">
      <c r="A928" s="19">
        <v>708</v>
      </c>
      <c r="B928" s="1" t="s">
        <v>998</v>
      </c>
      <c r="C928" s="20">
        <v>700</v>
      </c>
      <c r="D928" s="20">
        <v>771.089</v>
      </c>
      <c r="E928" s="21">
        <f t="shared" si="15"/>
        <v>0.907807010604483</v>
      </c>
      <c r="F928" s="22">
        <v>147</v>
      </c>
      <c r="G928" s="1">
        <v>250</v>
      </c>
      <c r="H928" s="1">
        <v>7</v>
      </c>
      <c r="I928" s="1">
        <v>120</v>
      </c>
      <c r="J928" s="1">
        <v>125</v>
      </c>
      <c r="K928" s="1">
        <v>200</v>
      </c>
      <c r="L928" s="22">
        <v>8.38132</v>
      </c>
      <c r="M928" s="1">
        <v>0.0357</v>
      </c>
      <c r="N928" s="25">
        <v>-7.13635e-5</v>
      </c>
      <c r="O928" s="25">
        <v>0.000149591</v>
      </c>
      <c r="P928" s="25">
        <v>0.00087885</v>
      </c>
      <c r="Q928" s="25">
        <v>-0.00212033</v>
      </c>
      <c r="R928" s="27">
        <f ca="1" t="array" ref="R928">(PRODUCT(((C$4:Q$4="")+(C928:Q928&lt;C$4:Q$4))*((C$3:Q$3="")+(C928:Q928&gt;C$3:Q$3)))&gt;0)*1</f>
        <v>0</v>
      </c>
    </row>
    <row r="929" hidden="1" spans="1:18">
      <c r="A929" s="19">
        <v>709</v>
      </c>
      <c r="B929" s="1" t="s">
        <v>999</v>
      </c>
      <c r="C929" s="20">
        <v>700</v>
      </c>
      <c r="D929" s="20">
        <v>771.089</v>
      </c>
      <c r="E929" s="21">
        <f t="shared" si="15"/>
        <v>0.907807010604483</v>
      </c>
      <c r="F929" s="22">
        <v>147</v>
      </c>
      <c r="G929" s="1">
        <v>250</v>
      </c>
      <c r="H929" s="1">
        <v>7</v>
      </c>
      <c r="I929" s="1">
        <v>120</v>
      </c>
      <c r="J929" s="1">
        <v>125</v>
      </c>
      <c r="K929" s="1">
        <v>200</v>
      </c>
      <c r="L929" s="22">
        <v>8.38132</v>
      </c>
      <c r="M929" s="1">
        <v>0.0357</v>
      </c>
      <c r="N929" s="25">
        <v>-7.13635e-5</v>
      </c>
      <c r="O929" s="25">
        <v>0.000149591</v>
      </c>
      <c r="P929" s="25">
        <v>0.00087885</v>
      </c>
      <c r="Q929" s="25">
        <v>-0.00212033</v>
      </c>
      <c r="R929" s="27">
        <f ca="1" t="array" ref="R929">(PRODUCT(((C$4:Q$4="")+(C929:Q929&lt;C$4:Q$4))*((C$3:Q$3="")+(C929:Q929&gt;C$3:Q$3)))&gt;0)*1</f>
        <v>0</v>
      </c>
    </row>
    <row r="930" hidden="1" spans="1:18">
      <c r="A930" s="19">
        <v>805</v>
      </c>
      <c r="B930" s="1" t="s">
        <v>1000</v>
      </c>
      <c r="C930" s="20">
        <v>700</v>
      </c>
      <c r="D930" s="20">
        <v>771.089</v>
      </c>
      <c r="E930" s="21">
        <f t="shared" si="15"/>
        <v>0.907807010604483</v>
      </c>
      <c r="F930" s="22">
        <v>147</v>
      </c>
      <c r="G930" s="1">
        <v>250</v>
      </c>
      <c r="H930" s="1">
        <v>7</v>
      </c>
      <c r="I930" s="1">
        <v>120</v>
      </c>
      <c r="J930" s="1">
        <v>125</v>
      </c>
      <c r="K930" s="1">
        <v>200</v>
      </c>
      <c r="L930" s="22">
        <v>8.38132</v>
      </c>
      <c r="M930" s="1">
        <v>0.0357</v>
      </c>
      <c r="N930" s="25">
        <v>-7.13635e-5</v>
      </c>
      <c r="O930" s="25">
        <v>0.000149591</v>
      </c>
      <c r="P930" s="25">
        <v>0.00087885</v>
      </c>
      <c r="Q930" s="25">
        <v>-0.00212033</v>
      </c>
      <c r="R930" s="27">
        <f ca="1" t="array" ref="R930">(PRODUCT(((C$4:Q$4="")+(C930:Q930&lt;C$4:Q$4))*((C$3:Q$3="")+(C930:Q930&gt;C$3:Q$3)))&gt;0)*1</f>
        <v>0</v>
      </c>
    </row>
    <row r="931" hidden="1" spans="1:18">
      <c r="A931" s="19">
        <v>323</v>
      </c>
      <c r="B931" s="1" t="s">
        <v>1001</v>
      </c>
      <c r="C931" s="20">
        <v>3037.3</v>
      </c>
      <c r="D931" s="20">
        <v>3385.98</v>
      </c>
      <c r="E931" s="21">
        <f t="shared" si="15"/>
        <v>0.897022427775711</v>
      </c>
      <c r="F931" s="22">
        <v>51.0183</v>
      </c>
      <c r="G931" s="1">
        <v>150</v>
      </c>
      <c r="H931" s="1">
        <v>60</v>
      </c>
      <c r="I931" s="1">
        <v>120</v>
      </c>
      <c r="J931" s="1">
        <v>66</v>
      </c>
      <c r="K931" s="1">
        <v>135</v>
      </c>
      <c r="L931" s="22">
        <v>65.7557</v>
      </c>
      <c r="M931" s="1">
        <v>0</v>
      </c>
      <c r="N931" s="25">
        <v>-2.42438e-5</v>
      </c>
      <c r="O931" s="25">
        <v>0.00154681</v>
      </c>
      <c r="P931" s="25">
        <v>0.0282488</v>
      </c>
      <c r="Q931" s="25">
        <v>0.00236072</v>
      </c>
      <c r="R931" s="27">
        <f ca="1" t="array" ref="R931">(PRODUCT(((C$4:Q$4="")+(C931:Q931&lt;C$4:Q$4))*((C$3:Q$3="")+(C931:Q931&gt;C$3:Q$3)))&gt;0)*1</f>
        <v>0</v>
      </c>
    </row>
    <row r="932" hidden="1" spans="1:18">
      <c r="A932" s="19">
        <v>498</v>
      </c>
      <c r="B932" s="1" t="s">
        <v>1002</v>
      </c>
      <c r="C932" s="20">
        <v>3037.3</v>
      </c>
      <c r="D932" s="20">
        <v>3385.98</v>
      </c>
      <c r="E932" s="21">
        <f t="shared" si="15"/>
        <v>0.897022427775711</v>
      </c>
      <c r="F932" s="22">
        <v>51.0183</v>
      </c>
      <c r="G932" s="1">
        <v>150</v>
      </c>
      <c r="H932" s="1">
        <v>60</v>
      </c>
      <c r="I932" s="1">
        <v>120</v>
      </c>
      <c r="J932" s="1">
        <v>66</v>
      </c>
      <c r="K932" s="1">
        <v>135</v>
      </c>
      <c r="L932" s="22">
        <v>65.7557</v>
      </c>
      <c r="M932" s="1">
        <v>0</v>
      </c>
      <c r="N932" s="25">
        <v>-2.42438e-5</v>
      </c>
      <c r="O932" s="25">
        <v>0.00154681</v>
      </c>
      <c r="P932" s="25">
        <v>0.0282488</v>
      </c>
      <c r="Q932" s="25">
        <v>0.00236072</v>
      </c>
      <c r="R932" s="27">
        <f ca="1" t="array" ref="R932">(PRODUCT(((C$4:Q$4="")+(C932:Q932&lt;C$4:Q$4))*((C$3:Q$3="")+(C932:Q932&gt;C$3:Q$3)))&gt;0)*1</f>
        <v>0</v>
      </c>
    </row>
    <row r="933" hidden="1" spans="1:18">
      <c r="A933" s="19">
        <v>91</v>
      </c>
      <c r="B933" s="1" t="s">
        <v>1003</v>
      </c>
      <c r="C933" s="20">
        <v>2110</v>
      </c>
      <c r="D933" s="20">
        <v>2191.83</v>
      </c>
      <c r="E933" s="21">
        <f t="shared" si="15"/>
        <v>0.962665900183865</v>
      </c>
      <c r="F933" s="22">
        <v>199.604</v>
      </c>
      <c r="G933" s="1">
        <v>150</v>
      </c>
      <c r="H933" s="1">
        <v>77</v>
      </c>
      <c r="I933" s="1">
        <v>240</v>
      </c>
      <c r="J933" s="1">
        <v>70</v>
      </c>
      <c r="K933" s="1">
        <v>130</v>
      </c>
      <c r="L933" s="22">
        <v>30.8437</v>
      </c>
      <c r="M933" s="1">
        <v>0.25</v>
      </c>
      <c r="N933" s="25">
        <v>-4.1246e-6</v>
      </c>
      <c r="O933" s="25">
        <v>-7.69183e-5</v>
      </c>
      <c r="P933" s="25">
        <v>0.000502407</v>
      </c>
      <c r="Q933" s="25">
        <v>-0.00325775</v>
      </c>
      <c r="R933" s="27">
        <f ca="1" t="array" ref="R933">(PRODUCT(((C$4:Q$4="")+(C933:Q933&lt;C$4:Q$4))*((C$3:Q$3="")+(C933:Q933&gt;C$3:Q$3)))&gt;0)*1</f>
        <v>0</v>
      </c>
    </row>
    <row r="934" hidden="1" spans="1:18">
      <c r="A934" s="19">
        <v>1021</v>
      </c>
      <c r="B934" s="1" t="s">
        <v>1004</v>
      </c>
      <c r="C934" s="20">
        <v>5009</v>
      </c>
      <c r="D934" s="20">
        <v>5311.65</v>
      </c>
      <c r="E934" s="21">
        <f t="shared" si="15"/>
        <v>0.943021471670762</v>
      </c>
      <c r="F934" s="22">
        <v>78.6846</v>
      </c>
      <c r="G934" s="1">
        <v>150</v>
      </c>
      <c r="H934" s="1">
        <v>77</v>
      </c>
      <c r="I934" s="1">
        <v>240</v>
      </c>
      <c r="J934" s="1">
        <v>70</v>
      </c>
      <c r="K934" s="1">
        <v>130</v>
      </c>
      <c r="L934" s="22">
        <v>55.1873</v>
      </c>
      <c r="M934" s="1">
        <v>-0.52</v>
      </c>
      <c r="N934" s="25">
        <v>-8.26719e-6</v>
      </c>
      <c r="O934" s="25">
        <v>0.000127306</v>
      </c>
      <c r="P934" s="25">
        <v>0.0085326</v>
      </c>
      <c r="Q934" s="25">
        <v>0.00029769</v>
      </c>
      <c r="R934" s="27">
        <f ca="1" t="array" ref="R934">(PRODUCT(((C$4:Q$4="")+(C934:Q934&lt;C$4:Q$4))*((C$3:Q$3="")+(C934:Q934&gt;C$3:Q$3)))&gt;0)*1</f>
        <v>0</v>
      </c>
    </row>
    <row r="935" hidden="1" spans="1:18">
      <c r="A935" s="19">
        <v>1022</v>
      </c>
      <c r="B935" s="1" t="s">
        <v>1005</v>
      </c>
      <c r="C935" s="20">
        <v>5000</v>
      </c>
      <c r="D935" s="20">
        <v>5321.41</v>
      </c>
      <c r="E935" s="21">
        <f t="shared" si="15"/>
        <v>0.939600594579256</v>
      </c>
      <c r="F935" s="22">
        <v>82.5944</v>
      </c>
      <c r="G935" s="1">
        <v>150</v>
      </c>
      <c r="H935" s="1">
        <v>77</v>
      </c>
      <c r="I935" s="1">
        <v>208</v>
      </c>
      <c r="J935" s="1">
        <v>70</v>
      </c>
      <c r="K935" s="1">
        <v>130</v>
      </c>
      <c r="L935" s="22">
        <v>58.9877</v>
      </c>
      <c r="M935" s="1">
        <v>-0.25</v>
      </c>
      <c r="N935" s="25">
        <v>-9.14671e-6</v>
      </c>
      <c r="O935" s="25">
        <v>0.00022511</v>
      </c>
      <c r="P935" s="25">
        <v>0.0140998</v>
      </c>
      <c r="Q935" s="25">
        <v>0.000755886</v>
      </c>
      <c r="R935" s="27">
        <f ca="1" t="array" ref="R935">(PRODUCT(((C$4:Q$4="")+(C935:Q935&lt;C$4:Q$4))*((C$3:Q$3="")+(C935:Q935&gt;C$3:Q$3)))&gt;0)*1</f>
        <v>0</v>
      </c>
    </row>
    <row r="936" hidden="1" spans="1:18">
      <c r="A936" s="19">
        <v>1020</v>
      </c>
      <c r="B936" s="1" t="s">
        <v>1006</v>
      </c>
      <c r="C936" s="20">
        <v>5000</v>
      </c>
      <c r="D936" s="20">
        <v>5358.09</v>
      </c>
      <c r="E936" s="21">
        <f t="shared" si="15"/>
        <v>0.9331683491692</v>
      </c>
      <c r="F936" s="22">
        <v>64.85</v>
      </c>
      <c r="G936" s="1">
        <v>135</v>
      </c>
      <c r="H936" s="1">
        <v>100</v>
      </c>
      <c r="I936" s="1">
        <v>208</v>
      </c>
      <c r="J936" s="1">
        <v>50</v>
      </c>
      <c r="K936" s="1">
        <v>95</v>
      </c>
      <c r="L936" s="22">
        <v>56.8141</v>
      </c>
      <c r="M936" s="1">
        <v>0.27</v>
      </c>
      <c r="N936" s="25">
        <v>-1.05757e-5</v>
      </c>
      <c r="O936" s="25">
        <v>0.000304019</v>
      </c>
      <c r="P936" s="25">
        <v>0.0161471</v>
      </c>
      <c r="Q936" s="25">
        <v>-0.00284771</v>
      </c>
      <c r="R936" s="27">
        <f ca="1" t="array" ref="R936">(PRODUCT(((C$4:Q$4="")+(C936:Q936&lt;C$4:Q$4))*((C$3:Q$3="")+(C936:Q936&gt;C$3:Q$3)))&gt;0)*1</f>
        <v>0</v>
      </c>
    </row>
    <row r="937" hidden="1" spans="1:18">
      <c r="A937" s="19">
        <v>1023</v>
      </c>
      <c r="B937" s="1" t="s">
        <v>1007</v>
      </c>
      <c r="C937" s="20">
        <v>5000</v>
      </c>
      <c r="D937" s="20">
        <v>5338.82</v>
      </c>
      <c r="E937" s="21">
        <f t="shared" si="15"/>
        <v>0.936536538036495</v>
      </c>
      <c r="F937" s="22">
        <v>63.1901</v>
      </c>
      <c r="G937" s="1">
        <v>140</v>
      </c>
      <c r="H937" s="1">
        <v>100</v>
      </c>
      <c r="I937" s="1">
        <v>240</v>
      </c>
      <c r="J937" s="1">
        <v>50</v>
      </c>
      <c r="K937" s="1">
        <v>95</v>
      </c>
      <c r="L937" s="22">
        <v>49.9732</v>
      </c>
      <c r="M937" s="1">
        <v>0.19</v>
      </c>
      <c r="N937" s="25">
        <v>-9.79798e-6</v>
      </c>
      <c r="O937" s="25">
        <v>0.000239074</v>
      </c>
      <c r="P937" s="25">
        <v>0.0191847</v>
      </c>
      <c r="Q937" s="25">
        <v>-0.000344556</v>
      </c>
      <c r="R937" s="27">
        <f ca="1" t="array" ref="R937">(PRODUCT(((C$4:Q$4="")+(C937:Q937&lt;C$4:Q$4))*((C$3:Q$3="")+(C937:Q937&gt;C$3:Q$3)))&gt;0)*1</f>
        <v>0</v>
      </c>
    </row>
    <row r="938" hidden="1" spans="1:18">
      <c r="A938" s="19">
        <v>70</v>
      </c>
      <c r="B938" s="1" t="s">
        <v>1008</v>
      </c>
      <c r="C938" s="20">
        <v>4000</v>
      </c>
      <c r="D938" s="20">
        <v>4584.32</v>
      </c>
      <c r="E938" s="21">
        <f t="shared" si="15"/>
        <v>0.872539438782633</v>
      </c>
      <c r="F938" s="22">
        <v>54.4993</v>
      </c>
      <c r="G938" s="1">
        <v>110</v>
      </c>
      <c r="H938" s="1">
        <v>100</v>
      </c>
      <c r="I938" s="1">
        <v>120</v>
      </c>
      <c r="J938" s="1">
        <v>50</v>
      </c>
      <c r="K938" s="1">
        <v>85</v>
      </c>
      <c r="L938" s="22">
        <v>56.3197</v>
      </c>
      <c r="M938" s="1">
        <v>14</v>
      </c>
      <c r="N938" s="25">
        <v>-2.17882e-5</v>
      </c>
      <c r="O938" s="25">
        <v>0.00265546</v>
      </c>
      <c r="P938" s="25">
        <v>0.0112832</v>
      </c>
      <c r="Q938" s="25">
        <v>0.00352823</v>
      </c>
      <c r="R938" s="27">
        <f ca="1" t="array" ref="R938">(PRODUCT(((C$4:Q$4="")+(C938:Q938&lt;C$4:Q$4))*((C$3:Q$3="")+(C938:Q938&gt;C$3:Q$3)))&gt;0)*1</f>
        <v>0</v>
      </c>
    </row>
    <row r="939" hidden="1" spans="1:18">
      <c r="A939" s="19">
        <v>71</v>
      </c>
      <c r="B939" s="1" t="s">
        <v>1009</v>
      </c>
      <c r="C939" s="20">
        <v>4000</v>
      </c>
      <c r="D939" s="20">
        <v>4515.97</v>
      </c>
      <c r="E939" s="21">
        <f t="shared" si="15"/>
        <v>0.885745476608569</v>
      </c>
      <c r="F939" s="22">
        <v>54.47</v>
      </c>
      <c r="G939" s="1">
        <v>110</v>
      </c>
      <c r="H939" s="1">
        <v>100</v>
      </c>
      <c r="I939" s="1">
        <v>120</v>
      </c>
      <c r="J939" s="1">
        <v>50</v>
      </c>
      <c r="K939" s="1">
        <v>85</v>
      </c>
      <c r="L939" s="22">
        <v>69.6366</v>
      </c>
      <c r="M939" s="1">
        <v>14</v>
      </c>
      <c r="N939" s="25">
        <v>-2.4713e-5</v>
      </c>
      <c r="O939" s="25">
        <v>0.00144378</v>
      </c>
      <c r="P939" s="25">
        <v>0.0323322</v>
      </c>
      <c r="Q939" s="25">
        <v>0.0155816</v>
      </c>
      <c r="R939" s="27">
        <f ca="1" t="array" ref="R939">(PRODUCT(((C$4:Q$4="")+(C939:Q939&lt;C$4:Q$4))*((C$3:Q$3="")+(C939:Q939&gt;C$3:Q$3)))&gt;0)*1</f>
        <v>0</v>
      </c>
    </row>
    <row r="940" hidden="1" spans="1:18">
      <c r="A940" s="19">
        <v>72</v>
      </c>
      <c r="B940" s="1" t="s">
        <v>1010</v>
      </c>
      <c r="C940" s="20">
        <v>5000</v>
      </c>
      <c r="D940" s="20">
        <v>5902.9</v>
      </c>
      <c r="E940" s="21">
        <f t="shared" si="15"/>
        <v>0.847041284792221</v>
      </c>
      <c r="F940" s="22">
        <v>54.5452</v>
      </c>
      <c r="G940" s="1">
        <v>110</v>
      </c>
      <c r="H940" s="1">
        <v>100</v>
      </c>
      <c r="I940" s="1">
        <v>120</v>
      </c>
      <c r="J940" s="1">
        <v>50</v>
      </c>
      <c r="K940" s="1">
        <v>85</v>
      </c>
      <c r="L940" s="22">
        <v>58.5073</v>
      </c>
      <c r="M940" s="1">
        <v>14</v>
      </c>
      <c r="N940" s="25">
        <v>-2.19652e-5</v>
      </c>
      <c r="O940" s="25">
        <v>0.00395542</v>
      </c>
      <c r="P940" s="25">
        <v>0.0463228</v>
      </c>
      <c r="Q940" s="25">
        <v>0.028709</v>
      </c>
      <c r="R940" s="27">
        <f ca="1" t="array" ref="R940">(PRODUCT(((C$4:Q$4="")+(C940:Q940&lt;C$4:Q$4))*((C$3:Q$3="")+(C940:Q940&gt;C$3:Q$3)))&gt;0)*1</f>
        <v>0</v>
      </c>
    </row>
    <row r="941" hidden="1" spans="1:18">
      <c r="A941" s="19">
        <v>73</v>
      </c>
      <c r="B941" s="1" t="s">
        <v>1011</v>
      </c>
      <c r="C941" s="20">
        <v>5000</v>
      </c>
      <c r="D941" s="20">
        <v>5812.38</v>
      </c>
      <c r="E941" s="21">
        <f t="shared" si="15"/>
        <v>0.860232813408621</v>
      </c>
      <c r="F941" s="22">
        <v>54.4612</v>
      </c>
      <c r="G941" s="1">
        <v>110</v>
      </c>
      <c r="H941" s="1">
        <v>100</v>
      </c>
      <c r="I941" s="1">
        <v>120</v>
      </c>
      <c r="J941" s="1">
        <v>50</v>
      </c>
      <c r="K941" s="1">
        <v>85</v>
      </c>
      <c r="L941" s="22">
        <v>59.6826</v>
      </c>
      <c r="M941" s="1">
        <v>14</v>
      </c>
      <c r="N941" s="25">
        <v>-2.13582e-5</v>
      </c>
      <c r="O941" s="25">
        <v>0.00268234</v>
      </c>
      <c r="P941" s="25">
        <v>0.0402282</v>
      </c>
      <c r="Q941" s="25">
        <v>0.0203773</v>
      </c>
      <c r="R941" s="27">
        <f ca="1" t="array" ref="R941">(PRODUCT(((C$4:Q$4="")+(C941:Q941&lt;C$4:Q$4))*((C$3:Q$3="")+(C941:Q941&gt;C$3:Q$3)))&gt;0)*1</f>
        <v>0</v>
      </c>
    </row>
    <row r="942" hidden="1" spans="1:18">
      <c r="A942" s="19">
        <v>105</v>
      </c>
      <c r="B942" s="1" t="s">
        <v>1012</v>
      </c>
      <c r="C942" s="20">
        <v>3000</v>
      </c>
      <c r="D942" s="20">
        <v>3228.2</v>
      </c>
      <c r="E942" s="21">
        <f t="shared" si="15"/>
        <v>0.92931045164488</v>
      </c>
      <c r="F942" s="22">
        <v>61.8811</v>
      </c>
      <c r="G942" s="1">
        <v>100</v>
      </c>
      <c r="H942" s="1">
        <v>65</v>
      </c>
      <c r="I942" s="1">
        <v>240</v>
      </c>
      <c r="J942" s="1">
        <v>54</v>
      </c>
      <c r="K942" s="1">
        <v>77</v>
      </c>
      <c r="L942" s="22">
        <v>44.2856</v>
      </c>
      <c r="M942" s="1">
        <v>7</v>
      </c>
      <c r="N942" s="25">
        <v>-1.60851e-5</v>
      </c>
      <c r="O942" s="25">
        <v>-2.02435e-5</v>
      </c>
      <c r="P942" s="25">
        <v>0.0137675</v>
      </c>
      <c r="Q942" s="25">
        <v>-0.0193752</v>
      </c>
      <c r="R942" s="27">
        <f ca="1" t="array" ref="R942">(PRODUCT(((C$4:Q$4="")+(C942:Q942&lt;C$4:Q$4))*((C$3:Q$3="")+(C942:Q942&gt;C$3:Q$3)))&gt;0)*1</f>
        <v>0</v>
      </c>
    </row>
    <row r="943" hidden="1" spans="1:18">
      <c r="A943" s="19">
        <v>497</v>
      </c>
      <c r="B943" s="1" t="s">
        <v>1013</v>
      </c>
      <c r="C943" s="20">
        <v>2560</v>
      </c>
      <c r="D943" s="20">
        <v>2808.53</v>
      </c>
      <c r="E943" s="21">
        <f t="shared" si="15"/>
        <v>0.911508867628261</v>
      </c>
      <c r="F943" s="22">
        <v>52</v>
      </c>
      <c r="G943" s="1">
        <v>0</v>
      </c>
      <c r="H943" s="1">
        <v>0</v>
      </c>
      <c r="I943" s="1">
        <v>120</v>
      </c>
      <c r="J943" s="1">
        <v>42</v>
      </c>
      <c r="K943" s="1">
        <v>68</v>
      </c>
      <c r="L943" s="22">
        <v>62.4925</v>
      </c>
      <c r="M943" s="1">
        <v>6</v>
      </c>
      <c r="N943" s="25">
        <v>-1.98613e-5</v>
      </c>
      <c r="O943" s="25">
        <v>0.000440248</v>
      </c>
      <c r="P943" s="25">
        <v>0.0177443</v>
      </c>
      <c r="Q943" s="25">
        <v>-0.0209259</v>
      </c>
      <c r="R943" s="27">
        <f ca="1" t="array" ref="R943">(PRODUCT(((C$4:Q$4="")+(C943:Q943&lt;C$4:Q$4))*((C$3:Q$3="")+(C943:Q943&gt;C$3:Q$3)))&gt;0)*1</f>
        <v>0</v>
      </c>
    </row>
    <row r="944" hidden="1" spans="1:18">
      <c r="A944" s="19">
        <v>125</v>
      </c>
      <c r="B944" s="1" t="s">
        <v>1014</v>
      </c>
      <c r="C944" s="20">
        <v>415</v>
      </c>
      <c r="D944" s="20">
        <v>446.059</v>
      </c>
      <c r="E944" s="21">
        <f t="shared" si="15"/>
        <v>0.930370197664435</v>
      </c>
      <c r="F944" s="22">
        <v>60.0409</v>
      </c>
      <c r="G944" s="1">
        <v>75</v>
      </c>
      <c r="H944" s="1">
        <v>10</v>
      </c>
      <c r="I944" s="1">
        <v>208</v>
      </c>
      <c r="J944" s="1">
        <v>53</v>
      </c>
      <c r="K944" s="1">
        <v>65</v>
      </c>
      <c r="L944" s="22">
        <v>5.87656</v>
      </c>
      <c r="M944" s="1">
        <v>-0.27</v>
      </c>
      <c r="N944" s="25">
        <v>-4.06489e-5</v>
      </c>
      <c r="O944" s="25">
        <v>0.000256556</v>
      </c>
      <c r="P944" s="25">
        <v>0.00120807</v>
      </c>
      <c r="Q944" s="25">
        <v>-0.0403361</v>
      </c>
      <c r="R944" s="27">
        <f ca="1" t="array" ref="R944">(PRODUCT(((C$4:Q$4="")+(C944:Q944&lt;C$4:Q$4))*((C$3:Q$3="")+(C944:Q944&gt;C$3:Q$3)))&gt;0)*1</f>
        <v>0</v>
      </c>
    </row>
    <row r="945" hidden="1" spans="1:18">
      <c r="A945" s="19">
        <v>126</v>
      </c>
      <c r="B945" s="1" t="s">
        <v>1015</v>
      </c>
      <c r="C945" s="20">
        <v>479</v>
      </c>
      <c r="D945" s="20">
        <v>512.869</v>
      </c>
      <c r="E945" s="21">
        <f t="shared" si="15"/>
        <v>0.93396169392184</v>
      </c>
      <c r="F945" s="22">
        <v>60.112</v>
      </c>
      <c r="G945" s="1">
        <v>75</v>
      </c>
      <c r="H945" s="1">
        <v>10</v>
      </c>
      <c r="I945" s="1">
        <v>208</v>
      </c>
      <c r="J945" s="1">
        <v>53</v>
      </c>
      <c r="K945" s="1">
        <v>65</v>
      </c>
      <c r="L945" s="22">
        <v>5.98528</v>
      </c>
      <c r="M945" s="1">
        <v>-0.38</v>
      </c>
      <c r="N945" s="25">
        <v>-3.37949e-5</v>
      </c>
      <c r="O945" s="25">
        <v>0.000214531</v>
      </c>
      <c r="P945" s="25">
        <v>8.73414e-5</v>
      </c>
      <c r="Q945" s="25">
        <v>-0.0406597</v>
      </c>
      <c r="R945" s="27">
        <f ca="1" t="array" ref="R945">(PRODUCT(((C$4:Q$4="")+(C945:Q945&lt;C$4:Q$4))*((C$3:Q$3="")+(C945:Q945&gt;C$3:Q$3)))&gt;0)*1</f>
        <v>0</v>
      </c>
    </row>
    <row r="946" hidden="1" spans="1:18">
      <c r="A946" s="19">
        <v>167</v>
      </c>
      <c r="B946" s="1" t="s">
        <v>1016</v>
      </c>
      <c r="C946" s="20">
        <v>200</v>
      </c>
      <c r="D946" s="20">
        <v>211.173</v>
      </c>
      <c r="E946" s="21">
        <f t="shared" si="15"/>
        <v>0.947090773915226</v>
      </c>
      <c r="F946" s="22">
        <v>52.8487</v>
      </c>
      <c r="G946" s="1">
        <v>0</v>
      </c>
      <c r="H946" s="1">
        <v>0</v>
      </c>
      <c r="I946" s="1">
        <v>208</v>
      </c>
      <c r="J946" s="1">
        <v>40</v>
      </c>
      <c r="K946" s="1">
        <v>65</v>
      </c>
      <c r="L946" s="22">
        <v>1.22319</v>
      </c>
      <c r="M946" s="1">
        <v>0.56</v>
      </c>
      <c r="N946" s="25">
        <v>-3.6912e-5</v>
      </c>
      <c r="O946" s="25">
        <v>-0.000263745</v>
      </c>
      <c r="P946" s="25">
        <v>-0.000569721</v>
      </c>
      <c r="Q946" s="25">
        <v>-0.133846</v>
      </c>
      <c r="R946" s="27">
        <f ca="1" t="array" ref="R946">(PRODUCT(((C$4:Q$4="")+(C946:Q946&lt;C$4:Q$4))*((C$3:Q$3="")+(C946:Q946&gt;C$3:Q$3)))&gt;0)*1</f>
        <v>0</v>
      </c>
    </row>
    <row r="947" hidden="1" spans="1:18">
      <c r="A947" s="19">
        <v>168</v>
      </c>
      <c r="B947" s="1" t="s">
        <v>1017</v>
      </c>
      <c r="C947" s="20">
        <v>200</v>
      </c>
      <c r="D947" s="20">
        <v>209.952</v>
      </c>
      <c r="E947" s="21">
        <f t="shared" si="15"/>
        <v>0.952598689224204</v>
      </c>
      <c r="F947" s="22">
        <v>54.7062</v>
      </c>
      <c r="G947" s="1">
        <v>0</v>
      </c>
      <c r="H947" s="1">
        <v>0</v>
      </c>
      <c r="I947" s="1">
        <v>208</v>
      </c>
      <c r="J947" s="1">
        <v>40</v>
      </c>
      <c r="K947" s="1">
        <v>65</v>
      </c>
      <c r="L947" s="22">
        <v>0.755946</v>
      </c>
      <c r="M947" s="1">
        <v>0.56</v>
      </c>
      <c r="N947" s="25">
        <v>-3.20852e-6</v>
      </c>
      <c r="O947" s="25">
        <v>-0.000116181</v>
      </c>
      <c r="P947" s="25">
        <v>-0.0233794</v>
      </c>
      <c r="Q947" s="25">
        <v>-1.25498</v>
      </c>
      <c r="R947" s="27">
        <f ca="1" t="array" ref="R947">(PRODUCT(((C$4:Q$4="")+(C947:Q947&lt;C$4:Q$4))*((C$3:Q$3="")+(C947:Q947&gt;C$3:Q$3)))&gt;0)*1</f>
        <v>0</v>
      </c>
    </row>
    <row r="948" hidden="1" spans="1:18">
      <c r="A948" s="19">
        <v>169</v>
      </c>
      <c r="B948" s="1" t="s">
        <v>1018</v>
      </c>
      <c r="C948" s="20">
        <v>200</v>
      </c>
      <c r="D948" s="20">
        <v>210.992</v>
      </c>
      <c r="E948" s="21">
        <f t="shared" si="15"/>
        <v>0.947903238037461</v>
      </c>
      <c r="F948" s="22">
        <v>53.0944</v>
      </c>
      <c r="G948" s="1">
        <v>0</v>
      </c>
      <c r="H948" s="1">
        <v>0</v>
      </c>
      <c r="I948" s="1">
        <v>240</v>
      </c>
      <c r="J948" s="1">
        <v>40</v>
      </c>
      <c r="K948" s="1">
        <v>65</v>
      </c>
      <c r="L948" s="22">
        <v>1.44741</v>
      </c>
      <c r="M948" s="1">
        <v>0.71</v>
      </c>
      <c r="N948" s="25">
        <v>-1.79468e-5</v>
      </c>
      <c r="O948" s="25">
        <v>-0.000178009</v>
      </c>
      <c r="P948" s="25">
        <v>0.00174822</v>
      </c>
      <c r="Q948" s="25">
        <v>-0.256135</v>
      </c>
      <c r="R948" s="27">
        <f ca="1" t="array" ref="R948">(PRODUCT(((C$4:Q$4="")+(C948:Q948&lt;C$4:Q$4))*((C$3:Q$3="")+(C948:Q948&gt;C$3:Q$3)))&gt;0)*1</f>
        <v>0</v>
      </c>
    </row>
    <row r="949" hidden="1" spans="1:18">
      <c r="A949" s="19">
        <v>170</v>
      </c>
      <c r="B949" s="1" t="s">
        <v>1019</v>
      </c>
      <c r="C949" s="20">
        <v>200</v>
      </c>
      <c r="D949" s="20">
        <v>209.93</v>
      </c>
      <c r="E949" s="21">
        <f t="shared" si="15"/>
        <v>0.952698518553804</v>
      </c>
      <c r="F949" s="22">
        <v>54.6221</v>
      </c>
      <c r="G949" s="1">
        <v>0</v>
      </c>
      <c r="H949" s="1">
        <v>0</v>
      </c>
      <c r="I949" s="1">
        <v>240</v>
      </c>
      <c r="J949" s="1">
        <v>40</v>
      </c>
      <c r="K949" s="1">
        <v>65</v>
      </c>
      <c r="L949" s="22">
        <v>0.754294</v>
      </c>
      <c r="M949" s="1">
        <v>0.48</v>
      </c>
      <c r="N949" s="25">
        <v>-2.70201e-6</v>
      </c>
      <c r="O949" s="25">
        <v>-0.000132312</v>
      </c>
      <c r="P949" s="25">
        <v>-0.0247966</v>
      </c>
      <c r="Q949" s="25">
        <v>-1.56837</v>
      </c>
      <c r="R949" s="27">
        <f ca="1" t="array" ref="R949">(PRODUCT(((C$4:Q$4="")+(C949:Q949&lt;C$4:Q$4))*((C$3:Q$3="")+(C949:Q949&gt;C$3:Q$3)))&gt;0)*1</f>
        <v>0</v>
      </c>
    </row>
    <row r="950" hidden="1" spans="1:18">
      <c r="A950" s="19">
        <v>496</v>
      </c>
      <c r="B950" s="1" t="s">
        <v>1020</v>
      </c>
      <c r="C950" s="20">
        <v>7647</v>
      </c>
      <c r="D950" s="20">
        <v>8591.27</v>
      </c>
      <c r="E950" s="21">
        <f t="shared" si="15"/>
        <v>0.890089590945227</v>
      </c>
      <c r="F950" s="22">
        <v>52.1227</v>
      </c>
      <c r="G950" s="1">
        <v>64</v>
      </c>
      <c r="H950" s="1">
        <v>200</v>
      </c>
      <c r="I950" s="1">
        <v>48</v>
      </c>
      <c r="J950" s="1">
        <v>40</v>
      </c>
      <c r="K950" s="1">
        <v>64</v>
      </c>
      <c r="L950" s="22">
        <v>125.855</v>
      </c>
      <c r="M950" s="1">
        <v>0</v>
      </c>
      <c r="N950" s="25">
        <v>-7.86954e-6</v>
      </c>
      <c r="O950" s="25">
        <v>0.0010595</v>
      </c>
      <c r="P950" s="25">
        <v>0.0163379</v>
      </c>
      <c r="Q950" s="25">
        <v>-0.00826032</v>
      </c>
      <c r="R950" s="27">
        <f ca="1" t="array" ref="R950">(PRODUCT(((C$4:Q$4="")+(C950:Q950&lt;C$4:Q$4))*((C$3:Q$3="")+(C950:Q950&gt;C$3:Q$3)))&gt;0)*1</f>
        <v>0</v>
      </c>
    </row>
    <row r="951" hidden="1" spans="1:18">
      <c r="A951" s="19">
        <v>1082</v>
      </c>
      <c r="B951" s="1" t="s">
        <v>1021</v>
      </c>
      <c r="C951" s="20">
        <v>5760</v>
      </c>
      <c r="D951" s="20">
        <v>6394.16</v>
      </c>
      <c r="E951" s="21">
        <f t="shared" si="15"/>
        <v>0.900822000075069</v>
      </c>
      <c r="F951" s="22">
        <v>51.972</v>
      </c>
      <c r="G951" s="1">
        <v>0</v>
      </c>
      <c r="H951" s="1">
        <v>0</v>
      </c>
      <c r="I951" s="1">
        <v>120</v>
      </c>
      <c r="J951" s="1">
        <v>44</v>
      </c>
      <c r="K951" s="1">
        <v>64</v>
      </c>
      <c r="L951" s="22">
        <v>36.8781</v>
      </c>
      <c r="M951" s="1">
        <v>45</v>
      </c>
      <c r="N951" s="25">
        <v>-1.12281e-5</v>
      </c>
      <c r="O951" s="25">
        <v>0.000218149</v>
      </c>
      <c r="P951" s="25">
        <v>0.00759164</v>
      </c>
      <c r="Q951" s="25">
        <v>-0.000570328</v>
      </c>
      <c r="R951" s="27">
        <f ca="1" t="array" ref="R951">(PRODUCT(((C$4:Q$4="")+(C951:Q951&lt;C$4:Q$4))*((C$3:Q$3="")+(C951:Q951&gt;C$3:Q$3)))&gt;0)*1</f>
        <v>0</v>
      </c>
    </row>
    <row r="952" hidden="1" spans="1:18">
      <c r="A952" s="19">
        <v>1085</v>
      </c>
      <c r="B952" s="1" t="s">
        <v>1022</v>
      </c>
      <c r="C952" s="20">
        <v>4500</v>
      </c>
      <c r="D952" s="20">
        <v>4939.23</v>
      </c>
      <c r="E952" s="21">
        <f t="shared" si="15"/>
        <v>0.911073183471918</v>
      </c>
      <c r="F952" s="22">
        <v>53.0061</v>
      </c>
      <c r="G952" s="1">
        <v>64</v>
      </c>
      <c r="H952" s="1">
        <v>96</v>
      </c>
      <c r="I952" s="1">
        <v>120</v>
      </c>
      <c r="J952" s="1">
        <v>44</v>
      </c>
      <c r="K952" s="1">
        <v>64</v>
      </c>
      <c r="L952" s="22">
        <v>51.8262</v>
      </c>
      <c r="M952" s="1">
        <v>-29.54</v>
      </c>
      <c r="N952" s="25">
        <v>-1.40708e-5</v>
      </c>
      <c r="O952" s="25">
        <v>0.00027063</v>
      </c>
      <c r="P952" s="25">
        <v>0.0148052</v>
      </c>
      <c r="Q952" s="25">
        <v>0.00481026</v>
      </c>
      <c r="R952" s="27">
        <f ca="1" t="array" ref="R952">(PRODUCT(((C$4:Q$4="")+(C952:Q952&lt;C$4:Q$4))*((C$3:Q$3="")+(C952:Q952&gt;C$3:Q$3)))&gt;0)*1</f>
        <v>0</v>
      </c>
    </row>
    <row r="953" hidden="1" spans="1:18">
      <c r="A953" s="19">
        <v>1078</v>
      </c>
      <c r="B953" s="1" t="s">
        <v>1023</v>
      </c>
      <c r="C953" s="20">
        <v>3211.3</v>
      </c>
      <c r="D953" s="20">
        <v>3757.69</v>
      </c>
      <c r="E953" s="21">
        <f t="shared" si="15"/>
        <v>0.85459417887053</v>
      </c>
      <c r="F953" s="22">
        <v>53.6256</v>
      </c>
      <c r="G953" s="1">
        <v>0</v>
      </c>
      <c r="H953" s="1">
        <v>0</v>
      </c>
      <c r="I953" s="1">
        <v>120</v>
      </c>
      <c r="J953" s="1">
        <v>44</v>
      </c>
      <c r="K953" s="1">
        <v>60</v>
      </c>
      <c r="L953" s="22">
        <v>22.2053</v>
      </c>
      <c r="M953" s="1">
        <v>26.2</v>
      </c>
      <c r="N953" s="25">
        <v>-3.47793e-5</v>
      </c>
      <c r="O953" s="25">
        <v>0.000127893</v>
      </c>
      <c r="P953" s="25">
        <v>0.053061</v>
      </c>
      <c r="Q953" s="25">
        <v>0.00510462</v>
      </c>
      <c r="R953" s="27">
        <f ca="1" t="array" ref="R953">(PRODUCT(((C$4:Q$4="")+(C953:Q953&lt;C$4:Q$4))*((C$3:Q$3="")+(C953:Q953&gt;C$3:Q$3)))&gt;0)*1</f>
        <v>0</v>
      </c>
    </row>
    <row r="954" hidden="1" spans="1:18">
      <c r="A954" s="19">
        <v>1079</v>
      </c>
      <c r="B954" s="1" t="s">
        <v>1024</v>
      </c>
      <c r="C954" s="20">
        <v>4627</v>
      </c>
      <c r="D954" s="20">
        <v>5409.06</v>
      </c>
      <c r="E954" s="21">
        <f t="shared" si="15"/>
        <v>0.855416652801041</v>
      </c>
      <c r="F954" s="22">
        <v>53.1944</v>
      </c>
      <c r="G954" s="1">
        <v>0</v>
      </c>
      <c r="H954" s="1">
        <v>0</v>
      </c>
      <c r="I954" s="1">
        <v>120</v>
      </c>
      <c r="J954" s="1">
        <v>44</v>
      </c>
      <c r="K954" s="1">
        <v>60</v>
      </c>
      <c r="L954" s="22">
        <v>26.5702</v>
      </c>
      <c r="M954" s="1">
        <v>34.1</v>
      </c>
      <c r="N954" s="25">
        <v>-2.45907e-5</v>
      </c>
      <c r="O954" s="25">
        <v>-3.1573e-5</v>
      </c>
      <c r="P954" s="25">
        <v>0.000139257</v>
      </c>
      <c r="Q954" s="25">
        <v>-0.00122881</v>
      </c>
      <c r="R954" s="27">
        <f ca="1" t="array" ref="R954">(PRODUCT(((C$4:Q$4="")+(C954:Q954&lt;C$4:Q$4))*((C$3:Q$3="")+(C954:Q954&gt;C$3:Q$3)))&gt;0)*1</f>
        <v>0</v>
      </c>
    </row>
    <row r="955" hidden="1" spans="1:18">
      <c r="A955" s="19">
        <v>1081</v>
      </c>
      <c r="B955" s="1" t="s">
        <v>1025</v>
      </c>
      <c r="C955" s="20">
        <v>4400</v>
      </c>
      <c r="D955" s="20">
        <v>4803.23</v>
      </c>
      <c r="E955" s="21">
        <f t="shared" si="15"/>
        <v>0.916050241191865</v>
      </c>
      <c r="F955" s="22">
        <v>53.0464</v>
      </c>
      <c r="G955" s="1">
        <v>0</v>
      </c>
      <c r="H955" s="1">
        <v>0</v>
      </c>
      <c r="I955" s="1">
        <v>240</v>
      </c>
      <c r="J955" s="1">
        <v>48</v>
      </c>
      <c r="K955" s="1">
        <v>58</v>
      </c>
      <c r="L955" s="22">
        <v>42.4635</v>
      </c>
      <c r="M955" s="1">
        <v>0.00514837</v>
      </c>
      <c r="N955" s="25">
        <v>-1.3551e-5</v>
      </c>
      <c r="O955" s="25">
        <v>0.000204332</v>
      </c>
      <c r="P955" s="25">
        <v>-0.00130097</v>
      </c>
      <c r="Q955" s="25">
        <v>-0.00701963</v>
      </c>
      <c r="R955" s="27">
        <f ca="1" t="array" ref="R955">(PRODUCT(((C$4:Q$4="")+(C955:Q955&lt;C$4:Q$4))*((C$3:Q$3="")+(C955:Q955&gt;C$3:Q$3)))&gt;0)*1</f>
        <v>0</v>
      </c>
    </row>
    <row r="956" hidden="1" spans="1:18">
      <c r="A956" s="19">
        <v>1083</v>
      </c>
      <c r="B956" s="1" t="s">
        <v>1026</v>
      </c>
      <c r="C956" s="20">
        <v>5752</v>
      </c>
      <c r="D956" s="20">
        <v>6414.41</v>
      </c>
      <c r="E956" s="21">
        <f t="shared" si="15"/>
        <v>0.89673095421091</v>
      </c>
      <c r="F956" s="22">
        <v>52.128</v>
      </c>
      <c r="G956" s="1">
        <v>0</v>
      </c>
      <c r="H956" s="1">
        <v>0</v>
      </c>
      <c r="I956" s="1">
        <v>240</v>
      </c>
      <c r="J956" s="1">
        <v>47</v>
      </c>
      <c r="K956" s="1">
        <v>58</v>
      </c>
      <c r="L956" s="22">
        <v>40.6393</v>
      </c>
      <c r="M956" s="1">
        <v>26</v>
      </c>
      <c r="N956" s="25">
        <v>-1.30588e-5</v>
      </c>
      <c r="O956" s="25">
        <v>0.00017435</v>
      </c>
      <c r="P956" s="25">
        <v>0.0204785</v>
      </c>
      <c r="Q956" s="25">
        <v>0.00758952</v>
      </c>
      <c r="R956" s="27">
        <f ca="1" t="array" ref="R956">(PRODUCT(((C$4:Q$4="")+(C956:Q956&lt;C$4:Q$4))*((C$3:Q$3="")+(C956:Q956&gt;C$3:Q$3)))&gt;0)*1</f>
        <v>0</v>
      </c>
    </row>
    <row r="957" hidden="1" spans="1:18">
      <c r="A957" s="19">
        <v>43</v>
      </c>
      <c r="B957" s="1" t="s">
        <v>1027</v>
      </c>
      <c r="C957" s="20">
        <v>3500</v>
      </c>
      <c r="D957" s="20">
        <v>3959</v>
      </c>
      <c r="E957" s="21">
        <f t="shared" si="15"/>
        <v>0.884061631725183</v>
      </c>
      <c r="F957" s="22">
        <v>50.375</v>
      </c>
      <c r="G957" s="1">
        <v>0</v>
      </c>
      <c r="H957" s="1">
        <v>0</v>
      </c>
      <c r="I957" s="1">
        <v>240</v>
      </c>
      <c r="J957" s="1">
        <v>48</v>
      </c>
      <c r="K957" s="1">
        <v>52</v>
      </c>
      <c r="L957" s="22">
        <v>43.6094</v>
      </c>
      <c r="M957" s="1">
        <v>15</v>
      </c>
      <c r="N957" s="25">
        <v>-2.1971e-5</v>
      </c>
      <c r="O957" s="25">
        <v>-0.000149234</v>
      </c>
      <c r="P957" s="25">
        <v>0.0256807</v>
      </c>
      <c r="Q957" s="25">
        <v>-0.00389388</v>
      </c>
      <c r="R957" s="27">
        <f ca="1" t="array" ref="R957">(PRODUCT(((C$4:Q$4="")+(C957:Q957&lt;C$4:Q$4))*((C$3:Q$3="")+(C957:Q957&gt;C$3:Q$3)))&gt;0)*1</f>
        <v>0</v>
      </c>
    </row>
    <row r="958" hidden="1" spans="1:18">
      <c r="A958" s="19">
        <v>171</v>
      </c>
      <c r="B958" s="1" t="s">
        <v>1028</v>
      </c>
      <c r="C958" s="20">
        <v>210</v>
      </c>
      <c r="D958" s="20">
        <v>220.818</v>
      </c>
      <c r="E958" s="21">
        <f t="shared" si="15"/>
        <v>0.951009428579192</v>
      </c>
      <c r="F958" s="22">
        <v>40.552</v>
      </c>
      <c r="G958" s="1">
        <v>62</v>
      </c>
      <c r="H958" s="1">
        <v>10</v>
      </c>
      <c r="I958" s="1">
        <v>208</v>
      </c>
      <c r="J958" s="1">
        <v>31</v>
      </c>
      <c r="K958" s="1">
        <v>50</v>
      </c>
      <c r="L958" s="22">
        <v>0.837195</v>
      </c>
      <c r="M958" s="1">
        <v>0.3</v>
      </c>
      <c r="N958" s="25">
        <v>-9.4868e-5</v>
      </c>
      <c r="O958" s="25">
        <v>-0.000629413</v>
      </c>
      <c r="P958" s="25">
        <v>-0.0100217</v>
      </c>
      <c r="Q958" s="25">
        <v>-0.0513711</v>
      </c>
      <c r="R958" s="27">
        <f ca="1" t="array" ref="R958">(PRODUCT(((C$4:Q$4="")+(C958:Q958&lt;C$4:Q$4))*((C$3:Q$3="")+(C958:Q958&gt;C$3:Q$3)))&gt;0)*1</f>
        <v>0</v>
      </c>
    </row>
    <row r="959" hidden="1" spans="1:18">
      <c r="A959" s="19">
        <v>172</v>
      </c>
      <c r="B959" s="1" t="s">
        <v>1029</v>
      </c>
      <c r="C959" s="20">
        <v>210</v>
      </c>
      <c r="D959" s="20">
        <v>220.818</v>
      </c>
      <c r="E959" s="21">
        <f t="shared" si="15"/>
        <v>0.951009428579192</v>
      </c>
      <c r="F959" s="22">
        <v>40.552</v>
      </c>
      <c r="G959" s="1">
        <v>62</v>
      </c>
      <c r="H959" s="1">
        <v>10</v>
      </c>
      <c r="I959" s="1">
        <v>208</v>
      </c>
      <c r="J959" s="1">
        <v>31</v>
      </c>
      <c r="K959" s="1">
        <v>50</v>
      </c>
      <c r="L959" s="22">
        <v>0.837195</v>
      </c>
      <c r="M959" s="1">
        <v>0.3</v>
      </c>
      <c r="N959" s="25">
        <v>-9.4868e-5</v>
      </c>
      <c r="O959" s="25">
        <v>-0.000629413</v>
      </c>
      <c r="P959" s="25">
        <v>-0.0100217</v>
      </c>
      <c r="Q959" s="25">
        <v>-0.0513711</v>
      </c>
      <c r="R959" s="27">
        <f ca="1" t="array" ref="R959">(PRODUCT(((C$4:Q$4="")+(C959:Q959&lt;C$4:Q$4))*((C$3:Q$3="")+(C959:Q959&gt;C$3:Q$3)))&gt;0)*1</f>
        <v>0</v>
      </c>
    </row>
    <row r="960" hidden="1" spans="1:18">
      <c r="A960" s="19">
        <v>173</v>
      </c>
      <c r="B960" s="1" t="s">
        <v>1030</v>
      </c>
      <c r="C960" s="20">
        <v>210</v>
      </c>
      <c r="D960" s="20">
        <v>220.34</v>
      </c>
      <c r="E960" s="21">
        <f t="shared" si="15"/>
        <v>0.953072524280657</v>
      </c>
      <c r="F960" s="22">
        <v>40.2477</v>
      </c>
      <c r="G960" s="1">
        <v>62</v>
      </c>
      <c r="H960" s="1">
        <v>10</v>
      </c>
      <c r="I960" s="1">
        <v>240</v>
      </c>
      <c r="J960" s="1">
        <v>31</v>
      </c>
      <c r="K960" s="1">
        <v>50</v>
      </c>
      <c r="L960" s="22">
        <v>0.739248</v>
      </c>
      <c r="M960" s="1">
        <v>0.3</v>
      </c>
      <c r="N960" s="25">
        <v>-7.36038e-5</v>
      </c>
      <c r="O960" s="25">
        <v>-0.000562904</v>
      </c>
      <c r="P960" s="25">
        <v>-0.0200502</v>
      </c>
      <c r="Q960" s="25">
        <v>-0.0677611</v>
      </c>
      <c r="R960" s="27">
        <f ca="1" t="array" ref="R960">(PRODUCT(((C$4:Q$4="")+(C960:Q960&lt;C$4:Q$4))*((C$3:Q$3="")+(C960:Q960&gt;C$3:Q$3)))&gt;0)*1</f>
        <v>0</v>
      </c>
    </row>
    <row r="961" hidden="1" spans="1:18">
      <c r="A961" s="19">
        <v>174</v>
      </c>
      <c r="B961" s="1" t="s">
        <v>1031</v>
      </c>
      <c r="C961" s="20">
        <v>210</v>
      </c>
      <c r="D961" s="20">
        <v>220.34</v>
      </c>
      <c r="E961" s="21">
        <f t="shared" si="15"/>
        <v>0.953072524280657</v>
      </c>
      <c r="F961" s="22">
        <v>40.2477</v>
      </c>
      <c r="G961" s="1">
        <v>62</v>
      </c>
      <c r="H961" s="1">
        <v>10</v>
      </c>
      <c r="I961" s="1">
        <v>240</v>
      </c>
      <c r="J961" s="1">
        <v>31</v>
      </c>
      <c r="K961" s="1">
        <v>50</v>
      </c>
      <c r="L961" s="22">
        <v>0.739248</v>
      </c>
      <c r="M961" s="1">
        <v>0.3</v>
      </c>
      <c r="N961" s="25">
        <v>-7.36038e-5</v>
      </c>
      <c r="O961" s="25">
        <v>-0.000562904</v>
      </c>
      <c r="P961" s="25">
        <v>-0.0200502</v>
      </c>
      <c r="Q961" s="25">
        <v>-0.0677611</v>
      </c>
      <c r="R961" s="27">
        <f ca="1" t="array" ref="R961">(PRODUCT(((C$4:Q$4="")+(C961:Q961&lt;C$4:Q$4))*((C$3:Q$3="")+(C961:Q961&gt;C$3:Q$3)))&gt;0)*1</f>
        <v>0</v>
      </c>
    </row>
    <row r="962" hidden="1" spans="1:18">
      <c r="A962" s="19">
        <v>367</v>
      </c>
      <c r="B962" s="1" t="s">
        <v>1032</v>
      </c>
      <c r="C962" s="20">
        <v>210</v>
      </c>
      <c r="D962" s="20">
        <v>224.53</v>
      </c>
      <c r="E962" s="21">
        <f t="shared" si="15"/>
        <v>0.935287044047566</v>
      </c>
      <c r="F962" s="22">
        <v>40.6037</v>
      </c>
      <c r="G962" s="1">
        <v>59</v>
      </c>
      <c r="H962" s="1">
        <v>10</v>
      </c>
      <c r="I962" s="1">
        <v>240</v>
      </c>
      <c r="J962" s="1">
        <v>30</v>
      </c>
      <c r="K962" s="1">
        <v>50</v>
      </c>
      <c r="L962" s="22">
        <v>2.71682</v>
      </c>
      <c r="M962" s="1">
        <v>0.15</v>
      </c>
      <c r="N962" s="25">
        <v>3.30958e-5</v>
      </c>
      <c r="O962" s="25">
        <v>0.000113516</v>
      </c>
      <c r="P962" s="25">
        <v>0.00591087</v>
      </c>
      <c r="Q962" s="25">
        <v>0.106149</v>
      </c>
      <c r="R962" s="27">
        <f ca="1" t="array" ref="R962">(PRODUCT(((C$4:Q$4="")+(C962:Q962&lt;C$4:Q$4))*((C$3:Q$3="")+(C962:Q962&gt;C$3:Q$3)))&gt;0)*1</f>
        <v>0</v>
      </c>
    </row>
    <row r="963" hidden="1" spans="1:18">
      <c r="A963" s="19">
        <v>868</v>
      </c>
      <c r="B963" s="1" t="s">
        <v>1033</v>
      </c>
      <c r="C963" s="20">
        <v>225</v>
      </c>
      <c r="D963" s="20">
        <v>236.322</v>
      </c>
      <c r="E963" s="21">
        <f t="shared" si="15"/>
        <v>0.952090791377866</v>
      </c>
      <c r="F963" s="22">
        <v>42.9983</v>
      </c>
      <c r="G963" s="1">
        <v>64</v>
      </c>
      <c r="H963" s="1">
        <v>14</v>
      </c>
      <c r="I963" s="1">
        <v>240</v>
      </c>
      <c r="J963" s="1">
        <v>25</v>
      </c>
      <c r="K963" s="1">
        <v>50</v>
      </c>
      <c r="L963" s="22">
        <v>3.17686</v>
      </c>
      <c r="M963" s="1">
        <v>-0.03</v>
      </c>
      <c r="N963" s="25">
        <v>-5.68819e-5</v>
      </c>
      <c r="O963" s="25">
        <v>-0.000582745</v>
      </c>
      <c r="P963" s="25">
        <v>0.0020459</v>
      </c>
      <c r="Q963" s="25">
        <v>-0.0574742</v>
      </c>
      <c r="R963" s="27">
        <f ca="1" t="array" ref="R963">(PRODUCT(((C$4:Q$4="")+(C963:Q963&lt;C$4:Q$4))*((C$3:Q$3="")+(C963:Q963&gt;C$3:Q$3)))&gt;0)*1</f>
        <v>0</v>
      </c>
    </row>
    <row r="964" hidden="1" spans="1:18">
      <c r="A964" s="19">
        <v>870</v>
      </c>
      <c r="B964" s="1" t="s">
        <v>1034</v>
      </c>
      <c r="C964" s="20">
        <v>240</v>
      </c>
      <c r="D964" s="20">
        <v>251.426</v>
      </c>
      <c r="E964" s="21">
        <f t="shared" si="15"/>
        <v>0.954555217041993</v>
      </c>
      <c r="F964" s="22">
        <v>42.9677</v>
      </c>
      <c r="G964" s="1">
        <v>64</v>
      </c>
      <c r="H964" s="1">
        <v>7.5</v>
      </c>
      <c r="I964" s="1">
        <v>240</v>
      </c>
      <c r="J964" s="1">
        <v>25</v>
      </c>
      <c r="K964" s="1">
        <v>50</v>
      </c>
      <c r="L964" s="22">
        <v>2.28274</v>
      </c>
      <c r="M964" s="1">
        <v>-0.15</v>
      </c>
      <c r="N964" s="25">
        <v>-4.81414e-5</v>
      </c>
      <c r="O964" s="25">
        <v>-0.000834501</v>
      </c>
      <c r="P964" s="25">
        <v>0.00837807</v>
      </c>
      <c r="Q964" s="25">
        <v>-0.0818344</v>
      </c>
      <c r="R964" s="27">
        <f ca="1" t="array" ref="R964">(PRODUCT(((C$4:Q$4="")+(C964:Q964&lt;C$4:Q$4))*((C$3:Q$3="")+(C964:Q964&gt;C$3:Q$3)))&gt;0)*1</f>
        <v>0</v>
      </c>
    </row>
    <row r="965" hidden="1" spans="1:18">
      <c r="A965" s="19">
        <v>44</v>
      </c>
      <c r="B965" s="1" t="s">
        <v>1035</v>
      </c>
      <c r="C965" s="20">
        <v>225</v>
      </c>
      <c r="D965" s="20">
        <v>238.029</v>
      </c>
      <c r="E965" s="21">
        <f t="shared" si="15"/>
        <v>0.945262972158855</v>
      </c>
      <c r="F965" s="22">
        <v>35.3835</v>
      </c>
      <c r="G965" s="1">
        <v>55</v>
      </c>
      <c r="H965" s="1">
        <v>9.87</v>
      </c>
      <c r="I965" s="1">
        <v>240</v>
      </c>
      <c r="J965" s="1">
        <v>22</v>
      </c>
      <c r="K965" s="1">
        <v>45</v>
      </c>
      <c r="L965" s="22">
        <v>2.16407</v>
      </c>
      <c r="M965" s="1">
        <v>-0.15</v>
      </c>
      <c r="N965" s="25">
        <v>-6.24053e-5</v>
      </c>
      <c r="O965" s="25">
        <v>-0.00100203</v>
      </c>
      <c r="P965" s="25">
        <v>-0.0185242</v>
      </c>
      <c r="Q965" s="25">
        <v>-0.212761</v>
      </c>
      <c r="R965" s="27">
        <f ca="1" t="array" ref="R965">(PRODUCT(((C$4:Q$4="")+(C965:Q965&lt;C$4:Q$4))*((C$3:Q$3="")+(C965:Q965&gt;C$3:Q$3)))&gt;0)*1</f>
        <v>0</v>
      </c>
    </row>
    <row r="966" hidden="1" spans="1:18">
      <c r="A966" s="19">
        <v>45</v>
      </c>
      <c r="B966" s="1" t="s">
        <v>1036</v>
      </c>
      <c r="C966" s="20">
        <v>225</v>
      </c>
      <c r="D966" s="20">
        <v>238.029</v>
      </c>
      <c r="E966" s="21">
        <f t="shared" si="15"/>
        <v>0.945262972158855</v>
      </c>
      <c r="F966" s="22">
        <v>35.3835</v>
      </c>
      <c r="G966" s="1">
        <v>55</v>
      </c>
      <c r="H966" s="1">
        <v>9.87</v>
      </c>
      <c r="I966" s="1">
        <v>240</v>
      </c>
      <c r="J966" s="1">
        <v>22</v>
      </c>
      <c r="K966" s="1">
        <v>45</v>
      </c>
      <c r="L966" s="22">
        <v>2.16407</v>
      </c>
      <c r="M966" s="1">
        <v>-0.15</v>
      </c>
      <c r="N966" s="25">
        <v>-6.24053e-5</v>
      </c>
      <c r="O966" s="25">
        <v>-0.00100203</v>
      </c>
      <c r="P966" s="25">
        <v>-0.0185242</v>
      </c>
      <c r="Q966" s="25">
        <v>-0.212761</v>
      </c>
      <c r="R966" s="27">
        <f ca="1" t="array" ref="R966">(PRODUCT(((C$4:Q$4="")+(C966:Q966&lt;C$4:Q$4))*((C$3:Q$3="")+(C966:Q966&gt;C$3:Q$3)))&gt;0)*1</f>
        <v>0</v>
      </c>
    </row>
    <row r="967" hidden="1" spans="1:18">
      <c r="A967" s="19">
        <v>46</v>
      </c>
      <c r="B967" s="1" t="s">
        <v>1037</v>
      </c>
      <c r="C967" s="20">
        <v>450</v>
      </c>
      <c r="D967" s="20">
        <v>477.285</v>
      </c>
      <c r="E967" s="21">
        <f t="shared" si="15"/>
        <v>0.942832898582608</v>
      </c>
      <c r="F967" s="22">
        <v>35.6013</v>
      </c>
      <c r="G967" s="1">
        <v>55</v>
      </c>
      <c r="H967" s="1">
        <v>9.87</v>
      </c>
      <c r="I967" s="1">
        <v>240</v>
      </c>
      <c r="J967" s="1">
        <v>22</v>
      </c>
      <c r="K967" s="1">
        <v>45</v>
      </c>
      <c r="L967" s="22">
        <v>1.68082</v>
      </c>
      <c r="M967" s="1">
        <v>-0.14</v>
      </c>
      <c r="N967" s="25">
        <v>-2.06211e-5</v>
      </c>
      <c r="O967" s="25">
        <v>-0.000865463</v>
      </c>
      <c r="P967" s="25">
        <v>-0.0734076</v>
      </c>
      <c r="Q967" s="25">
        <v>-0.307459</v>
      </c>
      <c r="R967" s="27">
        <f ca="1" t="array" ref="R967">(PRODUCT(((C$4:Q$4="")+(C967:Q967&lt;C$4:Q$4))*((C$3:Q$3="")+(C967:Q967&gt;C$3:Q$3)))&gt;0)*1</f>
        <v>0</v>
      </c>
    </row>
    <row r="968" hidden="1" spans="1:18">
      <c r="A968" s="19">
        <v>47</v>
      </c>
      <c r="B968" s="1" t="s">
        <v>1038</v>
      </c>
      <c r="C968" s="20">
        <v>450</v>
      </c>
      <c r="D968" s="20">
        <v>477.285</v>
      </c>
      <c r="E968" s="21">
        <f t="shared" ref="E968:E1031" si="16">C968/D968</f>
        <v>0.942832898582608</v>
      </c>
      <c r="F968" s="22">
        <v>35.6013</v>
      </c>
      <c r="G968" s="1">
        <v>55</v>
      </c>
      <c r="H968" s="1">
        <v>9.87</v>
      </c>
      <c r="I968" s="1">
        <v>240</v>
      </c>
      <c r="J968" s="1">
        <v>22</v>
      </c>
      <c r="K968" s="1">
        <v>45</v>
      </c>
      <c r="L968" s="22">
        <v>1.68082</v>
      </c>
      <c r="M968" s="1">
        <v>-0.14</v>
      </c>
      <c r="N968" s="25">
        <v>-2.06211e-5</v>
      </c>
      <c r="O968" s="25">
        <v>-0.000865463</v>
      </c>
      <c r="P968" s="25">
        <v>-0.0734076</v>
      </c>
      <c r="Q968" s="25">
        <v>-0.307459</v>
      </c>
      <c r="R968" s="27">
        <f ca="1" t="array" ref="R968">(PRODUCT(((C$4:Q$4="")+(C968:Q968&lt;C$4:Q$4))*((C$3:Q$3="")+(C968:Q968&gt;C$3:Q$3)))&gt;0)*1</f>
        <v>0</v>
      </c>
    </row>
    <row r="969" hidden="1" spans="1:18">
      <c r="A969" s="19">
        <v>48</v>
      </c>
      <c r="B969" s="1" t="s">
        <v>1039</v>
      </c>
      <c r="C969" s="20">
        <v>220</v>
      </c>
      <c r="D969" s="20">
        <v>232.206</v>
      </c>
      <c r="E969" s="21">
        <f t="shared" si="16"/>
        <v>0.947434605479617</v>
      </c>
      <c r="F969" s="22">
        <v>35.8889</v>
      </c>
      <c r="G969" s="1">
        <v>55</v>
      </c>
      <c r="H969" s="1">
        <v>12</v>
      </c>
      <c r="I969" s="1">
        <v>240</v>
      </c>
      <c r="J969" s="1">
        <v>20</v>
      </c>
      <c r="K969" s="1">
        <v>45</v>
      </c>
      <c r="L969" s="22">
        <v>1.57227</v>
      </c>
      <c r="M969" s="1">
        <v>0.08</v>
      </c>
      <c r="N969" s="25">
        <v>1.57765e-5</v>
      </c>
      <c r="O969" s="25">
        <v>-0.000325703</v>
      </c>
      <c r="P969" s="25">
        <v>-0.0226302</v>
      </c>
      <c r="Q969" s="25">
        <v>0.616428</v>
      </c>
      <c r="R969" s="27">
        <f ca="1" t="array" ref="R969">(PRODUCT(((C$4:Q$4="")+(C969:Q969&lt;C$4:Q$4))*((C$3:Q$3="")+(C969:Q969&gt;C$3:Q$3)))&gt;0)*1</f>
        <v>0</v>
      </c>
    </row>
    <row r="970" hidden="1" spans="1:18">
      <c r="A970" s="19">
        <v>106</v>
      </c>
      <c r="B970" s="1" t="s">
        <v>1040</v>
      </c>
      <c r="C970" s="20">
        <v>220</v>
      </c>
      <c r="D970" s="20">
        <v>233.95</v>
      </c>
      <c r="E970" s="21">
        <f t="shared" si="16"/>
        <v>0.940371874332122</v>
      </c>
      <c r="F970" s="22">
        <v>34.6781</v>
      </c>
      <c r="G970" s="1">
        <v>55</v>
      </c>
      <c r="H970" s="1">
        <v>10</v>
      </c>
      <c r="I970" s="1">
        <v>240</v>
      </c>
      <c r="J970" s="1">
        <v>25</v>
      </c>
      <c r="K970" s="1">
        <v>45</v>
      </c>
      <c r="L970" s="22">
        <v>2.76995</v>
      </c>
      <c r="M970" s="1">
        <v>0.051</v>
      </c>
      <c r="N970" s="25">
        <v>-1.45842e-5</v>
      </c>
      <c r="O970" s="25">
        <v>-0.000266468</v>
      </c>
      <c r="P970" s="25">
        <v>0.00423776</v>
      </c>
      <c r="Q970" s="25">
        <v>-0.217705</v>
      </c>
      <c r="R970" s="27">
        <f ca="1" t="array" ref="R970">(PRODUCT(((C$4:Q$4="")+(C970:Q970&lt;C$4:Q$4))*((C$3:Q$3="")+(C970:Q970&gt;C$3:Q$3)))&gt;0)*1</f>
        <v>0</v>
      </c>
    </row>
    <row r="971" hidden="1" spans="1:18">
      <c r="A971" s="19">
        <v>49</v>
      </c>
      <c r="B971" s="1" t="s">
        <v>1041</v>
      </c>
      <c r="C971" s="20">
        <v>180</v>
      </c>
      <c r="D971" s="20">
        <v>197.267</v>
      </c>
      <c r="E971" s="21">
        <f t="shared" si="16"/>
        <v>0.912468887345577</v>
      </c>
      <c r="F971" s="22">
        <v>28.1962</v>
      </c>
      <c r="G971" s="1">
        <v>42</v>
      </c>
      <c r="H971" s="1">
        <v>10</v>
      </c>
      <c r="I971" s="1">
        <v>120</v>
      </c>
      <c r="J971" s="1">
        <v>16</v>
      </c>
      <c r="K971" s="1">
        <v>42</v>
      </c>
      <c r="L971" s="22">
        <v>2.95654</v>
      </c>
      <c r="M971" s="1">
        <v>0.4</v>
      </c>
      <c r="N971" s="25">
        <v>-1.55054e-5</v>
      </c>
      <c r="O971" s="25">
        <v>0.000155613</v>
      </c>
      <c r="P971" s="25">
        <v>-0.00136838</v>
      </c>
      <c r="Q971" s="25">
        <v>-0.339031</v>
      </c>
      <c r="R971" s="27">
        <f ca="1" t="array" ref="R971">(PRODUCT(((C$4:Q$4="")+(C971:Q971&lt;C$4:Q$4))*((C$3:Q$3="")+(C971:Q971&gt;C$3:Q$3)))&gt;0)*1</f>
        <v>0</v>
      </c>
    </row>
    <row r="972" hidden="1" spans="1:18">
      <c r="A972" s="19">
        <v>155</v>
      </c>
      <c r="B972" s="1" t="s">
        <v>1042</v>
      </c>
      <c r="C972" s="20">
        <v>220</v>
      </c>
      <c r="D972" s="20">
        <v>234.744</v>
      </c>
      <c r="E972" s="21">
        <f t="shared" si="16"/>
        <v>0.937191152915516</v>
      </c>
      <c r="F972" s="22">
        <v>33.8887</v>
      </c>
      <c r="G972" s="1">
        <v>48</v>
      </c>
      <c r="H972" s="1">
        <v>8</v>
      </c>
      <c r="I972" s="1">
        <v>230</v>
      </c>
      <c r="J972" s="1">
        <v>29</v>
      </c>
      <c r="K972" s="1">
        <v>42</v>
      </c>
      <c r="L972" s="22">
        <v>3.7702</v>
      </c>
      <c r="M972" s="1">
        <v>0.06</v>
      </c>
      <c r="N972" s="25">
        <v>-0.000149642</v>
      </c>
      <c r="O972" s="25">
        <v>-0.000387708</v>
      </c>
      <c r="P972" s="25">
        <v>0.0359594</v>
      </c>
      <c r="Q972" s="25">
        <v>-0.0693359</v>
      </c>
      <c r="R972" s="27">
        <f ca="1" t="array" ref="R972">(PRODUCT(((C$4:Q$4="")+(C972:Q972&lt;C$4:Q$4))*((C$3:Q$3="")+(C972:Q972&gt;C$3:Q$3)))&gt;0)*1</f>
        <v>0</v>
      </c>
    </row>
    <row r="973" hidden="1" spans="1:18">
      <c r="A973" s="19">
        <v>157</v>
      </c>
      <c r="B973" s="1" t="s">
        <v>1043</v>
      </c>
      <c r="C973" s="20">
        <v>265</v>
      </c>
      <c r="D973" s="20">
        <v>278.799</v>
      </c>
      <c r="E973" s="21">
        <f t="shared" si="16"/>
        <v>0.950505561354237</v>
      </c>
      <c r="F973" s="22">
        <v>33.6786</v>
      </c>
      <c r="G973" s="1">
        <v>48</v>
      </c>
      <c r="H973" s="1">
        <v>8.9</v>
      </c>
      <c r="I973" s="1">
        <v>240</v>
      </c>
      <c r="J973" s="1">
        <v>29</v>
      </c>
      <c r="K973" s="1">
        <v>42</v>
      </c>
      <c r="L973" s="22">
        <v>4.31706</v>
      </c>
      <c r="M973" s="1">
        <v>0.03</v>
      </c>
      <c r="N973" s="25">
        <v>-0.000105209</v>
      </c>
      <c r="O973" s="25">
        <v>-0.000204826</v>
      </c>
      <c r="P973" s="25">
        <v>0.0292973</v>
      </c>
      <c r="Q973" s="25">
        <v>-0.0723497</v>
      </c>
      <c r="R973" s="27">
        <f ca="1" t="array" ref="R973">(PRODUCT(((C$4:Q$4="")+(C973:Q973&lt;C$4:Q$4))*((C$3:Q$3="")+(C973:Q973&gt;C$3:Q$3)))&gt;0)*1</f>
        <v>0</v>
      </c>
    </row>
    <row r="974" hidden="1" spans="1:18">
      <c r="A974" s="19">
        <v>158</v>
      </c>
      <c r="B974" s="1" t="s">
        <v>1044</v>
      </c>
      <c r="C974" s="20">
        <v>340</v>
      </c>
      <c r="D974" s="20">
        <v>359.812</v>
      </c>
      <c r="E974" s="21">
        <f t="shared" si="16"/>
        <v>0.944937912020722</v>
      </c>
      <c r="F974" s="22">
        <v>33.6915</v>
      </c>
      <c r="G974" s="1">
        <v>54</v>
      </c>
      <c r="H974" s="1">
        <v>13.3</v>
      </c>
      <c r="I974" s="1">
        <v>240</v>
      </c>
      <c r="J974" s="1">
        <v>29</v>
      </c>
      <c r="K974" s="1">
        <v>42</v>
      </c>
      <c r="L974" s="22">
        <v>4.32492</v>
      </c>
      <c r="M974" s="1">
        <v>0.03</v>
      </c>
      <c r="N974" s="25">
        <v>-0.000108626</v>
      </c>
      <c r="O974" s="25">
        <v>-0.000798367</v>
      </c>
      <c r="P974" s="25">
        <v>0.0387685</v>
      </c>
      <c r="Q974" s="25">
        <v>-0.0533648</v>
      </c>
      <c r="R974" s="27">
        <f ca="1" t="array" ref="R974">(PRODUCT(((C$4:Q$4="")+(C974:Q974&lt;C$4:Q$4))*((C$3:Q$3="")+(C974:Q974&gt;C$3:Q$3)))&gt;0)*1</f>
        <v>0</v>
      </c>
    </row>
    <row r="975" hidden="1" spans="1:18">
      <c r="A975" s="19">
        <v>197</v>
      </c>
      <c r="B975" s="1" t="s">
        <v>1045</v>
      </c>
      <c r="C975" s="20">
        <v>212</v>
      </c>
      <c r="D975" s="20">
        <v>225.881</v>
      </c>
      <c r="E975" s="21">
        <f t="shared" si="16"/>
        <v>0.938547288173861</v>
      </c>
      <c r="F975" s="22">
        <v>25.1237</v>
      </c>
      <c r="G975" s="1">
        <v>55.3</v>
      </c>
      <c r="H975" s="1">
        <v>6.3</v>
      </c>
      <c r="I975" s="1">
        <v>120</v>
      </c>
      <c r="J975" s="1">
        <v>18</v>
      </c>
      <c r="K975" s="1">
        <v>42</v>
      </c>
      <c r="L975" s="22">
        <v>3.70299</v>
      </c>
      <c r="M975" s="1">
        <v>0</v>
      </c>
      <c r="N975" s="25">
        <v>-0.000271596</v>
      </c>
      <c r="O975" s="25">
        <v>-0.000618236</v>
      </c>
      <c r="P975" s="25">
        <v>0.0320203</v>
      </c>
      <c r="Q975" s="25">
        <v>-0.00897049</v>
      </c>
      <c r="R975" s="27">
        <f ca="1" t="array" ref="R975">(PRODUCT(((C$4:Q$4="")+(C975:Q975&lt;C$4:Q$4))*((C$3:Q$3="")+(C975:Q975&gt;C$3:Q$3)))&gt;0)*1</f>
        <v>0</v>
      </c>
    </row>
    <row r="976" hidden="1" spans="1:18">
      <c r="A976" s="19">
        <v>1086</v>
      </c>
      <c r="B976" s="1" t="s">
        <v>1046</v>
      </c>
      <c r="C976" s="20">
        <v>180</v>
      </c>
      <c r="D976" s="20">
        <v>197.429</v>
      </c>
      <c r="E976" s="21">
        <f t="shared" si="16"/>
        <v>0.911720162691398</v>
      </c>
      <c r="F976" s="22">
        <v>27.665</v>
      </c>
      <c r="G976" s="1">
        <v>42</v>
      </c>
      <c r="H976" s="1">
        <v>10</v>
      </c>
      <c r="I976" s="1">
        <v>120</v>
      </c>
      <c r="J976" s="1">
        <v>16</v>
      </c>
      <c r="K976" s="1">
        <v>42</v>
      </c>
      <c r="L976" s="22">
        <v>4.45068</v>
      </c>
      <c r="M976" s="1">
        <v>0.32</v>
      </c>
      <c r="N976" s="25">
        <v>-4.48118e-5</v>
      </c>
      <c r="O976" s="25">
        <v>-0.000240085</v>
      </c>
      <c r="P976" s="25">
        <v>0.0112742</v>
      </c>
      <c r="Q976" s="25">
        <v>-0.140839</v>
      </c>
      <c r="R976" s="27">
        <f ca="1" t="array" ref="R976">(PRODUCT(((C$4:Q$4="")+(C976:Q976&lt;C$4:Q$4))*((C$3:Q$3="")+(C976:Q976&gt;C$3:Q$3)))&gt;0)*1</f>
        <v>0</v>
      </c>
    </row>
    <row r="977" hidden="1" spans="1:18">
      <c r="A977" s="19">
        <v>159</v>
      </c>
      <c r="B977" s="1" t="s">
        <v>1047</v>
      </c>
      <c r="C977" s="20">
        <v>380</v>
      </c>
      <c r="D977" s="20">
        <v>401.531</v>
      </c>
      <c r="E977" s="21">
        <f t="shared" si="16"/>
        <v>0.9463777392032</v>
      </c>
      <c r="F977" s="22">
        <v>31.9555</v>
      </c>
      <c r="G977" s="1">
        <v>54</v>
      </c>
      <c r="H977" s="1">
        <v>10</v>
      </c>
      <c r="I977" s="1">
        <v>208</v>
      </c>
      <c r="J977" s="1">
        <v>22</v>
      </c>
      <c r="K977" s="1">
        <v>40</v>
      </c>
      <c r="L977" s="22">
        <v>1.5951</v>
      </c>
      <c r="M977" s="1">
        <v>0.05</v>
      </c>
      <c r="N977" s="25">
        <v>-5.6207e-5</v>
      </c>
      <c r="O977" s="25">
        <v>-0.00118809</v>
      </c>
      <c r="P977" s="25">
        <v>-0.0252674</v>
      </c>
      <c r="Q977" s="25">
        <v>-0.094294</v>
      </c>
      <c r="R977" s="27">
        <f ca="1" t="array" ref="R977">(PRODUCT(((C$4:Q$4="")+(C977:Q977&lt;C$4:Q$4))*((C$3:Q$3="")+(C977:Q977&gt;C$3:Q$3)))&gt;0)*1</f>
        <v>0</v>
      </c>
    </row>
    <row r="978" hidden="1" spans="1:18">
      <c r="A978" s="19">
        <v>160</v>
      </c>
      <c r="B978" s="1" t="s">
        <v>1048</v>
      </c>
      <c r="C978" s="20">
        <v>380</v>
      </c>
      <c r="D978" s="20">
        <v>401.531</v>
      </c>
      <c r="E978" s="21">
        <f t="shared" si="16"/>
        <v>0.9463777392032</v>
      </c>
      <c r="F978" s="22">
        <v>31.9555</v>
      </c>
      <c r="G978" s="1">
        <v>56</v>
      </c>
      <c r="H978" s="1">
        <v>10</v>
      </c>
      <c r="I978" s="1">
        <v>208</v>
      </c>
      <c r="J978" s="1">
        <v>22</v>
      </c>
      <c r="K978" s="1">
        <v>40</v>
      </c>
      <c r="L978" s="22">
        <v>1.59468</v>
      </c>
      <c r="M978" s="1">
        <v>0.05</v>
      </c>
      <c r="N978" s="25">
        <v>-5.61957e-5</v>
      </c>
      <c r="O978" s="25">
        <v>-0.00118918</v>
      </c>
      <c r="P978" s="25">
        <v>-0.0253555</v>
      </c>
      <c r="Q978" s="25">
        <v>-0.0944804</v>
      </c>
      <c r="R978" s="27">
        <f ca="1" t="array" ref="R978">(PRODUCT(((C$4:Q$4="")+(C978:Q978&lt;C$4:Q$4))*((C$3:Q$3="")+(C978:Q978&gt;C$3:Q$3)))&gt;0)*1</f>
        <v>0</v>
      </c>
    </row>
    <row r="979" hidden="1" spans="1:18">
      <c r="A979" s="19">
        <v>161</v>
      </c>
      <c r="B979" s="1" t="s">
        <v>1049</v>
      </c>
      <c r="C979" s="20">
        <v>380</v>
      </c>
      <c r="D979" s="20">
        <v>400.664</v>
      </c>
      <c r="E979" s="21">
        <f t="shared" si="16"/>
        <v>0.948425613481621</v>
      </c>
      <c r="F979" s="22">
        <v>32.0186</v>
      </c>
      <c r="G979" s="1">
        <v>54</v>
      </c>
      <c r="H979" s="1">
        <v>10</v>
      </c>
      <c r="I979" s="1">
        <v>240</v>
      </c>
      <c r="J979" s="1">
        <v>22</v>
      </c>
      <c r="K979" s="1">
        <v>40</v>
      </c>
      <c r="L979" s="22">
        <v>1.41552</v>
      </c>
      <c r="M979" s="1">
        <v>0.05</v>
      </c>
      <c r="N979" s="25">
        <v>-4.46293e-5</v>
      </c>
      <c r="O979" s="25">
        <v>-0.00112443</v>
      </c>
      <c r="P979" s="25">
        <v>-0.0367827</v>
      </c>
      <c r="Q979" s="25">
        <v>-0.120268</v>
      </c>
      <c r="R979" s="27">
        <f ca="1" t="array" ref="R979">(PRODUCT(((C$4:Q$4="")+(C979:Q979&lt;C$4:Q$4))*((C$3:Q$3="")+(C979:Q979&gt;C$3:Q$3)))&gt;0)*1</f>
        <v>0</v>
      </c>
    </row>
    <row r="980" hidden="1" spans="1:18">
      <c r="A980" s="19">
        <v>162</v>
      </c>
      <c r="B980" s="1" t="s">
        <v>1050</v>
      </c>
      <c r="C980" s="20">
        <v>380</v>
      </c>
      <c r="D980" s="20">
        <v>401.531</v>
      </c>
      <c r="E980" s="21">
        <f t="shared" si="16"/>
        <v>0.9463777392032</v>
      </c>
      <c r="F980" s="22">
        <v>31.9555</v>
      </c>
      <c r="G980" s="1">
        <v>56</v>
      </c>
      <c r="H980" s="1">
        <v>10</v>
      </c>
      <c r="I980" s="1">
        <v>240</v>
      </c>
      <c r="J980" s="1">
        <v>22</v>
      </c>
      <c r="K980" s="1">
        <v>40</v>
      </c>
      <c r="L980" s="22">
        <v>1.59468</v>
      </c>
      <c r="M980" s="1">
        <v>0.05</v>
      </c>
      <c r="N980" s="25">
        <v>-5.61957e-5</v>
      </c>
      <c r="O980" s="25">
        <v>-0.00118918</v>
      </c>
      <c r="P980" s="25">
        <v>-0.0253555</v>
      </c>
      <c r="Q980" s="25">
        <v>-0.0944804</v>
      </c>
      <c r="R980" s="27">
        <f ca="1" t="array" ref="R980">(PRODUCT(((C$4:Q$4="")+(C980:Q980&lt;C$4:Q$4))*((C$3:Q$3="")+(C980:Q980&gt;C$3:Q$3)))&gt;0)*1</f>
        <v>0</v>
      </c>
    </row>
    <row r="981" hidden="1" spans="1:18">
      <c r="A981" s="19">
        <v>163</v>
      </c>
      <c r="B981" s="1" t="s">
        <v>1051</v>
      </c>
      <c r="C981" s="20">
        <v>175</v>
      </c>
      <c r="D981" s="20">
        <v>184.963</v>
      </c>
      <c r="E981" s="21">
        <f t="shared" si="16"/>
        <v>0.946135172980542</v>
      </c>
      <c r="F981" s="22">
        <v>32.8217</v>
      </c>
      <c r="G981" s="1">
        <v>54</v>
      </c>
      <c r="H981" s="1">
        <v>8</v>
      </c>
      <c r="I981" s="1">
        <v>208</v>
      </c>
      <c r="J981" s="1">
        <v>25</v>
      </c>
      <c r="K981" s="1">
        <v>40</v>
      </c>
      <c r="L981" s="22">
        <v>0.959474</v>
      </c>
      <c r="M981" s="1">
        <v>0.56</v>
      </c>
      <c r="N981" s="25">
        <v>-3.38982e-5</v>
      </c>
      <c r="O981" s="25">
        <v>-0.000644916</v>
      </c>
      <c r="P981" s="25">
        <v>-0.00607416</v>
      </c>
      <c r="Q981" s="25">
        <v>-0.297185</v>
      </c>
      <c r="R981" s="27">
        <f ca="1" t="array" ref="R981">(PRODUCT(((C$4:Q$4="")+(C981:Q981&lt;C$4:Q$4))*((C$3:Q$3="")+(C981:Q981&gt;C$3:Q$3)))&gt;0)*1</f>
        <v>0</v>
      </c>
    </row>
    <row r="982" hidden="1" spans="1:18">
      <c r="A982" s="19">
        <v>164</v>
      </c>
      <c r="B982" s="1" t="s">
        <v>1052</v>
      </c>
      <c r="C982" s="20">
        <v>175</v>
      </c>
      <c r="D982" s="20">
        <v>184.721</v>
      </c>
      <c r="E982" s="21">
        <f t="shared" si="16"/>
        <v>0.947374689396441</v>
      </c>
      <c r="F982" s="22">
        <v>32.3033</v>
      </c>
      <c r="G982" s="1">
        <v>54</v>
      </c>
      <c r="H982" s="1">
        <v>8</v>
      </c>
      <c r="I982" s="1">
        <v>240</v>
      </c>
      <c r="J982" s="1">
        <v>25</v>
      </c>
      <c r="K982" s="1">
        <v>40</v>
      </c>
      <c r="L982" s="22">
        <v>1.05859</v>
      </c>
      <c r="M982" s="1">
        <v>0.58</v>
      </c>
      <c r="N982" s="25">
        <v>-1.03544e-5</v>
      </c>
      <c r="O982" s="25">
        <v>-0.00048312</v>
      </c>
      <c r="P982" s="25">
        <v>-0.0055967</v>
      </c>
      <c r="Q982" s="25">
        <v>-0.95667</v>
      </c>
      <c r="R982" s="27">
        <f ca="1" t="array" ref="R982">(PRODUCT(((C$4:Q$4="")+(C982:Q982&lt;C$4:Q$4))*((C$3:Q$3="")+(C982:Q982&gt;C$3:Q$3)))&gt;0)*1</f>
        <v>0</v>
      </c>
    </row>
    <row r="983" hidden="1" spans="1:18">
      <c r="A983" s="19">
        <v>871</v>
      </c>
      <c r="B983" s="1" t="s">
        <v>1053</v>
      </c>
      <c r="C983" s="20">
        <v>240</v>
      </c>
      <c r="D983" s="20">
        <v>251.953</v>
      </c>
      <c r="E983" s="21">
        <f t="shared" si="16"/>
        <v>0.952558612122102</v>
      </c>
      <c r="F983" s="22">
        <v>32.4657</v>
      </c>
      <c r="G983" s="1">
        <v>48</v>
      </c>
      <c r="H983" s="1">
        <v>10</v>
      </c>
      <c r="I983" s="1">
        <v>240</v>
      </c>
      <c r="J983" s="1">
        <v>18</v>
      </c>
      <c r="K983" s="1">
        <v>37</v>
      </c>
      <c r="L983" s="22">
        <v>2.21335</v>
      </c>
      <c r="M983" s="1">
        <v>-0.15</v>
      </c>
      <c r="N983" s="25">
        <v>-6.2916e-5</v>
      </c>
      <c r="O983" s="25">
        <v>2.56296e-5</v>
      </c>
      <c r="P983" s="25">
        <v>-0.0114776</v>
      </c>
      <c r="Q983" s="25">
        <v>-0.00420741</v>
      </c>
      <c r="R983" s="27">
        <f ca="1" t="array" ref="R983">(PRODUCT(((C$4:Q$4="")+(C983:Q983&lt;C$4:Q$4))*((C$3:Q$3="")+(C983:Q983&gt;C$3:Q$3)))&gt;0)*1</f>
        <v>0</v>
      </c>
    </row>
    <row r="984" hidden="1" spans="1:18">
      <c r="A984" s="19">
        <v>175</v>
      </c>
      <c r="B984" s="1" t="s">
        <v>1054</v>
      </c>
      <c r="C984" s="20">
        <v>215</v>
      </c>
      <c r="D984" s="20">
        <v>225.373</v>
      </c>
      <c r="E984" s="21">
        <f t="shared" si="16"/>
        <v>0.953974078527597</v>
      </c>
      <c r="F984" s="22">
        <v>28.9708</v>
      </c>
      <c r="G984" s="1">
        <v>45</v>
      </c>
      <c r="H984" s="1">
        <v>10.5</v>
      </c>
      <c r="I984" s="1">
        <v>208</v>
      </c>
      <c r="J984" s="1">
        <v>22</v>
      </c>
      <c r="K984" s="1">
        <v>36</v>
      </c>
      <c r="L984" s="22">
        <v>0.736411</v>
      </c>
      <c r="M984" s="1">
        <v>-0.05</v>
      </c>
      <c r="N984" s="25">
        <v>-8.53472e-5</v>
      </c>
      <c r="O984" s="25">
        <v>-0.00098682</v>
      </c>
      <c r="P984" s="25">
        <v>-0.0242781</v>
      </c>
      <c r="Q984" s="25">
        <v>-0.0873185</v>
      </c>
      <c r="R984" s="27">
        <f ca="1" t="array" ref="R984">(PRODUCT(((C$4:Q$4="")+(C984:Q984&lt;C$4:Q$4))*((C$3:Q$3="")+(C984:Q984&gt;C$3:Q$3)))&gt;0)*1</f>
        <v>0</v>
      </c>
    </row>
    <row r="985" hidden="1" spans="1:18">
      <c r="A985" s="19">
        <v>176</v>
      </c>
      <c r="B985" s="1" t="s">
        <v>1055</v>
      </c>
      <c r="C985" s="20">
        <v>215</v>
      </c>
      <c r="D985" s="20">
        <v>224.362</v>
      </c>
      <c r="E985" s="21">
        <f t="shared" si="16"/>
        <v>0.958272791292643</v>
      </c>
      <c r="F985" s="22">
        <v>28.9451</v>
      </c>
      <c r="G985" s="1">
        <v>45</v>
      </c>
      <c r="H985" s="1">
        <v>10.5</v>
      </c>
      <c r="I985" s="1">
        <v>240</v>
      </c>
      <c r="J985" s="1">
        <v>22</v>
      </c>
      <c r="K985" s="1">
        <v>36</v>
      </c>
      <c r="L985" s="22">
        <v>0.706999</v>
      </c>
      <c r="M985" s="1">
        <v>-0.05</v>
      </c>
      <c r="N985" s="25">
        <v>-6.2366e-5</v>
      </c>
      <c r="O985" s="25">
        <v>-0.000790738</v>
      </c>
      <c r="P985" s="25">
        <v>-0.0251161</v>
      </c>
      <c r="Q985" s="25">
        <v>-0.102907</v>
      </c>
      <c r="R985" s="27">
        <f ca="1" t="array" ref="R985">(PRODUCT(((C$4:Q$4="")+(C985:Q985&lt;C$4:Q$4))*((C$3:Q$3="")+(C985:Q985&gt;C$3:Q$3)))&gt;0)*1</f>
        <v>0</v>
      </c>
    </row>
    <row r="986" hidden="1" spans="1:18">
      <c r="A986" s="19">
        <v>177</v>
      </c>
      <c r="B986" s="1" t="s">
        <v>1056</v>
      </c>
      <c r="C986" s="20">
        <v>215</v>
      </c>
      <c r="D986" s="20">
        <v>225.415</v>
      </c>
      <c r="E986" s="21">
        <f t="shared" si="16"/>
        <v>0.953796331211321</v>
      </c>
      <c r="F986" s="22">
        <v>28.8964</v>
      </c>
      <c r="G986" s="1">
        <v>45</v>
      </c>
      <c r="H986" s="1">
        <v>15</v>
      </c>
      <c r="I986" s="1">
        <v>208</v>
      </c>
      <c r="J986" s="1">
        <v>16</v>
      </c>
      <c r="K986" s="1">
        <v>36</v>
      </c>
      <c r="L986" s="22">
        <v>0.802833</v>
      </c>
      <c r="M986" s="1">
        <v>0.04</v>
      </c>
      <c r="N986" s="25">
        <v>-8.89727e-5</v>
      </c>
      <c r="O986" s="25">
        <v>-0.00089394</v>
      </c>
      <c r="P986" s="25">
        <v>-0.023839</v>
      </c>
      <c r="Q986" s="25">
        <v>-0.0827906</v>
      </c>
      <c r="R986" s="27">
        <f ca="1" t="array" ref="R986">(PRODUCT(((C$4:Q$4="")+(C986:Q986&lt;C$4:Q$4))*((C$3:Q$3="")+(C986:Q986&gt;C$3:Q$3)))&gt;0)*1</f>
        <v>0</v>
      </c>
    </row>
    <row r="987" hidden="1" spans="1:18">
      <c r="A987" s="19">
        <v>178</v>
      </c>
      <c r="B987" s="1" t="s">
        <v>1057</v>
      </c>
      <c r="C987" s="20">
        <v>215</v>
      </c>
      <c r="D987" s="20">
        <v>225.415</v>
      </c>
      <c r="E987" s="21">
        <f t="shared" si="16"/>
        <v>0.953796331211321</v>
      </c>
      <c r="F987" s="22">
        <v>28.8964</v>
      </c>
      <c r="G987" s="1">
        <v>45</v>
      </c>
      <c r="H987" s="1">
        <v>15</v>
      </c>
      <c r="I987" s="1">
        <v>208</v>
      </c>
      <c r="J987" s="1">
        <v>16</v>
      </c>
      <c r="K987" s="1">
        <v>36</v>
      </c>
      <c r="L987" s="22">
        <v>0.802833</v>
      </c>
      <c r="M987" s="1">
        <v>0.04</v>
      </c>
      <c r="N987" s="25">
        <v>-8.89727e-5</v>
      </c>
      <c r="O987" s="25">
        <v>-0.00089394</v>
      </c>
      <c r="P987" s="25">
        <v>-0.023839</v>
      </c>
      <c r="Q987" s="25">
        <v>-0.0827906</v>
      </c>
      <c r="R987" s="27">
        <f ca="1" t="array" ref="R987">(PRODUCT(((C$4:Q$4="")+(C987:Q987&lt;C$4:Q$4))*((C$3:Q$3="")+(C987:Q987&gt;C$3:Q$3)))&gt;0)*1</f>
        <v>0</v>
      </c>
    </row>
    <row r="988" hidden="1" spans="1:18">
      <c r="A988" s="19">
        <v>179</v>
      </c>
      <c r="B988" s="1" t="s">
        <v>1058</v>
      </c>
      <c r="C988" s="20">
        <v>215</v>
      </c>
      <c r="D988" s="20">
        <v>225.415</v>
      </c>
      <c r="E988" s="21">
        <f t="shared" si="16"/>
        <v>0.953796331211321</v>
      </c>
      <c r="F988" s="22">
        <v>28.8964</v>
      </c>
      <c r="G988" s="1">
        <v>45</v>
      </c>
      <c r="H988" s="1">
        <v>15</v>
      </c>
      <c r="I988" s="1">
        <v>208</v>
      </c>
      <c r="J988" s="1">
        <v>16</v>
      </c>
      <c r="K988" s="1">
        <v>36</v>
      </c>
      <c r="L988" s="22">
        <v>0.802833</v>
      </c>
      <c r="M988" s="1">
        <v>0.04</v>
      </c>
      <c r="N988" s="25">
        <v>-8.89727e-5</v>
      </c>
      <c r="O988" s="25">
        <v>-0.00089394</v>
      </c>
      <c r="P988" s="25">
        <v>-0.023839</v>
      </c>
      <c r="Q988" s="25">
        <v>-0.0827906</v>
      </c>
      <c r="R988" s="27">
        <f ca="1" t="array" ref="R988">(PRODUCT(((C$4:Q$4="")+(C988:Q988&lt;C$4:Q$4))*((C$3:Q$3="")+(C988:Q988&gt;C$3:Q$3)))&gt;0)*1</f>
        <v>0</v>
      </c>
    </row>
    <row r="989" hidden="1" spans="1:18">
      <c r="A989" s="19">
        <v>180</v>
      </c>
      <c r="B989" s="1" t="s">
        <v>1059</v>
      </c>
      <c r="C989" s="20">
        <v>215</v>
      </c>
      <c r="D989" s="20">
        <v>224.7</v>
      </c>
      <c r="E989" s="21">
        <f t="shared" si="16"/>
        <v>0.956831330663106</v>
      </c>
      <c r="F989" s="22">
        <v>28.8966</v>
      </c>
      <c r="G989" s="1">
        <v>45</v>
      </c>
      <c r="H989" s="1">
        <v>15</v>
      </c>
      <c r="I989" s="1">
        <v>240</v>
      </c>
      <c r="J989" s="1">
        <v>16</v>
      </c>
      <c r="K989" s="1">
        <v>36</v>
      </c>
      <c r="L989" s="22">
        <v>0.749507</v>
      </c>
      <c r="M989" s="1">
        <v>0.05</v>
      </c>
      <c r="N989" s="25">
        <v>-6.84574e-5</v>
      </c>
      <c r="O989" s="25">
        <v>-0.000796158</v>
      </c>
      <c r="P989" s="25">
        <v>-0.0268797</v>
      </c>
      <c r="Q989" s="25">
        <v>-0.09924</v>
      </c>
      <c r="R989" s="27">
        <f ca="1" t="array" ref="R989">(PRODUCT(((C$4:Q$4="")+(C989:Q989&lt;C$4:Q$4))*((C$3:Q$3="")+(C989:Q989&gt;C$3:Q$3)))&gt;0)*1</f>
        <v>0</v>
      </c>
    </row>
    <row r="990" hidden="1" spans="1:18">
      <c r="A990" s="19">
        <v>181</v>
      </c>
      <c r="B990" s="1" t="s">
        <v>1060</v>
      </c>
      <c r="C990" s="20">
        <v>215</v>
      </c>
      <c r="D990" s="20">
        <v>225.415</v>
      </c>
      <c r="E990" s="21">
        <f t="shared" si="16"/>
        <v>0.953796331211321</v>
      </c>
      <c r="F990" s="22">
        <v>28.8964</v>
      </c>
      <c r="G990" s="1">
        <v>45</v>
      </c>
      <c r="H990" s="1">
        <v>15</v>
      </c>
      <c r="I990" s="1">
        <v>208</v>
      </c>
      <c r="J990" s="1">
        <v>16</v>
      </c>
      <c r="K990" s="1">
        <v>36</v>
      </c>
      <c r="L990" s="22">
        <v>0.802833</v>
      </c>
      <c r="M990" s="1">
        <v>0.04</v>
      </c>
      <c r="N990" s="25">
        <v>-8.89727e-5</v>
      </c>
      <c r="O990" s="25">
        <v>-0.00089394</v>
      </c>
      <c r="P990" s="25">
        <v>-0.023839</v>
      </c>
      <c r="Q990" s="25">
        <v>-0.0827906</v>
      </c>
      <c r="R990" s="27">
        <f ca="1" t="array" ref="R990">(PRODUCT(((C$4:Q$4="")+(C990:Q990&lt;C$4:Q$4))*((C$3:Q$3="")+(C990:Q990&gt;C$3:Q$3)))&gt;0)*1</f>
        <v>0</v>
      </c>
    </row>
    <row r="991" hidden="1" spans="1:18">
      <c r="A991" s="19">
        <v>182</v>
      </c>
      <c r="B991" s="1" t="s">
        <v>1061</v>
      </c>
      <c r="C991" s="20">
        <v>215</v>
      </c>
      <c r="D991" s="20">
        <v>224.7</v>
      </c>
      <c r="E991" s="21">
        <f t="shared" si="16"/>
        <v>0.956831330663106</v>
      </c>
      <c r="F991" s="22">
        <v>28.8966</v>
      </c>
      <c r="G991" s="1">
        <v>45</v>
      </c>
      <c r="H991" s="1">
        <v>15</v>
      </c>
      <c r="I991" s="1">
        <v>240</v>
      </c>
      <c r="J991" s="1">
        <v>16</v>
      </c>
      <c r="K991" s="1">
        <v>36</v>
      </c>
      <c r="L991" s="22">
        <v>0.749507</v>
      </c>
      <c r="M991" s="1">
        <v>0.05</v>
      </c>
      <c r="N991" s="25">
        <v>-6.84574e-5</v>
      </c>
      <c r="O991" s="25">
        <v>-0.000796158</v>
      </c>
      <c r="P991" s="25">
        <v>-0.0268797</v>
      </c>
      <c r="Q991" s="25">
        <v>-0.09924</v>
      </c>
      <c r="R991" s="27">
        <f ca="1" t="array" ref="R991">(PRODUCT(((C$4:Q$4="")+(C991:Q991&lt;C$4:Q$4))*((C$3:Q$3="")+(C991:Q991&gt;C$3:Q$3)))&gt;0)*1</f>
        <v>0</v>
      </c>
    </row>
    <row r="992" hidden="1" spans="1:18">
      <c r="A992" s="19">
        <v>183</v>
      </c>
      <c r="B992" s="1" t="s">
        <v>1062</v>
      </c>
      <c r="C992" s="20">
        <v>215</v>
      </c>
      <c r="D992" s="20">
        <v>225.415</v>
      </c>
      <c r="E992" s="21">
        <f t="shared" si="16"/>
        <v>0.953796331211321</v>
      </c>
      <c r="F992" s="22">
        <v>28.8964</v>
      </c>
      <c r="G992" s="1">
        <v>45</v>
      </c>
      <c r="H992" s="1">
        <v>15</v>
      </c>
      <c r="I992" s="1">
        <v>208</v>
      </c>
      <c r="J992" s="1">
        <v>16</v>
      </c>
      <c r="K992" s="1">
        <v>36</v>
      </c>
      <c r="L992" s="22">
        <v>0.802833</v>
      </c>
      <c r="M992" s="1">
        <v>0.04</v>
      </c>
      <c r="N992" s="25">
        <v>-8.89727e-5</v>
      </c>
      <c r="O992" s="25">
        <v>-0.00089394</v>
      </c>
      <c r="P992" s="25">
        <v>-0.023839</v>
      </c>
      <c r="Q992" s="25">
        <v>-0.0827906</v>
      </c>
      <c r="R992" s="27">
        <f ca="1" t="array" ref="R992">(PRODUCT(((C$4:Q$4="")+(C992:Q992&lt;C$4:Q$4))*((C$3:Q$3="")+(C992:Q992&gt;C$3:Q$3)))&gt;0)*1</f>
        <v>0</v>
      </c>
    </row>
    <row r="993" hidden="1" spans="1:18">
      <c r="A993" s="19">
        <v>184</v>
      </c>
      <c r="B993" s="1" t="s">
        <v>1063</v>
      </c>
      <c r="C993" s="20">
        <v>215</v>
      </c>
      <c r="D993" s="20">
        <v>224.7</v>
      </c>
      <c r="E993" s="21">
        <f t="shared" si="16"/>
        <v>0.956831330663106</v>
      </c>
      <c r="F993" s="22">
        <v>28.8966</v>
      </c>
      <c r="G993" s="1">
        <v>45</v>
      </c>
      <c r="H993" s="1">
        <v>15</v>
      </c>
      <c r="I993" s="1">
        <v>240</v>
      </c>
      <c r="J993" s="1">
        <v>16</v>
      </c>
      <c r="K993" s="1">
        <v>36</v>
      </c>
      <c r="L993" s="22">
        <v>0.749507</v>
      </c>
      <c r="M993" s="1">
        <v>0.05</v>
      </c>
      <c r="N993" s="25">
        <v>-6.84574e-5</v>
      </c>
      <c r="O993" s="25">
        <v>-0.000796158</v>
      </c>
      <c r="P993" s="25">
        <v>-0.0268797</v>
      </c>
      <c r="Q993" s="25">
        <v>-0.09924</v>
      </c>
      <c r="R993" s="27">
        <f ca="1" t="array" ref="R993">(PRODUCT(((C$4:Q$4="")+(C993:Q993&lt;C$4:Q$4))*((C$3:Q$3="")+(C993:Q993&gt;C$3:Q$3)))&gt;0)*1</f>
        <v>0</v>
      </c>
    </row>
    <row r="994" hidden="1" spans="1:18">
      <c r="A994" s="19">
        <v>185</v>
      </c>
      <c r="B994" s="1" t="s">
        <v>1064</v>
      </c>
      <c r="C994" s="20">
        <v>215</v>
      </c>
      <c r="D994" s="20">
        <v>225.415</v>
      </c>
      <c r="E994" s="21">
        <f t="shared" si="16"/>
        <v>0.953796331211321</v>
      </c>
      <c r="F994" s="22">
        <v>28.8964</v>
      </c>
      <c r="G994" s="1">
        <v>45</v>
      </c>
      <c r="H994" s="1">
        <v>15</v>
      </c>
      <c r="I994" s="1">
        <v>208</v>
      </c>
      <c r="J994" s="1">
        <v>16</v>
      </c>
      <c r="K994" s="1">
        <v>36</v>
      </c>
      <c r="L994" s="22">
        <v>0.802833</v>
      </c>
      <c r="M994" s="1">
        <v>0.04</v>
      </c>
      <c r="N994" s="25">
        <v>-8.89727e-5</v>
      </c>
      <c r="O994" s="25">
        <v>-0.00089394</v>
      </c>
      <c r="P994" s="25">
        <v>-0.023839</v>
      </c>
      <c r="Q994" s="25">
        <v>-0.0827906</v>
      </c>
      <c r="R994" s="27">
        <f ca="1" t="array" ref="R994">(PRODUCT(((C$4:Q$4="")+(C994:Q994&lt;C$4:Q$4))*((C$3:Q$3="")+(C994:Q994&gt;C$3:Q$3)))&gt;0)*1</f>
        <v>0</v>
      </c>
    </row>
    <row r="995" hidden="1" spans="1:18">
      <c r="A995" s="19">
        <v>186</v>
      </c>
      <c r="B995" s="1" t="s">
        <v>1065</v>
      </c>
      <c r="C995" s="20">
        <v>215</v>
      </c>
      <c r="D995" s="20">
        <v>224.7</v>
      </c>
      <c r="E995" s="21">
        <f t="shared" si="16"/>
        <v>0.956831330663106</v>
      </c>
      <c r="F995" s="22">
        <v>28.8966</v>
      </c>
      <c r="G995" s="1">
        <v>45</v>
      </c>
      <c r="H995" s="1">
        <v>15</v>
      </c>
      <c r="I995" s="1">
        <v>240</v>
      </c>
      <c r="J995" s="1">
        <v>16</v>
      </c>
      <c r="K995" s="1">
        <v>36</v>
      </c>
      <c r="L995" s="22">
        <v>0.749507</v>
      </c>
      <c r="M995" s="1">
        <v>0.05</v>
      </c>
      <c r="N995" s="25">
        <v>-6.84574e-5</v>
      </c>
      <c r="O995" s="25">
        <v>-0.000796158</v>
      </c>
      <c r="P995" s="25">
        <v>-0.0268797</v>
      </c>
      <c r="Q995" s="25">
        <v>-0.09924</v>
      </c>
      <c r="R995" s="27">
        <f ca="1" t="array" ref="R995">(PRODUCT(((C$4:Q$4="")+(C995:Q995&lt;C$4:Q$4))*((C$3:Q$3="")+(C995:Q995&gt;C$3:Q$3)))&gt;0)*1</f>
        <v>0</v>
      </c>
    </row>
    <row r="996" hidden="1" spans="1:18">
      <c r="A996" s="19">
        <v>187</v>
      </c>
      <c r="B996" s="1" t="s">
        <v>1066</v>
      </c>
      <c r="C996" s="20">
        <v>215</v>
      </c>
      <c r="D996" s="20">
        <v>225.415</v>
      </c>
      <c r="E996" s="21">
        <f t="shared" si="16"/>
        <v>0.953796331211321</v>
      </c>
      <c r="F996" s="22">
        <v>28.8964</v>
      </c>
      <c r="G996" s="1">
        <v>45</v>
      </c>
      <c r="H996" s="1">
        <v>15</v>
      </c>
      <c r="I996" s="1">
        <v>208</v>
      </c>
      <c r="J996" s="1">
        <v>16</v>
      </c>
      <c r="K996" s="1">
        <v>36</v>
      </c>
      <c r="L996" s="22">
        <v>0.802833</v>
      </c>
      <c r="M996" s="1">
        <v>0.04</v>
      </c>
      <c r="N996" s="25">
        <v>-8.89727e-5</v>
      </c>
      <c r="O996" s="25">
        <v>-0.00089394</v>
      </c>
      <c r="P996" s="25">
        <v>-0.023839</v>
      </c>
      <c r="Q996" s="25">
        <v>-0.0827906</v>
      </c>
      <c r="R996" s="27">
        <f ca="1" t="array" ref="R996">(PRODUCT(((C$4:Q$4="")+(C996:Q996&lt;C$4:Q$4))*((C$3:Q$3="")+(C996:Q996&gt;C$3:Q$3)))&gt;0)*1</f>
        <v>0</v>
      </c>
    </row>
    <row r="997" hidden="1" spans="1:18">
      <c r="A997" s="19">
        <v>188</v>
      </c>
      <c r="B997" s="1" t="s">
        <v>1067</v>
      </c>
      <c r="C997" s="20">
        <v>215</v>
      </c>
      <c r="D997" s="20">
        <v>225.415</v>
      </c>
      <c r="E997" s="21">
        <f t="shared" si="16"/>
        <v>0.953796331211321</v>
      </c>
      <c r="F997" s="22">
        <v>28.8964</v>
      </c>
      <c r="G997" s="1">
        <v>45</v>
      </c>
      <c r="H997" s="1">
        <v>15</v>
      </c>
      <c r="I997" s="1">
        <v>208</v>
      </c>
      <c r="J997" s="1">
        <v>16</v>
      </c>
      <c r="K997" s="1">
        <v>36</v>
      </c>
      <c r="L997" s="22">
        <v>0.802833</v>
      </c>
      <c r="M997" s="1">
        <v>0.04</v>
      </c>
      <c r="N997" s="25">
        <v>-8.89727e-5</v>
      </c>
      <c r="O997" s="25">
        <v>-0.00089394</v>
      </c>
      <c r="P997" s="25">
        <v>-0.023839</v>
      </c>
      <c r="Q997" s="25">
        <v>-0.0827906</v>
      </c>
      <c r="R997" s="27">
        <f ca="1" t="array" ref="R997">(PRODUCT(((C$4:Q$4="")+(C997:Q997&lt;C$4:Q$4))*((C$3:Q$3="")+(C997:Q997&gt;C$3:Q$3)))&gt;0)*1</f>
        <v>0</v>
      </c>
    </row>
    <row r="998" hidden="1" spans="1:18">
      <c r="A998" s="19">
        <v>747</v>
      </c>
      <c r="B998" s="1" t="s">
        <v>1068</v>
      </c>
      <c r="C998" s="20">
        <v>215</v>
      </c>
      <c r="D998" s="20">
        <v>225.415</v>
      </c>
      <c r="E998" s="21">
        <f t="shared" si="16"/>
        <v>0.953796331211321</v>
      </c>
      <c r="F998" s="22">
        <v>28.8964</v>
      </c>
      <c r="G998" s="1">
        <v>45</v>
      </c>
      <c r="H998" s="1">
        <v>15</v>
      </c>
      <c r="I998" s="1">
        <v>208</v>
      </c>
      <c r="J998" s="1">
        <v>16</v>
      </c>
      <c r="K998" s="1">
        <v>36</v>
      </c>
      <c r="L998" s="22">
        <v>0.802833</v>
      </c>
      <c r="M998" s="1">
        <v>0.04</v>
      </c>
      <c r="N998" s="25">
        <v>-8.89727e-5</v>
      </c>
      <c r="O998" s="25">
        <v>-0.00089394</v>
      </c>
      <c r="P998" s="25">
        <v>-0.023839</v>
      </c>
      <c r="Q998" s="25">
        <v>-0.0827906</v>
      </c>
      <c r="R998" s="27">
        <f ca="1" t="array" ref="R998">(PRODUCT(((C$4:Q$4="")+(C998:Q998&lt;C$4:Q$4))*((C$3:Q$3="")+(C998:Q998&gt;C$3:Q$3)))&gt;0)*1</f>
        <v>0</v>
      </c>
    </row>
    <row r="999" hidden="1" spans="1:18">
      <c r="A999" s="19">
        <v>748</v>
      </c>
      <c r="B999" s="1" t="s">
        <v>1069</v>
      </c>
      <c r="C999" s="20">
        <v>215</v>
      </c>
      <c r="D999" s="20">
        <v>224.7</v>
      </c>
      <c r="E999" s="21">
        <f t="shared" si="16"/>
        <v>0.956831330663106</v>
      </c>
      <c r="F999" s="22">
        <v>28.8966</v>
      </c>
      <c r="G999" s="1">
        <v>45</v>
      </c>
      <c r="H999" s="1">
        <v>15</v>
      </c>
      <c r="I999" s="1">
        <v>240</v>
      </c>
      <c r="J999" s="1">
        <v>16</v>
      </c>
      <c r="K999" s="1">
        <v>36</v>
      </c>
      <c r="L999" s="22">
        <v>0.749507</v>
      </c>
      <c r="M999" s="1">
        <v>0.05</v>
      </c>
      <c r="N999" s="25">
        <v>-6.84574e-5</v>
      </c>
      <c r="O999" s="25">
        <v>-0.000796158</v>
      </c>
      <c r="P999" s="25">
        <v>-0.0268797</v>
      </c>
      <c r="Q999" s="25">
        <v>-0.09924</v>
      </c>
      <c r="R999" s="27">
        <f ca="1" t="array" ref="R999">(PRODUCT(((C$4:Q$4="")+(C999:Q999&lt;C$4:Q$4))*((C$3:Q$3="")+(C999:Q999&gt;C$3:Q$3)))&gt;0)*1</f>
        <v>0</v>
      </c>
    </row>
    <row r="1000" hidden="1" spans="1:18">
      <c r="A1000" s="19">
        <v>869</v>
      </c>
      <c r="B1000" s="1" t="s">
        <v>1070</v>
      </c>
      <c r="C1000" s="20">
        <v>230</v>
      </c>
      <c r="D1000" s="20">
        <v>241.42</v>
      </c>
      <c r="E1000" s="21">
        <f t="shared" si="16"/>
        <v>0.952696545439483</v>
      </c>
      <c r="F1000" s="22">
        <v>31.5</v>
      </c>
      <c r="G1000" s="1">
        <v>48</v>
      </c>
      <c r="H1000" s="1">
        <v>11.25</v>
      </c>
      <c r="I1000" s="1">
        <v>240</v>
      </c>
      <c r="J1000" s="1">
        <v>18</v>
      </c>
      <c r="K1000" s="1">
        <v>36</v>
      </c>
      <c r="L1000" s="22">
        <v>3.52896</v>
      </c>
      <c r="M1000" s="1">
        <v>-0.02</v>
      </c>
      <c r="N1000" s="25">
        <v>-8.16352e-5</v>
      </c>
      <c r="O1000" s="25">
        <v>-0.00124183</v>
      </c>
      <c r="P1000" s="25">
        <v>0.0103864</v>
      </c>
      <c r="Q1000" s="25">
        <v>-0.0691936</v>
      </c>
      <c r="R1000" s="27">
        <f ca="1" t="array" ref="R1000">(PRODUCT(((C$4:Q$4="")+(C1000:Q1000&lt;C$4:Q$4))*((C$3:Q$3="")+(C1000:Q1000&gt;C$3:Q$3)))&gt;0)*1</f>
        <v>0</v>
      </c>
    </row>
    <row r="1001" hidden="1" spans="1:18">
      <c r="A1001" s="19">
        <v>154</v>
      </c>
      <c r="B1001" s="1" t="s">
        <v>1071</v>
      </c>
      <c r="C1001" s="20">
        <v>455</v>
      </c>
      <c r="D1001" s="20">
        <v>482.943</v>
      </c>
      <c r="E1001" s="21">
        <f t="shared" si="16"/>
        <v>0.942140169750882</v>
      </c>
      <c r="F1001" s="22">
        <v>28.3519</v>
      </c>
      <c r="G1001" s="1">
        <v>44</v>
      </c>
      <c r="H1001" s="1">
        <v>750</v>
      </c>
      <c r="I1001" s="1">
        <v>240</v>
      </c>
      <c r="J1001" s="1">
        <v>24</v>
      </c>
      <c r="K1001" s="1">
        <v>35</v>
      </c>
      <c r="L1001" s="22">
        <v>3.47697</v>
      </c>
      <c r="M1001" s="1">
        <v>0.05</v>
      </c>
      <c r="N1001" s="25">
        <v>-4.57277e-5</v>
      </c>
      <c r="O1001" s="25">
        <v>-0.000946951</v>
      </c>
      <c r="P1001" s="25">
        <v>0.0244483</v>
      </c>
      <c r="Q1001" s="25">
        <v>-0.152427</v>
      </c>
      <c r="R1001" s="27">
        <f ca="1" t="array" ref="R1001">(PRODUCT(((C$4:Q$4="")+(C1001:Q1001&lt;C$4:Q$4))*((C$3:Q$3="")+(C1001:Q1001&gt;C$3:Q$3)))&gt;0)*1</f>
        <v>0</v>
      </c>
    </row>
    <row r="1002" hidden="1" spans="1:18">
      <c r="A1002" s="19">
        <v>156</v>
      </c>
      <c r="B1002" s="1" t="s">
        <v>1072</v>
      </c>
      <c r="C1002" s="20">
        <v>225</v>
      </c>
      <c r="D1002" s="20">
        <v>237.987</v>
      </c>
      <c r="E1002" s="21">
        <f t="shared" si="16"/>
        <v>0.945429792383618</v>
      </c>
      <c r="F1002" s="22">
        <v>28.3621</v>
      </c>
      <c r="G1002" s="1">
        <v>43</v>
      </c>
      <c r="H1002" s="1">
        <v>12</v>
      </c>
      <c r="I1002" s="1">
        <v>240</v>
      </c>
      <c r="J1002" s="1">
        <v>21</v>
      </c>
      <c r="K1002" s="1">
        <v>35</v>
      </c>
      <c r="L1002" s="22">
        <v>4.51458</v>
      </c>
      <c r="M1002" s="1">
        <v>0.03</v>
      </c>
      <c r="N1002" s="25">
        <v>-9.22656e-5</v>
      </c>
      <c r="O1002" s="25">
        <v>-0.000310468</v>
      </c>
      <c r="P1002" s="25">
        <v>0.0266817</v>
      </c>
      <c r="Q1002" s="25">
        <v>-0.159525</v>
      </c>
      <c r="R1002" s="27">
        <f ca="1" t="array" ref="R1002">(PRODUCT(((C$4:Q$4="")+(C1002:Q1002&lt;C$4:Q$4))*((C$3:Q$3="")+(C1002:Q1002&gt;C$3:Q$3)))&gt;0)*1</f>
        <v>0</v>
      </c>
    </row>
    <row r="1003" hidden="1" spans="1:18">
      <c r="A1003" s="19">
        <v>1084</v>
      </c>
      <c r="B1003" s="1" t="s">
        <v>1073</v>
      </c>
      <c r="C1003" s="20">
        <v>4000</v>
      </c>
      <c r="D1003" s="20">
        <v>4494.88</v>
      </c>
      <c r="E1003" s="21">
        <f t="shared" si="16"/>
        <v>0.889901398924999</v>
      </c>
      <c r="F1003" s="22">
        <v>26.0542</v>
      </c>
      <c r="G1003" s="1">
        <v>32</v>
      </c>
      <c r="H1003" s="1">
        <v>178</v>
      </c>
      <c r="I1003" s="1">
        <v>120</v>
      </c>
      <c r="J1003" s="1">
        <v>22</v>
      </c>
      <c r="K1003" s="1">
        <v>32</v>
      </c>
      <c r="L1003" s="22">
        <v>40.1077</v>
      </c>
      <c r="M1003" s="1">
        <v>-29.65</v>
      </c>
      <c r="N1003" s="25">
        <v>-1.96901e-5</v>
      </c>
      <c r="O1003" s="25">
        <v>0.000671275</v>
      </c>
      <c r="P1003" s="25">
        <v>-0.00019677</v>
      </c>
      <c r="Q1003" s="25">
        <v>-0.00193195</v>
      </c>
      <c r="R1003" s="27">
        <f ca="1" t="array" ref="R1003">(PRODUCT(((C$4:Q$4="")+(C1003:Q1003&lt;C$4:Q$4))*((C$3:Q$3="")+(C1003:Q1003&gt;C$3:Q$3)))&gt;0)*1</f>
        <v>0</v>
      </c>
    </row>
    <row r="1004" hidden="1" spans="1:18">
      <c r="A1004" s="19">
        <v>1077</v>
      </c>
      <c r="B1004" s="1" t="s">
        <v>1074</v>
      </c>
      <c r="C1004" s="20">
        <v>3297</v>
      </c>
      <c r="D1004" s="20">
        <v>3941.36</v>
      </c>
      <c r="E1004" s="21">
        <f t="shared" si="16"/>
        <v>0.836513284754501</v>
      </c>
      <c r="F1004" s="22">
        <v>26.7983</v>
      </c>
      <c r="G1004" s="1">
        <v>0</v>
      </c>
      <c r="H1004" s="1">
        <v>0</v>
      </c>
      <c r="I1004" s="1">
        <v>120</v>
      </c>
      <c r="J1004" s="1">
        <v>22</v>
      </c>
      <c r="K1004" s="1">
        <v>30</v>
      </c>
      <c r="L1004" s="22">
        <v>25.8105</v>
      </c>
      <c r="M1004" s="1">
        <v>27.7</v>
      </c>
      <c r="N1004" s="25">
        <v>-3.75862e-5</v>
      </c>
      <c r="O1004" s="25">
        <v>0.000784813</v>
      </c>
      <c r="P1004" s="25">
        <v>-0.00737657</v>
      </c>
      <c r="Q1004" s="25">
        <v>-0.00943597</v>
      </c>
      <c r="R1004" s="27">
        <f ca="1" t="array" ref="R1004">(PRODUCT(((C$4:Q$4="")+(C1004:Q1004&lt;C$4:Q$4))*((C$3:Q$3="")+(C1004:Q1004&gt;C$3:Q$3)))&gt;0)*1</f>
        <v>0</v>
      </c>
    </row>
    <row r="1005" hidden="1" spans="1:18">
      <c r="A1005" s="19">
        <v>1080</v>
      </c>
      <c r="B1005" s="1" t="s">
        <v>1075</v>
      </c>
      <c r="C1005" s="20">
        <v>4092</v>
      </c>
      <c r="D1005" s="20">
        <v>4648.62</v>
      </c>
      <c r="E1005" s="21">
        <f t="shared" si="16"/>
        <v>0.880261238819263</v>
      </c>
      <c r="F1005" s="22">
        <v>26.0333</v>
      </c>
      <c r="G1005" s="1">
        <v>0</v>
      </c>
      <c r="H1005" s="1">
        <v>0</v>
      </c>
      <c r="I1005" s="1">
        <v>240</v>
      </c>
      <c r="J1005" s="1">
        <v>24</v>
      </c>
      <c r="K1005" s="1">
        <v>29</v>
      </c>
      <c r="L1005" s="22">
        <v>33.7261</v>
      </c>
      <c r="M1005" s="1">
        <v>24</v>
      </c>
      <c r="N1005" s="25">
        <v>-2.06146e-5</v>
      </c>
      <c r="O1005" s="25">
        <v>0.00037998</v>
      </c>
      <c r="P1005" s="25">
        <v>0.00787312</v>
      </c>
      <c r="Q1005" s="25">
        <v>0.00628575</v>
      </c>
      <c r="R1005" s="27">
        <f ca="1" t="array" ref="R1005">(PRODUCT(((C$4:Q$4="")+(C1005:Q1005&lt;C$4:Q$4))*((C$3:Q$3="")+(C1005:Q1005&gt;C$3:Q$3)))&gt;0)*1</f>
        <v>0</v>
      </c>
    </row>
    <row r="1006" hidden="1" spans="1:18">
      <c r="A1006" s="19">
        <v>7</v>
      </c>
      <c r="B1006" s="1" t="s">
        <v>1076</v>
      </c>
      <c r="C1006" s="20">
        <v>249500</v>
      </c>
      <c r="D1006" s="20">
        <v>260230</v>
      </c>
      <c r="E1006" s="21">
        <f t="shared" si="16"/>
        <v>0.958767244360758</v>
      </c>
      <c r="F1006" s="22">
        <v>341.163</v>
      </c>
      <c r="G1006" s="1">
        <v>0</v>
      </c>
      <c r="H1006" s="1">
        <v>0</v>
      </c>
      <c r="I1006" s="1">
        <v>480</v>
      </c>
      <c r="J1006" s="1">
        <v>0</v>
      </c>
      <c r="K1006" s="1">
        <v>0</v>
      </c>
      <c r="L1006" s="22">
        <v>633.678</v>
      </c>
      <c r="M1006" s="1">
        <v>54.14</v>
      </c>
      <c r="N1006" s="25">
        <v>-8.01497e-8</v>
      </c>
      <c r="O1006" s="25">
        <v>3.97456e-5</v>
      </c>
      <c r="P1006" s="25">
        <v>0.00182881</v>
      </c>
      <c r="Q1006" s="25">
        <v>6.94141e-5</v>
      </c>
      <c r="R1006" s="27">
        <f ca="1" t="array" ref="R1006">(PRODUCT(((C$4:Q$4="")+(C1006:Q1006&lt;C$4:Q$4))*((C$3:Q$3="")+(C1006:Q1006&gt;C$3:Q$3)))&gt;0)*1</f>
        <v>0</v>
      </c>
    </row>
    <row r="1007" hidden="1" spans="1:18">
      <c r="A1007" s="19">
        <v>17</v>
      </c>
      <c r="B1007" s="1" t="s">
        <v>1077</v>
      </c>
      <c r="C1007" s="20">
        <v>4470</v>
      </c>
      <c r="D1007" s="20">
        <v>4594.78</v>
      </c>
      <c r="E1007" s="21">
        <f t="shared" si="16"/>
        <v>0.972843095860955</v>
      </c>
      <c r="F1007" s="22">
        <v>359.005</v>
      </c>
      <c r="G1007" s="1">
        <v>0</v>
      </c>
      <c r="H1007" s="1">
        <v>0</v>
      </c>
      <c r="I1007" s="1">
        <v>208</v>
      </c>
      <c r="J1007" s="1">
        <v>0</v>
      </c>
      <c r="K1007" s="1">
        <v>0</v>
      </c>
      <c r="L1007" s="22">
        <v>23.9097</v>
      </c>
      <c r="M1007" s="1">
        <v>0.07</v>
      </c>
      <c r="N1007" s="25">
        <v>-3.18606e-6</v>
      </c>
      <c r="O1007" s="25">
        <v>1.94209e-5</v>
      </c>
      <c r="P1007" s="25">
        <v>0.002364</v>
      </c>
      <c r="Q1007" s="25">
        <v>-0.0015541</v>
      </c>
      <c r="R1007" s="27">
        <f ca="1" t="array" ref="R1007">(PRODUCT(((C$4:Q$4="")+(C1007:Q1007&lt;C$4:Q$4))*((C$3:Q$3="")+(C1007:Q1007&gt;C$3:Q$3)))&gt;0)*1</f>
        <v>0</v>
      </c>
    </row>
    <row r="1008" hidden="1" spans="1:18">
      <c r="A1008" s="19">
        <v>18</v>
      </c>
      <c r="B1008" s="1" t="s">
        <v>1078</v>
      </c>
      <c r="C1008" s="20">
        <v>4830</v>
      </c>
      <c r="D1008" s="20">
        <v>4964.67</v>
      </c>
      <c r="E1008" s="21">
        <f t="shared" si="16"/>
        <v>0.972874330015892</v>
      </c>
      <c r="F1008" s="22">
        <v>356.237</v>
      </c>
      <c r="G1008" s="1">
        <v>0</v>
      </c>
      <c r="H1008" s="1">
        <v>0</v>
      </c>
      <c r="I1008" s="1">
        <v>240</v>
      </c>
      <c r="J1008" s="1">
        <v>0</v>
      </c>
      <c r="K1008" s="1">
        <v>0</v>
      </c>
      <c r="L1008" s="22">
        <v>25.4282</v>
      </c>
      <c r="M1008" s="1">
        <v>0.12</v>
      </c>
      <c r="N1008" s="25">
        <v>-2.19329e-6</v>
      </c>
      <c r="O1008" s="25">
        <v>-3.8163e-5</v>
      </c>
      <c r="P1008" s="25">
        <v>3.65151e-6</v>
      </c>
      <c r="Q1008" s="25">
        <v>-0.00150237</v>
      </c>
      <c r="R1008" s="27">
        <f ca="1" t="array" ref="R1008">(PRODUCT(((C$4:Q$4="")+(C1008:Q1008&lt;C$4:Q$4))*((C$3:Q$3="")+(C1008:Q1008&gt;C$3:Q$3)))&gt;0)*1</f>
        <v>0</v>
      </c>
    </row>
    <row r="1009" hidden="1" spans="1:18">
      <c r="A1009" s="19">
        <v>19</v>
      </c>
      <c r="B1009" s="1" t="s">
        <v>1079</v>
      </c>
      <c r="C1009" s="20">
        <v>4830</v>
      </c>
      <c r="D1009" s="20">
        <v>4954.02</v>
      </c>
      <c r="E1009" s="21">
        <f t="shared" si="16"/>
        <v>0.974965785362191</v>
      </c>
      <c r="F1009" s="22">
        <v>358.492</v>
      </c>
      <c r="G1009" s="1">
        <v>0</v>
      </c>
      <c r="H1009" s="1">
        <v>0</v>
      </c>
      <c r="I1009" s="1">
        <v>277</v>
      </c>
      <c r="J1009" s="1">
        <v>0</v>
      </c>
      <c r="K1009" s="1">
        <v>0</v>
      </c>
      <c r="L1009" s="22">
        <v>30.2913</v>
      </c>
      <c r="M1009" s="1">
        <v>0.09</v>
      </c>
      <c r="N1009" s="25">
        <v>-1.5383e-6</v>
      </c>
      <c r="O1009" s="25">
        <v>-5.10594e-5</v>
      </c>
      <c r="P1009" s="25">
        <v>-0.00232141</v>
      </c>
      <c r="Q1009" s="25">
        <v>0.000150046</v>
      </c>
      <c r="R1009" s="27">
        <f ca="1" t="array" ref="R1009">(PRODUCT(((C$4:Q$4="")+(C1009:Q1009&lt;C$4:Q$4))*((C$3:Q$3="")+(C1009:Q1009&gt;C$3:Q$3)))&gt;0)*1</f>
        <v>0</v>
      </c>
    </row>
    <row r="1010" hidden="1" spans="1:18">
      <c r="A1010" s="19">
        <v>92</v>
      </c>
      <c r="B1010" s="1" t="s">
        <v>1080</v>
      </c>
      <c r="C1010" s="20">
        <v>284</v>
      </c>
      <c r="D1010" s="20">
        <v>297.19</v>
      </c>
      <c r="E1010" s="21">
        <f t="shared" si="16"/>
        <v>0.955617618358626</v>
      </c>
      <c r="F1010" s="22">
        <v>31.5843</v>
      </c>
      <c r="G1010" s="1">
        <v>0</v>
      </c>
      <c r="H1010" s="1">
        <v>0</v>
      </c>
      <c r="I1010" s="1">
        <v>240</v>
      </c>
      <c r="J1010" s="1">
        <v>0</v>
      </c>
      <c r="K1010" s="1">
        <v>0</v>
      </c>
      <c r="L1010" s="22">
        <v>2.19322</v>
      </c>
      <c r="M1010" s="1">
        <v>0.0785</v>
      </c>
      <c r="N1010" s="25">
        <v>-3.97363e-5</v>
      </c>
      <c r="O1010" s="25">
        <v>6.86904e-6</v>
      </c>
      <c r="P1010" s="25">
        <v>0.00740997</v>
      </c>
      <c r="Q1010" s="25">
        <v>-0.0404707</v>
      </c>
      <c r="R1010" s="27">
        <f ca="1" t="array" ref="R1010">(PRODUCT(((C$4:Q$4="")+(C1010:Q1010&lt;C$4:Q$4))*((C$3:Q$3="")+(C1010:Q1010&gt;C$3:Q$3)))&gt;0)*1</f>
        <v>0</v>
      </c>
    </row>
    <row r="1011" hidden="1" spans="1:18">
      <c r="A1011" s="19">
        <v>127</v>
      </c>
      <c r="B1011" s="1" t="s">
        <v>1081</v>
      </c>
      <c r="C1011" s="20">
        <v>3504.09</v>
      </c>
      <c r="D1011" s="20">
        <v>3678.89</v>
      </c>
      <c r="E1011" s="21">
        <f t="shared" si="16"/>
        <v>0.95248566823145</v>
      </c>
      <c r="F1011" s="22">
        <v>300.761</v>
      </c>
      <c r="G1011" s="1">
        <v>0</v>
      </c>
      <c r="H1011" s="1">
        <v>0</v>
      </c>
      <c r="I1011" s="1">
        <v>240</v>
      </c>
      <c r="J1011" s="1">
        <v>0</v>
      </c>
      <c r="K1011" s="1">
        <v>0</v>
      </c>
      <c r="L1011" s="22">
        <v>42.6942</v>
      </c>
      <c r="M1011" s="1">
        <v>-1.39</v>
      </c>
      <c r="N1011" s="25">
        <v>-4.1328e-6</v>
      </c>
      <c r="O1011" s="25">
        <v>-3.43247e-5</v>
      </c>
      <c r="P1011" s="25">
        <v>0.00101152</v>
      </c>
      <c r="Q1011" s="25">
        <v>0.00138292</v>
      </c>
      <c r="R1011" s="27">
        <f ca="1" t="array" ref="R1011">(PRODUCT(((C$4:Q$4="")+(C1011:Q1011&lt;C$4:Q$4))*((C$3:Q$3="")+(C1011:Q1011&gt;C$3:Q$3)))&gt;0)*1</f>
        <v>0</v>
      </c>
    </row>
    <row r="1012" hidden="1" spans="1:18">
      <c r="A1012" s="19">
        <v>128</v>
      </c>
      <c r="B1012" s="1" t="s">
        <v>1082</v>
      </c>
      <c r="C1012" s="20">
        <v>3530</v>
      </c>
      <c r="D1012" s="20">
        <v>3716.52</v>
      </c>
      <c r="E1012" s="21">
        <f t="shared" si="16"/>
        <v>0.949813266173732</v>
      </c>
      <c r="F1012" s="22">
        <v>300.394</v>
      </c>
      <c r="G1012" s="1">
        <v>0</v>
      </c>
      <c r="H1012" s="1">
        <v>0</v>
      </c>
      <c r="I1012" s="1">
        <v>240</v>
      </c>
      <c r="J1012" s="1">
        <v>0</v>
      </c>
      <c r="K1012" s="1">
        <v>0</v>
      </c>
      <c r="L1012" s="22">
        <v>43.4603</v>
      </c>
      <c r="M1012" s="1">
        <v>-1.42</v>
      </c>
      <c r="N1012" s="25">
        <v>-3.77779e-6</v>
      </c>
      <c r="O1012" s="25">
        <v>-7.37979e-5</v>
      </c>
      <c r="P1012" s="25">
        <v>-0.000648472</v>
      </c>
      <c r="Q1012" s="25">
        <v>-0.0053352</v>
      </c>
      <c r="R1012" s="27">
        <f ca="1" t="array" ref="R1012">(PRODUCT(((C$4:Q$4="")+(C1012:Q1012&lt;C$4:Q$4))*((C$3:Q$3="")+(C1012:Q1012&gt;C$3:Q$3)))&gt;0)*1</f>
        <v>0</v>
      </c>
    </row>
    <row r="1013" hidden="1" spans="1:18">
      <c r="A1013" s="19">
        <v>129</v>
      </c>
      <c r="B1013" s="1" t="s">
        <v>1083</v>
      </c>
      <c r="C1013" s="20">
        <v>3538.22</v>
      </c>
      <c r="D1013" s="20">
        <v>3731.15</v>
      </c>
      <c r="E1013" s="21">
        <f t="shared" si="16"/>
        <v>0.948292081529823</v>
      </c>
      <c r="F1013" s="22">
        <v>300.377</v>
      </c>
      <c r="G1013" s="1">
        <v>0</v>
      </c>
      <c r="H1013" s="1">
        <v>0</v>
      </c>
      <c r="I1013" s="1">
        <v>240</v>
      </c>
      <c r="J1013" s="1">
        <v>0</v>
      </c>
      <c r="K1013" s="1">
        <v>0</v>
      </c>
      <c r="L1013" s="22">
        <v>44.5287</v>
      </c>
      <c r="M1013" s="1">
        <v>-1.14</v>
      </c>
      <c r="N1013" s="25">
        <v>-3.44128e-6</v>
      </c>
      <c r="O1013" s="25">
        <v>-4.95933e-5</v>
      </c>
      <c r="P1013" s="25">
        <v>-0.000803128</v>
      </c>
      <c r="Q1013" s="25">
        <v>-0.00268054</v>
      </c>
      <c r="R1013" s="27">
        <f ca="1" t="array" ref="R1013">(PRODUCT(((C$4:Q$4="")+(C1013:Q1013&lt;C$4:Q$4))*((C$3:Q$3="")+(C1013:Q1013&gt;C$3:Q$3)))&gt;0)*1</f>
        <v>0</v>
      </c>
    </row>
    <row r="1014" hidden="1" spans="1:18">
      <c r="A1014" s="19">
        <v>132</v>
      </c>
      <c r="B1014" s="1" t="s">
        <v>1084</v>
      </c>
      <c r="C1014" s="20">
        <v>3690</v>
      </c>
      <c r="D1014" s="20">
        <v>3789.77</v>
      </c>
      <c r="E1014" s="21">
        <f t="shared" si="16"/>
        <v>0.973673864113126</v>
      </c>
      <c r="F1014" s="22">
        <v>359.271</v>
      </c>
      <c r="G1014" s="1">
        <v>0</v>
      </c>
      <c r="H1014" s="1">
        <v>0</v>
      </c>
      <c r="I1014" s="1">
        <v>208</v>
      </c>
      <c r="J1014" s="1">
        <v>0</v>
      </c>
      <c r="K1014" s="1">
        <v>0</v>
      </c>
      <c r="L1014" s="22">
        <v>18.4932</v>
      </c>
      <c r="M1014" s="1">
        <v>0.21</v>
      </c>
      <c r="N1014" s="25">
        <v>-3.30263e-6</v>
      </c>
      <c r="O1014" s="25">
        <v>1.56592e-5</v>
      </c>
      <c r="P1014" s="25">
        <v>0.00210594</v>
      </c>
      <c r="Q1014" s="25">
        <v>-0.00154672</v>
      </c>
      <c r="R1014" s="27">
        <f ca="1" t="array" ref="R1014">(PRODUCT(((C$4:Q$4="")+(C1014:Q1014&lt;C$4:Q$4))*((C$3:Q$3="")+(C1014:Q1014&gt;C$3:Q$3)))&gt;0)*1</f>
        <v>0</v>
      </c>
    </row>
    <row r="1015" hidden="1" spans="1:18">
      <c r="A1015" s="19">
        <v>133</v>
      </c>
      <c r="B1015" s="1" t="s">
        <v>1085</v>
      </c>
      <c r="C1015" s="20">
        <v>3710</v>
      </c>
      <c r="D1015" s="20">
        <v>3810.05</v>
      </c>
      <c r="E1015" s="21">
        <f t="shared" si="16"/>
        <v>0.973740502093148</v>
      </c>
      <c r="F1015" s="22">
        <v>359.188</v>
      </c>
      <c r="G1015" s="1">
        <v>0</v>
      </c>
      <c r="H1015" s="1">
        <v>0</v>
      </c>
      <c r="I1015" s="1">
        <v>240</v>
      </c>
      <c r="J1015" s="1">
        <v>0</v>
      </c>
      <c r="K1015" s="1">
        <v>0</v>
      </c>
      <c r="L1015" s="22">
        <v>19.0375</v>
      </c>
      <c r="M1015" s="1">
        <v>0.06</v>
      </c>
      <c r="N1015" s="25">
        <v>-1.49038e-6</v>
      </c>
      <c r="O1015" s="25">
        <v>-3.61447e-5</v>
      </c>
      <c r="P1015" s="25">
        <v>-0.000595305</v>
      </c>
      <c r="Q1015" s="25">
        <v>-0.00413971</v>
      </c>
      <c r="R1015" s="27">
        <f ca="1" t="array" ref="R1015">(PRODUCT(((C$4:Q$4="")+(C1015:Q1015&lt;C$4:Q$4))*((C$3:Q$3="")+(C1015:Q1015&gt;C$3:Q$3)))&gt;0)*1</f>
        <v>0</v>
      </c>
    </row>
    <row r="1016" hidden="1" spans="1:18">
      <c r="A1016" s="19">
        <v>134</v>
      </c>
      <c r="B1016" s="1" t="s">
        <v>1086</v>
      </c>
      <c r="C1016" s="20">
        <v>3710</v>
      </c>
      <c r="D1016" s="20">
        <v>3803.49</v>
      </c>
      <c r="E1016" s="21">
        <f t="shared" si="16"/>
        <v>0.975419943262635</v>
      </c>
      <c r="F1016" s="22">
        <v>360.02</v>
      </c>
      <c r="G1016" s="1">
        <v>0</v>
      </c>
      <c r="H1016" s="1">
        <v>0</v>
      </c>
      <c r="I1016" s="1">
        <v>277</v>
      </c>
      <c r="J1016" s="1">
        <v>0</v>
      </c>
      <c r="K1016" s="1">
        <v>0</v>
      </c>
      <c r="L1016" s="22">
        <v>24.2345</v>
      </c>
      <c r="M1016" s="1">
        <v>0.14</v>
      </c>
      <c r="N1016" s="25">
        <v>-2.40756e-6</v>
      </c>
      <c r="O1016" s="25">
        <v>-4.52074e-5</v>
      </c>
      <c r="P1016" s="25">
        <v>-0.00178717</v>
      </c>
      <c r="Q1016" s="25">
        <v>-0.00115889</v>
      </c>
      <c r="R1016" s="27">
        <f ca="1" t="array" ref="R1016">(PRODUCT(((C$4:Q$4="")+(C1016:Q1016&lt;C$4:Q$4))*((C$3:Q$3="")+(C1016:Q1016&gt;C$3:Q$3)))&gt;0)*1</f>
        <v>0</v>
      </c>
    </row>
    <row r="1017" hidden="1" spans="1:18">
      <c r="A1017" s="19">
        <v>135</v>
      </c>
      <c r="B1017" s="1" t="s">
        <v>1087</v>
      </c>
      <c r="C1017" s="20">
        <v>3690</v>
      </c>
      <c r="D1017" s="20">
        <v>3789.77</v>
      </c>
      <c r="E1017" s="21">
        <f t="shared" si="16"/>
        <v>0.973673864113126</v>
      </c>
      <c r="F1017" s="22">
        <v>359.271</v>
      </c>
      <c r="G1017" s="1">
        <v>0</v>
      </c>
      <c r="H1017" s="1">
        <v>0</v>
      </c>
      <c r="I1017" s="1">
        <v>208</v>
      </c>
      <c r="J1017" s="1">
        <v>0</v>
      </c>
      <c r="K1017" s="1">
        <v>0</v>
      </c>
      <c r="L1017" s="22">
        <v>18.4932</v>
      </c>
      <c r="M1017" s="1">
        <v>0.21</v>
      </c>
      <c r="N1017" s="25">
        <v>-3.30263e-6</v>
      </c>
      <c r="O1017" s="25">
        <v>1.56592e-5</v>
      </c>
      <c r="P1017" s="25">
        <v>0.00210594</v>
      </c>
      <c r="Q1017" s="25">
        <v>-0.00154672</v>
      </c>
      <c r="R1017" s="27">
        <f ca="1" t="array" ref="R1017">(PRODUCT(((C$4:Q$4="")+(C1017:Q1017&lt;C$4:Q$4))*((C$3:Q$3="")+(C1017:Q1017&gt;C$3:Q$3)))&gt;0)*1</f>
        <v>0</v>
      </c>
    </row>
    <row r="1018" hidden="1" spans="1:18">
      <c r="A1018" s="19">
        <v>136</v>
      </c>
      <c r="B1018" s="1" t="s">
        <v>1088</v>
      </c>
      <c r="C1018" s="20">
        <v>3980</v>
      </c>
      <c r="D1018" s="20">
        <v>4087.68</v>
      </c>
      <c r="E1018" s="21">
        <f t="shared" si="16"/>
        <v>0.973657429152967</v>
      </c>
      <c r="F1018" s="22">
        <v>359.188</v>
      </c>
      <c r="G1018" s="1">
        <v>0</v>
      </c>
      <c r="H1018" s="1">
        <v>0</v>
      </c>
      <c r="I1018" s="1">
        <v>240</v>
      </c>
      <c r="J1018" s="1">
        <v>0</v>
      </c>
      <c r="K1018" s="1">
        <v>0</v>
      </c>
      <c r="L1018" s="22">
        <v>19.0375</v>
      </c>
      <c r="M1018" s="1">
        <v>0.16</v>
      </c>
      <c r="N1018" s="25">
        <v>-1.49038e-6</v>
      </c>
      <c r="O1018" s="25">
        <v>-3.77916e-5</v>
      </c>
      <c r="P1018" s="25">
        <v>-0.000595305</v>
      </c>
      <c r="Q1018" s="25">
        <v>-0.00413971</v>
      </c>
      <c r="R1018" s="27">
        <f ca="1" t="array" ref="R1018">(PRODUCT(((C$4:Q$4="")+(C1018:Q1018&lt;C$4:Q$4))*((C$3:Q$3="")+(C1018:Q1018&gt;C$3:Q$3)))&gt;0)*1</f>
        <v>0</v>
      </c>
    </row>
    <row r="1019" hidden="1" spans="1:18">
      <c r="A1019" s="19">
        <v>137</v>
      </c>
      <c r="B1019" s="1" t="s">
        <v>1089</v>
      </c>
      <c r="C1019" s="20">
        <v>3980</v>
      </c>
      <c r="D1019" s="20">
        <v>4080.95</v>
      </c>
      <c r="E1019" s="21">
        <f t="shared" si="16"/>
        <v>0.975263112755608</v>
      </c>
      <c r="F1019" s="22">
        <v>359.145</v>
      </c>
      <c r="G1019" s="1">
        <v>0</v>
      </c>
      <c r="H1019" s="1">
        <v>0</v>
      </c>
      <c r="I1019" s="1">
        <v>277</v>
      </c>
      <c r="J1019" s="1">
        <v>0</v>
      </c>
      <c r="K1019" s="1">
        <v>0</v>
      </c>
      <c r="L1019" s="22">
        <v>25.814</v>
      </c>
      <c r="M1019" s="1">
        <v>0.11</v>
      </c>
      <c r="N1019" s="25">
        <v>-2.53796e-6</v>
      </c>
      <c r="O1019" s="25">
        <v>-4.87659e-5</v>
      </c>
      <c r="P1019" s="25">
        <v>-0.00120906</v>
      </c>
      <c r="Q1019" s="25">
        <v>-0.000454169</v>
      </c>
      <c r="R1019" s="27">
        <f ca="1" t="array" ref="R1019">(PRODUCT(((C$4:Q$4="")+(C1019:Q1019&lt;C$4:Q$4))*((C$3:Q$3="")+(C1019:Q1019&gt;C$3:Q$3)))&gt;0)*1</f>
        <v>0</v>
      </c>
    </row>
    <row r="1020" hidden="1" spans="1:18">
      <c r="A1020" s="19">
        <v>138</v>
      </c>
      <c r="B1020" s="1" t="s">
        <v>1090</v>
      </c>
      <c r="C1020" s="20">
        <v>4470</v>
      </c>
      <c r="D1020" s="20">
        <v>4594.78</v>
      </c>
      <c r="E1020" s="21">
        <f t="shared" si="16"/>
        <v>0.972843095860955</v>
      </c>
      <c r="F1020" s="22">
        <v>359.005</v>
      </c>
      <c r="G1020" s="1">
        <v>0</v>
      </c>
      <c r="H1020" s="1">
        <v>0</v>
      </c>
      <c r="I1020" s="1">
        <v>208</v>
      </c>
      <c r="J1020" s="1">
        <v>0</v>
      </c>
      <c r="K1020" s="1">
        <v>0</v>
      </c>
      <c r="L1020" s="22">
        <v>23.9097</v>
      </c>
      <c r="M1020" s="1">
        <v>0.07</v>
      </c>
      <c r="N1020" s="25">
        <v>-3.18606e-6</v>
      </c>
      <c r="O1020" s="25">
        <v>1.94209e-5</v>
      </c>
      <c r="P1020" s="25">
        <v>0.002364</v>
      </c>
      <c r="Q1020" s="25">
        <v>-0.0015541</v>
      </c>
      <c r="R1020" s="27">
        <f ca="1" t="array" ref="R1020">(PRODUCT(((C$4:Q$4="")+(C1020:Q1020&lt;C$4:Q$4))*((C$3:Q$3="")+(C1020:Q1020&gt;C$3:Q$3)))&gt;0)*1</f>
        <v>0</v>
      </c>
    </row>
    <row r="1021" hidden="1" spans="1:18">
      <c r="A1021" s="19">
        <v>139</v>
      </c>
      <c r="B1021" s="1" t="s">
        <v>1091</v>
      </c>
      <c r="C1021" s="20">
        <v>4830</v>
      </c>
      <c r="D1021" s="20">
        <v>4964.67</v>
      </c>
      <c r="E1021" s="21">
        <f t="shared" si="16"/>
        <v>0.972874330015892</v>
      </c>
      <c r="F1021" s="22">
        <v>356.237</v>
      </c>
      <c r="G1021" s="1">
        <v>0</v>
      </c>
      <c r="H1021" s="1">
        <v>0</v>
      </c>
      <c r="I1021" s="1">
        <v>240</v>
      </c>
      <c r="J1021" s="1">
        <v>0</v>
      </c>
      <c r="K1021" s="1">
        <v>0</v>
      </c>
      <c r="L1021" s="22">
        <v>25.4282</v>
      </c>
      <c r="M1021" s="1">
        <v>0.12</v>
      </c>
      <c r="N1021" s="25">
        <v>-2.19329e-6</v>
      </c>
      <c r="O1021" s="25">
        <v>-3.8163e-5</v>
      </c>
      <c r="P1021" s="25">
        <v>3.65151e-6</v>
      </c>
      <c r="Q1021" s="25">
        <v>-0.00150237</v>
      </c>
      <c r="R1021" s="27">
        <f ca="1" t="array" ref="R1021">(PRODUCT(((C$4:Q$4="")+(C1021:Q1021&lt;C$4:Q$4))*((C$3:Q$3="")+(C1021:Q1021&gt;C$3:Q$3)))&gt;0)*1</f>
        <v>0</v>
      </c>
    </row>
    <row r="1022" hidden="1" spans="1:18">
      <c r="A1022" s="19">
        <v>140</v>
      </c>
      <c r="B1022" s="1" t="s">
        <v>1092</v>
      </c>
      <c r="C1022" s="20">
        <v>4830</v>
      </c>
      <c r="D1022" s="20">
        <v>4954.02</v>
      </c>
      <c r="E1022" s="21">
        <f t="shared" si="16"/>
        <v>0.974965785362191</v>
      </c>
      <c r="F1022" s="22">
        <v>358.492</v>
      </c>
      <c r="G1022" s="1">
        <v>0</v>
      </c>
      <c r="H1022" s="1">
        <v>0</v>
      </c>
      <c r="I1022" s="1">
        <v>277</v>
      </c>
      <c r="J1022" s="1">
        <v>0</v>
      </c>
      <c r="K1022" s="1">
        <v>0</v>
      </c>
      <c r="L1022" s="22">
        <v>30.2913</v>
      </c>
      <c r="M1022" s="1">
        <v>0.09</v>
      </c>
      <c r="N1022" s="25">
        <v>-1.5383e-6</v>
      </c>
      <c r="O1022" s="25">
        <v>-5.10594e-5</v>
      </c>
      <c r="P1022" s="25">
        <v>-0.00232141</v>
      </c>
      <c r="Q1022" s="25">
        <v>0.000150046</v>
      </c>
      <c r="R1022" s="27">
        <f ca="1" t="array" ref="R1022">(PRODUCT(((C$4:Q$4="")+(C1022:Q1022&lt;C$4:Q$4))*((C$3:Q$3="")+(C1022:Q1022&gt;C$3:Q$3)))&gt;0)*1</f>
        <v>0</v>
      </c>
    </row>
    <row r="1023" hidden="1" spans="1:18">
      <c r="A1023" s="19">
        <v>141</v>
      </c>
      <c r="B1023" s="1" t="s">
        <v>1093</v>
      </c>
      <c r="C1023" s="20">
        <v>5980</v>
      </c>
      <c r="D1023" s="20">
        <v>6169.54</v>
      </c>
      <c r="E1023" s="21">
        <f t="shared" si="16"/>
        <v>0.969278098529226</v>
      </c>
      <c r="F1023" s="22">
        <v>362.359</v>
      </c>
      <c r="G1023" s="1">
        <v>0</v>
      </c>
      <c r="H1023" s="1">
        <v>0</v>
      </c>
      <c r="I1023" s="1">
        <v>208</v>
      </c>
      <c r="J1023" s="1">
        <v>0</v>
      </c>
      <c r="K1023" s="1">
        <v>0</v>
      </c>
      <c r="L1023" s="22">
        <v>24.0456</v>
      </c>
      <c r="M1023" s="1">
        <v>0.11</v>
      </c>
      <c r="N1023" s="25">
        <v>-2.81144e-6</v>
      </c>
      <c r="O1023" s="25">
        <v>1.16237e-5</v>
      </c>
      <c r="P1023" s="25">
        <v>0.0041231</v>
      </c>
      <c r="Q1023" s="25">
        <v>-0.000655144</v>
      </c>
      <c r="R1023" s="27">
        <f ca="1" t="array" ref="R1023">(PRODUCT(((C$4:Q$4="")+(C1023:Q1023&lt;C$4:Q$4))*((C$3:Q$3="")+(C1023:Q1023&gt;C$3:Q$3)))&gt;0)*1</f>
        <v>0</v>
      </c>
    </row>
    <row r="1024" hidden="1" spans="1:18">
      <c r="A1024" s="19">
        <v>142</v>
      </c>
      <c r="B1024" s="1" t="s">
        <v>1094</v>
      </c>
      <c r="C1024" s="20">
        <v>6010</v>
      </c>
      <c r="D1024" s="20">
        <v>6189.26</v>
      </c>
      <c r="E1024" s="21">
        <f t="shared" si="16"/>
        <v>0.971036925254392</v>
      </c>
      <c r="F1024" s="22">
        <v>362.48</v>
      </c>
      <c r="G1024" s="1">
        <v>0</v>
      </c>
      <c r="H1024" s="1">
        <v>0</v>
      </c>
      <c r="I1024" s="1">
        <v>240</v>
      </c>
      <c r="J1024" s="1">
        <v>0</v>
      </c>
      <c r="K1024" s="1">
        <v>0</v>
      </c>
      <c r="L1024" s="22">
        <v>27.4199</v>
      </c>
      <c r="M1024" s="1">
        <v>0.08</v>
      </c>
      <c r="N1024" s="25">
        <v>-2.2536e-6</v>
      </c>
      <c r="O1024" s="25">
        <v>-3.11438e-5</v>
      </c>
      <c r="P1024" s="25">
        <v>0.000879544</v>
      </c>
      <c r="Q1024" s="25">
        <v>0.000745926</v>
      </c>
      <c r="R1024" s="27">
        <f ca="1" t="array" ref="R1024">(PRODUCT(((C$4:Q$4="")+(C1024:Q1024&lt;C$4:Q$4))*((C$3:Q$3="")+(C1024:Q1024&gt;C$3:Q$3)))&gt;0)*1</f>
        <v>0</v>
      </c>
    </row>
    <row r="1025" hidden="1" spans="1:18">
      <c r="A1025" s="19">
        <v>143</v>
      </c>
      <c r="B1025" s="1" t="s">
        <v>1095</v>
      </c>
      <c r="C1025" s="20">
        <v>6000</v>
      </c>
      <c r="D1025" s="20">
        <v>6165.67</v>
      </c>
      <c r="E1025" s="21">
        <f t="shared" si="16"/>
        <v>0.973130251862328</v>
      </c>
      <c r="F1025" s="22">
        <v>361.123</v>
      </c>
      <c r="G1025" s="1">
        <v>0</v>
      </c>
      <c r="H1025" s="1">
        <v>0</v>
      </c>
      <c r="I1025" s="1">
        <v>277</v>
      </c>
      <c r="J1025" s="1">
        <v>0</v>
      </c>
      <c r="K1025" s="1">
        <v>0</v>
      </c>
      <c r="L1025" s="22">
        <v>36.7923</v>
      </c>
      <c r="M1025" s="1">
        <v>0.07</v>
      </c>
      <c r="N1025" s="25">
        <v>-1.80863e-6</v>
      </c>
      <c r="O1025" s="25">
        <v>-4.66759e-5</v>
      </c>
      <c r="P1025" s="25">
        <v>-0.00186076</v>
      </c>
      <c r="Q1025" s="25">
        <v>0.000721369</v>
      </c>
      <c r="R1025" s="27">
        <f ca="1" t="array" ref="R1025">(PRODUCT(((C$4:Q$4="")+(C1025:Q1025&lt;C$4:Q$4))*((C$3:Q$3="")+(C1025:Q1025&gt;C$3:Q$3)))&gt;0)*1</f>
        <v>0</v>
      </c>
    </row>
    <row r="1026" hidden="1" spans="1:18">
      <c r="A1026" s="19">
        <v>144</v>
      </c>
      <c r="B1026" s="1" t="s">
        <v>1096</v>
      </c>
      <c r="C1026" s="20">
        <v>6950</v>
      </c>
      <c r="D1026" s="20">
        <v>7203.42</v>
      </c>
      <c r="E1026" s="21">
        <f t="shared" si="16"/>
        <v>0.96481948852073</v>
      </c>
      <c r="F1026" s="22">
        <v>362.822</v>
      </c>
      <c r="G1026" s="1">
        <v>0</v>
      </c>
      <c r="H1026" s="1">
        <v>0</v>
      </c>
      <c r="I1026" s="1">
        <v>208</v>
      </c>
      <c r="J1026" s="1">
        <v>0</v>
      </c>
      <c r="K1026" s="1">
        <v>0</v>
      </c>
      <c r="L1026" s="22">
        <v>22.9062</v>
      </c>
      <c r="M1026" s="1">
        <v>0.09</v>
      </c>
      <c r="N1026" s="25">
        <v>-2.89346e-6</v>
      </c>
      <c r="O1026" s="25">
        <v>9.61592e-6</v>
      </c>
      <c r="P1026" s="25">
        <v>0.00520421</v>
      </c>
      <c r="Q1026" s="25">
        <v>-0.000354617</v>
      </c>
      <c r="R1026" s="27">
        <f ca="1" t="array" ref="R1026">(PRODUCT(((C$4:Q$4="")+(C1026:Q1026&lt;C$4:Q$4))*((C$3:Q$3="")+(C1026:Q1026&gt;C$3:Q$3)))&gt;0)*1</f>
        <v>0</v>
      </c>
    </row>
    <row r="1027" hidden="1" spans="1:18">
      <c r="A1027" s="19">
        <v>145</v>
      </c>
      <c r="B1027" s="1" t="s">
        <v>1097</v>
      </c>
      <c r="C1027" s="20">
        <v>6920</v>
      </c>
      <c r="D1027" s="20">
        <v>7135.44</v>
      </c>
      <c r="E1027" s="21">
        <f t="shared" si="16"/>
        <v>0.969807047638268</v>
      </c>
      <c r="F1027" s="22">
        <v>362.807</v>
      </c>
      <c r="G1027" s="1">
        <v>0</v>
      </c>
      <c r="H1027" s="1">
        <v>0</v>
      </c>
      <c r="I1027" s="1">
        <v>240</v>
      </c>
      <c r="J1027" s="1">
        <v>0</v>
      </c>
      <c r="K1027" s="1">
        <v>0</v>
      </c>
      <c r="L1027" s="22">
        <v>30.8976</v>
      </c>
      <c r="M1027" s="1">
        <v>0.17</v>
      </c>
      <c r="N1027" s="25">
        <v>-2.00048e-6</v>
      </c>
      <c r="O1027" s="25">
        <v>-3.99176e-5</v>
      </c>
      <c r="P1027" s="25">
        <v>0.000882789</v>
      </c>
      <c r="Q1027" s="25">
        <v>-0.00140574</v>
      </c>
      <c r="R1027" s="27">
        <f ca="1" t="array" ref="R1027">(PRODUCT(((C$4:Q$4="")+(C1027:Q1027&lt;C$4:Q$4))*((C$3:Q$3="")+(C1027:Q1027&gt;C$3:Q$3)))&gt;0)*1</f>
        <v>0</v>
      </c>
    </row>
    <row r="1028" hidden="1" spans="1:18">
      <c r="A1028" s="19">
        <v>146</v>
      </c>
      <c r="B1028" s="1" t="s">
        <v>1098</v>
      </c>
      <c r="C1028" s="20">
        <v>7010</v>
      </c>
      <c r="D1028" s="20">
        <v>7228.75</v>
      </c>
      <c r="E1028" s="21">
        <f t="shared" si="16"/>
        <v>0.969738889849559</v>
      </c>
      <c r="F1028" s="22">
        <v>362.102</v>
      </c>
      <c r="G1028" s="1">
        <v>0</v>
      </c>
      <c r="H1028" s="1">
        <v>0</v>
      </c>
      <c r="I1028" s="1">
        <v>277</v>
      </c>
      <c r="J1028" s="1">
        <v>0</v>
      </c>
      <c r="K1028" s="1">
        <v>0</v>
      </c>
      <c r="L1028" s="22">
        <v>31.7288</v>
      </c>
      <c r="M1028" s="1">
        <v>0.2</v>
      </c>
      <c r="N1028" s="25">
        <v>-2.04693e-6</v>
      </c>
      <c r="O1028" s="25">
        <v>-5.2026e-5</v>
      </c>
      <c r="P1028" s="25">
        <v>-0.000769557</v>
      </c>
      <c r="Q1028" s="25">
        <v>-0.00100419</v>
      </c>
      <c r="R1028" s="27">
        <f ca="1" t="array" ref="R1028">(PRODUCT(((C$4:Q$4="")+(C1028:Q1028&lt;C$4:Q$4))*((C$3:Q$3="")+(C1028:Q1028&gt;C$3:Q$3)))&gt;0)*1</f>
        <v>0</v>
      </c>
    </row>
    <row r="1029" hidden="1" spans="1:18">
      <c r="A1029" s="19">
        <v>165</v>
      </c>
      <c r="B1029" s="1" t="s">
        <v>1099</v>
      </c>
      <c r="C1029" s="20">
        <v>190</v>
      </c>
      <c r="D1029" s="20">
        <v>200.813</v>
      </c>
      <c r="E1029" s="21">
        <f t="shared" si="16"/>
        <v>0.946153884459672</v>
      </c>
      <c r="F1029" s="22">
        <v>32.0669</v>
      </c>
      <c r="G1029" s="1">
        <v>0</v>
      </c>
      <c r="H1029" s="1">
        <v>0</v>
      </c>
      <c r="I1029" s="1">
        <v>208</v>
      </c>
      <c r="J1029" s="1">
        <v>0</v>
      </c>
      <c r="K1029" s="1">
        <v>0</v>
      </c>
      <c r="L1029" s="22">
        <v>0.768703</v>
      </c>
      <c r="M1029" s="1">
        <v>0.01</v>
      </c>
      <c r="N1029" s="25">
        <v>-8.65127e-5</v>
      </c>
      <c r="O1029" s="25">
        <v>-0.000956604</v>
      </c>
      <c r="P1029" s="25">
        <v>-0.0240466</v>
      </c>
      <c r="Q1029" s="25">
        <v>-0.102178</v>
      </c>
      <c r="R1029" s="27">
        <f ca="1" t="array" ref="R1029">(PRODUCT(((C$4:Q$4="")+(C1029:Q1029&lt;C$4:Q$4))*((C$3:Q$3="")+(C1029:Q1029&gt;C$3:Q$3)))&gt;0)*1</f>
        <v>0</v>
      </c>
    </row>
    <row r="1030" hidden="1" spans="1:18">
      <c r="A1030" s="19">
        <v>166</v>
      </c>
      <c r="B1030" s="1" t="s">
        <v>1100</v>
      </c>
      <c r="C1030" s="20">
        <v>190</v>
      </c>
      <c r="D1030" s="20">
        <v>200.086</v>
      </c>
      <c r="E1030" s="21">
        <f t="shared" si="16"/>
        <v>0.949591675579501</v>
      </c>
      <c r="F1030" s="22">
        <v>31.996</v>
      </c>
      <c r="G1030" s="1">
        <v>0</v>
      </c>
      <c r="H1030" s="1">
        <v>0</v>
      </c>
      <c r="I1030" s="1">
        <v>240</v>
      </c>
      <c r="J1030" s="1">
        <v>0</v>
      </c>
      <c r="K1030" s="1">
        <v>0</v>
      </c>
      <c r="L1030" s="22">
        <v>0.669215</v>
      </c>
      <c r="M1030" s="1">
        <v>0.03</v>
      </c>
      <c r="N1030" s="25">
        <v>-4.39796e-5</v>
      </c>
      <c r="O1030" s="25">
        <v>-0.000777072</v>
      </c>
      <c r="P1030" s="25">
        <v>-0.0457383</v>
      </c>
      <c r="Q1030" s="25">
        <v>-0.206601</v>
      </c>
      <c r="R1030" s="27">
        <f ca="1" t="array" ref="R1030">(PRODUCT(((C$4:Q$4="")+(C1030:Q1030&lt;C$4:Q$4))*((C$3:Q$3="")+(C1030:Q1030&gt;C$3:Q$3)))&gt;0)*1</f>
        <v>0</v>
      </c>
    </row>
    <row r="1031" hidden="1" spans="1:18">
      <c r="A1031" s="19">
        <v>210</v>
      </c>
      <c r="B1031" s="1" t="s">
        <v>1101</v>
      </c>
      <c r="C1031" s="20">
        <v>10000</v>
      </c>
      <c r="D1031" s="20">
        <v>10561.2</v>
      </c>
      <c r="E1031" s="21">
        <f t="shared" si="16"/>
        <v>0.946862099003901</v>
      </c>
      <c r="F1031" s="22">
        <v>365.046</v>
      </c>
      <c r="G1031" s="1">
        <v>0</v>
      </c>
      <c r="H1031" s="1">
        <v>0</v>
      </c>
      <c r="I1031" s="1">
        <v>208</v>
      </c>
      <c r="J1031" s="1">
        <v>0</v>
      </c>
      <c r="K1031" s="1">
        <v>0</v>
      </c>
      <c r="L1031" s="22">
        <v>49.8085</v>
      </c>
      <c r="M1031" s="1">
        <v>0.64</v>
      </c>
      <c r="N1031" s="25">
        <v>-2.27285e-6</v>
      </c>
      <c r="O1031" s="25">
        <v>-6.2513e-5</v>
      </c>
      <c r="P1031" s="25">
        <v>-0.00109472</v>
      </c>
      <c r="Q1031" s="25">
        <v>-0.00534309</v>
      </c>
      <c r="R1031" s="27">
        <f ca="1" t="array" ref="R1031">(PRODUCT(((C$4:Q$4="")+(C1031:Q1031&lt;C$4:Q$4))*((C$3:Q$3="")+(C1031:Q1031&gt;C$3:Q$3)))&gt;0)*1</f>
        <v>0</v>
      </c>
    </row>
    <row r="1032" hidden="1" spans="1:18">
      <c r="A1032" s="19">
        <v>211</v>
      </c>
      <c r="B1032" s="1" t="s">
        <v>1102</v>
      </c>
      <c r="C1032" s="20">
        <v>10000</v>
      </c>
      <c r="D1032" s="20">
        <v>10464.6</v>
      </c>
      <c r="E1032" s="21">
        <f t="shared" ref="E1032:E1095" si="17">C1032/D1032</f>
        <v>0.955602698622021</v>
      </c>
      <c r="F1032" s="22">
        <v>388.722</v>
      </c>
      <c r="G1032" s="1">
        <v>0</v>
      </c>
      <c r="H1032" s="1">
        <v>0</v>
      </c>
      <c r="I1032" s="1">
        <v>240</v>
      </c>
      <c r="J1032" s="1">
        <v>0</v>
      </c>
      <c r="K1032" s="1">
        <v>0</v>
      </c>
      <c r="L1032" s="22">
        <v>39.5096</v>
      </c>
      <c r="M1032" s="1">
        <v>0.85</v>
      </c>
      <c r="N1032" s="25">
        <v>-1.23114e-6</v>
      </c>
      <c r="O1032" s="25">
        <v>-4.21731e-5</v>
      </c>
      <c r="P1032" s="25">
        <v>-0.00114914</v>
      </c>
      <c r="Q1032" s="25">
        <v>-0.00724904</v>
      </c>
      <c r="R1032" s="27">
        <f ca="1" t="array" ref="R1032">(PRODUCT(((C$4:Q$4="")+(C1032:Q1032&lt;C$4:Q$4))*((C$3:Q$3="")+(C1032:Q1032&gt;C$3:Q$3)))&gt;0)*1</f>
        <v>0</v>
      </c>
    </row>
    <row r="1033" hidden="1" spans="1:18">
      <c r="A1033" s="19">
        <v>212</v>
      </c>
      <c r="B1033" s="1" t="s">
        <v>1103</v>
      </c>
      <c r="C1033" s="20">
        <v>10000</v>
      </c>
      <c r="D1033" s="20">
        <v>10420.9</v>
      </c>
      <c r="E1033" s="21">
        <f t="shared" si="17"/>
        <v>0.959610014490111</v>
      </c>
      <c r="F1033" s="22">
        <v>328.941</v>
      </c>
      <c r="G1033" s="1">
        <v>0</v>
      </c>
      <c r="H1033" s="1">
        <v>0</v>
      </c>
      <c r="I1033" s="1">
        <v>277</v>
      </c>
      <c r="J1033" s="1">
        <v>0</v>
      </c>
      <c r="K1033" s="1">
        <v>0</v>
      </c>
      <c r="L1033" s="22">
        <v>30.1108</v>
      </c>
      <c r="M1033" s="1">
        <v>1.13</v>
      </c>
      <c r="N1033" s="25">
        <v>-9.64315e-7</v>
      </c>
      <c r="O1033" s="25">
        <v>-2.63065e-5</v>
      </c>
      <c r="P1033" s="25">
        <v>-0.00298945</v>
      </c>
      <c r="Q1033" s="25">
        <v>-0.00853357</v>
      </c>
      <c r="R1033" s="27">
        <f ca="1" t="array" ref="R1033">(PRODUCT(((C$4:Q$4="")+(C1033:Q1033&lt;C$4:Q$4))*((C$3:Q$3="")+(C1033:Q1033&gt;C$3:Q$3)))&gt;0)*1</f>
        <v>0</v>
      </c>
    </row>
    <row r="1034" hidden="1" spans="1:18">
      <c r="A1034" s="19">
        <v>213</v>
      </c>
      <c r="B1034" s="1" t="s">
        <v>1104</v>
      </c>
      <c r="C1034" s="20">
        <v>11400</v>
      </c>
      <c r="D1034" s="20">
        <v>12093.1</v>
      </c>
      <c r="E1034" s="21">
        <f t="shared" si="17"/>
        <v>0.942686325259859</v>
      </c>
      <c r="F1034" s="22">
        <v>364.996</v>
      </c>
      <c r="G1034" s="1">
        <v>0</v>
      </c>
      <c r="H1034" s="1">
        <v>0</v>
      </c>
      <c r="I1034" s="1">
        <v>208</v>
      </c>
      <c r="J1034" s="1">
        <v>0</v>
      </c>
      <c r="K1034" s="1">
        <v>0</v>
      </c>
      <c r="L1034" s="22">
        <v>46.2266</v>
      </c>
      <c r="M1034" s="1">
        <v>0.64</v>
      </c>
      <c r="N1034" s="25">
        <v>-2.74881e-6</v>
      </c>
      <c r="O1034" s="25">
        <v>-7.68578e-5</v>
      </c>
      <c r="P1034" s="25">
        <v>-0.00199114</v>
      </c>
      <c r="Q1034" s="25">
        <v>-0.00382789</v>
      </c>
      <c r="R1034" s="27">
        <f ca="1" t="array" ref="R1034">(PRODUCT(((C$4:Q$4="")+(C1034:Q1034&lt;C$4:Q$4))*((C$3:Q$3="")+(C1034:Q1034&gt;C$3:Q$3)))&gt;0)*1</f>
        <v>0</v>
      </c>
    </row>
    <row r="1035" hidden="1" spans="1:18">
      <c r="A1035" s="19">
        <v>215</v>
      </c>
      <c r="B1035" s="1" t="s">
        <v>1105</v>
      </c>
      <c r="C1035" s="20">
        <v>11400</v>
      </c>
      <c r="D1035" s="20">
        <v>11947.1</v>
      </c>
      <c r="E1035" s="21">
        <f t="shared" si="17"/>
        <v>0.95420646014514</v>
      </c>
      <c r="F1035" s="22">
        <v>388.618</v>
      </c>
      <c r="G1035" s="1">
        <v>0</v>
      </c>
      <c r="H1035" s="1">
        <v>0</v>
      </c>
      <c r="I1035" s="1">
        <v>240</v>
      </c>
      <c r="J1035" s="1">
        <v>0</v>
      </c>
      <c r="K1035" s="1">
        <v>0</v>
      </c>
      <c r="L1035" s="22">
        <v>37.8486</v>
      </c>
      <c r="M1035" s="1">
        <v>0.85</v>
      </c>
      <c r="N1035" s="25">
        <v>-1.42166e-6</v>
      </c>
      <c r="O1035" s="25">
        <v>-5.87403e-5</v>
      </c>
      <c r="P1035" s="25">
        <v>-0.00238911</v>
      </c>
      <c r="Q1035" s="25">
        <v>-0.00670697</v>
      </c>
      <c r="R1035" s="27">
        <f ca="1" t="array" ref="R1035">(PRODUCT(((C$4:Q$4="")+(C1035:Q1035&lt;C$4:Q$4))*((C$3:Q$3="")+(C1035:Q1035&gt;C$3:Q$3)))&gt;0)*1</f>
        <v>0</v>
      </c>
    </row>
    <row r="1036" hidden="1" spans="1:18">
      <c r="A1036" s="19">
        <v>217</v>
      </c>
      <c r="B1036" s="1" t="s">
        <v>1106</v>
      </c>
      <c r="C1036" s="20">
        <v>11400</v>
      </c>
      <c r="D1036" s="20">
        <v>11915.6</v>
      </c>
      <c r="E1036" s="21">
        <f t="shared" si="17"/>
        <v>0.956728993923932</v>
      </c>
      <c r="F1036" s="22">
        <v>328.942</v>
      </c>
      <c r="G1036" s="1">
        <v>0</v>
      </c>
      <c r="H1036" s="1">
        <v>0</v>
      </c>
      <c r="I1036" s="1">
        <v>277</v>
      </c>
      <c r="J1036" s="1">
        <v>0</v>
      </c>
      <c r="K1036" s="1">
        <v>0</v>
      </c>
      <c r="L1036" s="22">
        <v>38.889</v>
      </c>
      <c r="M1036" s="1">
        <v>1.13</v>
      </c>
      <c r="N1036" s="25">
        <v>-1.4278e-6</v>
      </c>
      <c r="O1036" s="25">
        <v>-3.48615e-5</v>
      </c>
      <c r="P1036" s="25">
        <v>-0.00173926</v>
      </c>
      <c r="Q1036" s="25">
        <v>-0.0048135</v>
      </c>
      <c r="R1036" s="27">
        <f ca="1" t="array" ref="R1036">(PRODUCT(((C$4:Q$4="")+(C1036:Q1036&lt;C$4:Q$4))*((C$3:Q$3="")+(C1036:Q1036&gt;C$3:Q$3)))&gt;0)*1</f>
        <v>0</v>
      </c>
    </row>
    <row r="1037" hidden="1" spans="1:18">
      <c r="A1037" s="19">
        <v>222</v>
      </c>
      <c r="B1037" s="1" t="s">
        <v>1107</v>
      </c>
      <c r="C1037" s="20">
        <v>12000</v>
      </c>
      <c r="D1037" s="20">
        <v>12560.9</v>
      </c>
      <c r="E1037" s="21">
        <f t="shared" si="17"/>
        <v>0.955345556448981</v>
      </c>
      <c r="F1037" s="22">
        <v>328.09</v>
      </c>
      <c r="G1037" s="1">
        <v>0</v>
      </c>
      <c r="H1037" s="1">
        <v>0</v>
      </c>
      <c r="I1037" s="1">
        <v>277</v>
      </c>
      <c r="J1037" s="1">
        <v>0</v>
      </c>
      <c r="K1037" s="1">
        <v>0</v>
      </c>
      <c r="L1037" s="22">
        <v>43.4742</v>
      </c>
      <c r="M1037" s="1">
        <v>1</v>
      </c>
      <c r="N1037" s="25">
        <v>-1.50042e-6</v>
      </c>
      <c r="O1037" s="25">
        <v>-4.31071e-5</v>
      </c>
      <c r="P1037" s="25">
        <v>-0.00164839</v>
      </c>
      <c r="Q1037" s="25">
        <v>-0.0049234</v>
      </c>
      <c r="R1037" s="27">
        <f ca="1" t="array" ref="R1037">(PRODUCT(((C$4:Q$4="")+(C1037:Q1037&lt;C$4:Q$4))*((C$3:Q$3="")+(C1037:Q1037&gt;C$3:Q$3)))&gt;0)*1</f>
        <v>0</v>
      </c>
    </row>
    <row r="1038" hidden="1" spans="1:18">
      <c r="A1038" s="19">
        <v>224</v>
      </c>
      <c r="B1038" s="1" t="s">
        <v>1108</v>
      </c>
      <c r="C1038" s="20">
        <v>3000</v>
      </c>
      <c r="D1038" s="20">
        <v>3162.05</v>
      </c>
      <c r="E1038" s="21">
        <f t="shared" si="17"/>
        <v>0.948751601018327</v>
      </c>
      <c r="F1038" s="22">
        <v>362.576</v>
      </c>
      <c r="G1038" s="1">
        <v>0</v>
      </c>
      <c r="H1038" s="1">
        <v>0</v>
      </c>
      <c r="I1038" s="1">
        <v>208</v>
      </c>
      <c r="J1038" s="1">
        <v>0</v>
      </c>
      <c r="K1038" s="1">
        <v>0</v>
      </c>
      <c r="L1038" s="22">
        <v>17.396</v>
      </c>
      <c r="M1038" s="1">
        <v>0.62</v>
      </c>
      <c r="N1038" s="25">
        <v>-6.86492e-6</v>
      </c>
      <c r="O1038" s="25">
        <v>-4.76605e-5</v>
      </c>
      <c r="P1038" s="25">
        <v>-0.00128433</v>
      </c>
      <c r="Q1038" s="25">
        <v>-0.00503871</v>
      </c>
      <c r="R1038" s="27">
        <f ca="1" t="array" ref="R1038">(PRODUCT(((C$4:Q$4="")+(C1038:Q1038&lt;C$4:Q$4))*((C$3:Q$3="")+(C1038:Q1038&gt;C$3:Q$3)))&gt;0)*1</f>
        <v>0</v>
      </c>
    </row>
    <row r="1039" hidden="1" spans="1:18">
      <c r="A1039" s="19">
        <v>225</v>
      </c>
      <c r="B1039" s="1" t="s">
        <v>1109</v>
      </c>
      <c r="C1039" s="20">
        <v>3000</v>
      </c>
      <c r="D1039" s="20">
        <v>3136.16</v>
      </c>
      <c r="E1039" s="21">
        <f t="shared" si="17"/>
        <v>0.956583847762869</v>
      </c>
      <c r="F1039" s="22">
        <v>386.569</v>
      </c>
      <c r="G1039" s="1">
        <v>0</v>
      </c>
      <c r="H1039" s="1">
        <v>0</v>
      </c>
      <c r="I1039" s="1">
        <v>240</v>
      </c>
      <c r="J1039" s="1">
        <v>0</v>
      </c>
      <c r="K1039" s="1">
        <v>0</v>
      </c>
      <c r="L1039" s="22">
        <v>17.4246</v>
      </c>
      <c r="M1039" s="1">
        <v>0.83</v>
      </c>
      <c r="N1039" s="25">
        <v>-3.90168e-6</v>
      </c>
      <c r="O1039" s="25">
        <v>-3.16309e-5</v>
      </c>
      <c r="P1039" s="25">
        <v>-0.00145843</v>
      </c>
      <c r="Q1039" s="25">
        <v>-0.00670955</v>
      </c>
      <c r="R1039" s="27">
        <f ca="1" t="array" ref="R1039">(PRODUCT(((C$4:Q$4="")+(C1039:Q1039&lt;C$4:Q$4))*((C$3:Q$3="")+(C1039:Q1039&gt;C$3:Q$3)))&gt;0)*1</f>
        <v>0</v>
      </c>
    </row>
    <row r="1040" hidden="1" spans="1:18">
      <c r="A1040" s="19">
        <v>227</v>
      </c>
      <c r="B1040" s="1" t="s">
        <v>1110</v>
      </c>
      <c r="C1040" s="20">
        <v>3000</v>
      </c>
      <c r="D1040" s="20">
        <v>3126.82</v>
      </c>
      <c r="E1040" s="21">
        <f t="shared" si="17"/>
        <v>0.959441221432638</v>
      </c>
      <c r="F1040" s="22">
        <v>327.094</v>
      </c>
      <c r="G1040" s="1">
        <v>0</v>
      </c>
      <c r="H1040" s="1">
        <v>0</v>
      </c>
      <c r="I1040" s="1">
        <v>277</v>
      </c>
      <c r="J1040" s="1">
        <v>0</v>
      </c>
      <c r="K1040" s="1">
        <v>0</v>
      </c>
      <c r="L1040" s="22">
        <v>21.9474</v>
      </c>
      <c r="M1040" s="1">
        <v>1.1</v>
      </c>
      <c r="N1040" s="25">
        <v>-4.30859e-6</v>
      </c>
      <c r="O1040" s="25">
        <v>-1.73755e-5</v>
      </c>
      <c r="P1040" s="25">
        <v>-0.00158694</v>
      </c>
      <c r="Q1040" s="25">
        <v>-0.00521445</v>
      </c>
      <c r="R1040" s="27">
        <f ca="1" t="array" ref="R1040">(PRODUCT(((C$4:Q$4="")+(C1040:Q1040&lt;C$4:Q$4))*((C$3:Q$3="")+(C1040:Q1040&gt;C$3:Q$3)))&gt;0)*1</f>
        <v>0</v>
      </c>
    </row>
    <row r="1041" hidden="1" spans="1:18">
      <c r="A1041" s="19">
        <v>230</v>
      </c>
      <c r="B1041" s="1" t="s">
        <v>1111</v>
      </c>
      <c r="C1041" s="20">
        <v>3800</v>
      </c>
      <c r="D1041" s="20">
        <v>4037.73</v>
      </c>
      <c r="E1041" s="21">
        <f t="shared" si="17"/>
        <v>0.941122858635917</v>
      </c>
      <c r="F1041" s="22">
        <v>362.579</v>
      </c>
      <c r="G1041" s="1">
        <v>0</v>
      </c>
      <c r="H1041" s="1">
        <v>0</v>
      </c>
      <c r="I1041" s="1">
        <v>208</v>
      </c>
      <c r="J1041" s="1">
        <v>0</v>
      </c>
      <c r="K1041" s="1">
        <v>0</v>
      </c>
      <c r="L1041" s="22">
        <v>22.1658</v>
      </c>
      <c r="M1041" s="1">
        <v>0.62</v>
      </c>
      <c r="N1041" s="25">
        <v>-9.26776e-6</v>
      </c>
      <c r="O1041" s="25">
        <v>-8.77914e-5</v>
      </c>
      <c r="P1041" s="25">
        <v>-0.00129906</v>
      </c>
      <c r="Q1041" s="25">
        <v>-0.0041139</v>
      </c>
      <c r="R1041" s="27">
        <f ca="1" t="array" ref="R1041">(PRODUCT(((C$4:Q$4="")+(C1041:Q1041&lt;C$4:Q$4))*((C$3:Q$3="")+(C1041:Q1041&gt;C$3:Q$3)))&gt;0)*1</f>
        <v>0</v>
      </c>
    </row>
    <row r="1042" hidden="1" spans="1:18">
      <c r="A1042" s="19">
        <v>232</v>
      </c>
      <c r="B1042" s="1" t="s">
        <v>1112</v>
      </c>
      <c r="C1042" s="20">
        <v>3800</v>
      </c>
      <c r="D1042" s="20">
        <v>3990.01</v>
      </c>
      <c r="E1042" s="21">
        <f t="shared" si="17"/>
        <v>0.952378565467254</v>
      </c>
      <c r="F1042" s="22">
        <v>386.608</v>
      </c>
      <c r="G1042" s="1">
        <v>0</v>
      </c>
      <c r="H1042" s="1">
        <v>0</v>
      </c>
      <c r="I1042" s="1">
        <v>240</v>
      </c>
      <c r="J1042" s="1">
        <v>0</v>
      </c>
      <c r="K1042" s="1">
        <v>0</v>
      </c>
      <c r="L1042" s="22">
        <v>22.3432</v>
      </c>
      <c r="M1042" s="1">
        <v>0.83</v>
      </c>
      <c r="N1042" s="25">
        <v>-5.09693e-6</v>
      </c>
      <c r="O1042" s="25">
        <v>-6.73819e-5</v>
      </c>
      <c r="P1042" s="25">
        <v>-0.00190361</v>
      </c>
      <c r="Q1042" s="25">
        <v>-0.0068509</v>
      </c>
      <c r="R1042" s="27">
        <f ca="1" t="array" ref="R1042">(PRODUCT(((C$4:Q$4="")+(C1042:Q1042&lt;C$4:Q$4))*((C$3:Q$3="")+(C1042:Q1042&gt;C$3:Q$3)))&gt;0)*1</f>
        <v>0</v>
      </c>
    </row>
    <row r="1043" hidden="1" spans="1:18">
      <c r="A1043" s="19">
        <v>234</v>
      </c>
      <c r="B1043" s="1" t="s">
        <v>1113</v>
      </c>
      <c r="C1043" s="20">
        <v>3800</v>
      </c>
      <c r="D1043" s="20">
        <v>3978.05</v>
      </c>
      <c r="E1043" s="21">
        <f t="shared" si="17"/>
        <v>0.955241889870665</v>
      </c>
      <c r="F1043" s="22">
        <v>326.997</v>
      </c>
      <c r="G1043" s="1">
        <v>0</v>
      </c>
      <c r="H1043" s="1">
        <v>0</v>
      </c>
      <c r="I1043" s="1">
        <v>277</v>
      </c>
      <c r="J1043" s="1">
        <v>0</v>
      </c>
      <c r="K1043" s="1">
        <v>0</v>
      </c>
      <c r="L1043" s="22">
        <v>26.1281</v>
      </c>
      <c r="M1043" s="1">
        <v>1.1</v>
      </c>
      <c r="N1043" s="25">
        <v>-5.63876e-6</v>
      </c>
      <c r="O1043" s="25">
        <v>-3.94535e-5</v>
      </c>
      <c r="P1043" s="25">
        <v>-0.00163144</v>
      </c>
      <c r="Q1043" s="25">
        <v>-0.0045726</v>
      </c>
      <c r="R1043" s="27">
        <f ca="1" t="array" ref="R1043">(PRODUCT(((C$4:Q$4="")+(C1043:Q1043&lt;C$4:Q$4))*((C$3:Q$3="")+(C1043:Q1043&gt;C$3:Q$3)))&gt;0)*1</f>
        <v>0</v>
      </c>
    </row>
    <row r="1044" hidden="1" spans="1:18">
      <c r="A1044" s="19">
        <v>236</v>
      </c>
      <c r="B1044" s="1" t="s">
        <v>1114</v>
      </c>
      <c r="C1044" s="20">
        <v>5000</v>
      </c>
      <c r="D1044" s="20">
        <v>5247.92</v>
      </c>
      <c r="E1044" s="21">
        <f t="shared" si="17"/>
        <v>0.952758426195521</v>
      </c>
      <c r="F1044" s="22">
        <v>363.927</v>
      </c>
      <c r="G1044" s="1">
        <v>0</v>
      </c>
      <c r="H1044" s="1">
        <v>0</v>
      </c>
      <c r="I1044" s="1">
        <v>208</v>
      </c>
      <c r="J1044" s="1">
        <v>0</v>
      </c>
      <c r="K1044" s="1">
        <v>0</v>
      </c>
      <c r="L1044" s="22">
        <v>18.7474</v>
      </c>
      <c r="M1044" s="1">
        <v>0.71</v>
      </c>
      <c r="N1044" s="25">
        <v>-2.0372e-6</v>
      </c>
      <c r="O1044" s="25">
        <v>-2.77393e-5</v>
      </c>
      <c r="P1044" s="25">
        <v>-0.00167148</v>
      </c>
      <c r="Q1044" s="25">
        <v>-0.00793699</v>
      </c>
      <c r="R1044" s="27">
        <f ca="1" t="array" ref="R1044">(PRODUCT(((C$4:Q$4="")+(C1044:Q1044&lt;C$4:Q$4))*((C$3:Q$3="")+(C1044:Q1044&gt;C$3:Q$3)))&gt;0)*1</f>
        <v>0</v>
      </c>
    </row>
    <row r="1045" hidden="1" spans="1:18">
      <c r="A1045" s="19">
        <v>238</v>
      </c>
      <c r="B1045" s="1" t="s">
        <v>1115</v>
      </c>
      <c r="C1045" s="20">
        <v>5000</v>
      </c>
      <c r="D1045" s="20">
        <v>5214.99</v>
      </c>
      <c r="E1045" s="21">
        <f t="shared" si="17"/>
        <v>0.958774609347285</v>
      </c>
      <c r="F1045" s="22">
        <v>387.745</v>
      </c>
      <c r="G1045" s="1">
        <v>0</v>
      </c>
      <c r="H1045" s="1">
        <v>0</v>
      </c>
      <c r="I1045" s="1">
        <v>240</v>
      </c>
      <c r="J1045" s="1">
        <v>0</v>
      </c>
      <c r="K1045" s="1">
        <v>0</v>
      </c>
      <c r="L1045" s="22">
        <v>16.4878</v>
      </c>
      <c r="M1045" s="1">
        <v>0.76</v>
      </c>
      <c r="N1045" s="25">
        <v>-8.75486e-7</v>
      </c>
      <c r="O1045" s="25">
        <v>-2.00857e-5</v>
      </c>
      <c r="P1045" s="25">
        <v>-0.0025699</v>
      </c>
      <c r="Q1045" s="25">
        <v>-0.0159474</v>
      </c>
      <c r="R1045" s="27">
        <f ca="1" t="array" ref="R1045">(PRODUCT(((C$4:Q$4="")+(C1045:Q1045&lt;C$4:Q$4))*((C$3:Q$3="")+(C1045:Q1045&gt;C$3:Q$3)))&gt;0)*1</f>
        <v>0</v>
      </c>
    </row>
    <row r="1046" hidden="1" spans="1:18">
      <c r="A1046" s="19">
        <v>240</v>
      </c>
      <c r="B1046" s="1" t="s">
        <v>1116</v>
      </c>
      <c r="C1046" s="20">
        <v>5000</v>
      </c>
      <c r="D1046" s="20">
        <v>5199.37</v>
      </c>
      <c r="E1046" s="21">
        <f t="shared" si="17"/>
        <v>0.961654969736718</v>
      </c>
      <c r="F1046" s="22">
        <v>328.125</v>
      </c>
      <c r="G1046" s="1">
        <v>0</v>
      </c>
      <c r="H1046" s="1">
        <v>0</v>
      </c>
      <c r="I1046" s="1">
        <v>277</v>
      </c>
      <c r="J1046" s="1">
        <v>0</v>
      </c>
      <c r="K1046" s="1">
        <v>0</v>
      </c>
      <c r="L1046" s="22">
        <v>17.2259</v>
      </c>
      <c r="M1046" s="1">
        <v>1.02</v>
      </c>
      <c r="N1046" s="25">
        <v>-5.99629e-7</v>
      </c>
      <c r="O1046" s="25">
        <v>-5.05292e-6</v>
      </c>
      <c r="P1046" s="25">
        <v>-0.00212733</v>
      </c>
      <c r="Q1046" s="25">
        <v>-0.0157072</v>
      </c>
      <c r="R1046" s="27">
        <f ca="1" t="array" ref="R1046">(PRODUCT(((C$4:Q$4="")+(C1046:Q1046&lt;C$4:Q$4))*((C$3:Q$3="")+(C1046:Q1046&gt;C$3:Q$3)))&gt;0)*1</f>
        <v>0</v>
      </c>
    </row>
    <row r="1047" hidden="1" spans="1:18">
      <c r="A1047" s="19">
        <v>242</v>
      </c>
      <c r="B1047" s="1" t="s">
        <v>1117</v>
      </c>
      <c r="C1047" s="20">
        <v>6000</v>
      </c>
      <c r="D1047" s="20">
        <v>6319.36</v>
      </c>
      <c r="E1047" s="21">
        <f t="shared" si="17"/>
        <v>0.949463236783472</v>
      </c>
      <c r="F1047" s="22">
        <v>363.337</v>
      </c>
      <c r="G1047" s="1">
        <v>0</v>
      </c>
      <c r="H1047" s="1">
        <v>0</v>
      </c>
      <c r="I1047" s="1">
        <v>208</v>
      </c>
      <c r="J1047" s="1">
        <v>0</v>
      </c>
      <c r="K1047" s="1">
        <v>0</v>
      </c>
      <c r="L1047" s="22">
        <v>17.2294</v>
      </c>
      <c r="M1047" s="1">
        <v>0.71</v>
      </c>
      <c r="N1047" s="25">
        <v>-3.0437e-6</v>
      </c>
      <c r="O1047" s="25">
        <v>-4.92312e-5</v>
      </c>
      <c r="P1047" s="25">
        <v>-0.00315545</v>
      </c>
      <c r="Q1047" s="25">
        <v>-0.00509443</v>
      </c>
      <c r="R1047" s="27">
        <f ca="1" t="array" ref="R1047">(PRODUCT(((C$4:Q$4="")+(C1047:Q1047&lt;C$4:Q$4))*((C$3:Q$3="")+(C1047:Q1047&gt;C$3:Q$3)))&gt;0)*1</f>
        <v>0</v>
      </c>
    </row>
    <row r="1048" hidden="1" spans="1:18">
      <c r="A1048" s="19">
        <v>244</v>
      </c>
      <c r="B1048" s="1" t="s">
        <v>1118</v>
      </c>
      <c r="C1048" s="20">
        <v>6000</v>
      </c>
      <c r="D1048" s="20">
        <v>6266.09</v>
      </c>
      <c r="E1048" s="21">
        <f t="shared" si="17"/>
        <v>0.957534922096555</v>
      </c>
      <c r="F1048" s="22">
        <v>387.34</v>
      </c>
      <c r="G1048" s="1">
        <v>0</v>
      </c>
      <c r="H1048" s="1">
        <v>0</v>
      </c>
      <c r="I1048" s="1">
        <v>240</v>
      </c>
      <c r="J1048" s="1">
        <v>0</v>
      </c>
      <c r="K1048" s="1">
        <v>0</v>
      </c>
      <c r="L1048" s="22">
        <v>17.4859</v>
      </c>
      <c r="M1048" s="1">
        <v>0.76</v>
      </c>
      <c r="N1048" s="25">
        <v>-1.62432e-6</v>
      </c>
      <c r="O1048" s="25">
        <v>-3.72333e-5</v>
      </c>
      <c r="P1048" s="25">
        <v>-0.00326692</v>
      </c>
      <c r="Q1048" s="25">
        <v>-0.00864924</v>
      </c>
      <c r="R1048" s="27">
        <f ca="1" t="array" ref="R1048">(PRODUCT(((C$4:Q$4="")+(C1048:Q1048&lt;C$4:Q$4))*((C$3:Q$3="")+(C1048:Q1048&gt;C$3:Q$3)))&gt;0)*1</f>
        <v>0</v>
      </c>
    </row>
    <row r="1049" hidden="1" spans="1:18">
      <c r="A1049" s="19">
        <v>246</v>
      </c>
      <c r="B1049" s="1" t="s">
        <v>1119</v>
      </c>
      <c r="C1049" s="20">
        <v>6000</v>
      </c>
      <c r="D1049" s="20">
        <v>6247.46</v>
      </c>
      <c r="E1049" s="21">
        <f t="shared" si="17"/>
        <v>0.960390302618984</v>
      </c>
      <c r="F1049" s="22">
        <v>327.754</v>
      </c>
      <c r="G1049" s="1">
        <v>0</v>
      </c>
      <c r="H1049" s="1">
        <v>0</v>
      </c>
      <c r="I1049" s="1">
        <v>277</v>
      </c>
      <c r="J1049" s="1">
        <v>0</v>
      </c>
      <c r="K1049" s="1">
        <v>0</v>
      </c>
      <c r="L1049" s="22">
        <v>19.7195</v>
      </c>
      <c r="M1049" s="1">
        <v>1.02</v>
      </c>
      <c r="N1049" s="25">
        <v>-1.35808e-6</v>
      </c>
      <c r="O1049" s="25">
        <v>-2.21018e-5</v>
      </c>
      <c r="P1049" s="25">
        <v>-0.00287932</v>
      </c>
      <c r="Q1049" s="25">
        <v>-0.00873425</v>
      </c>
      <c r="R1049" s="27">
        <f ca="1" t="array" ref="R1049">(PRODUCT(((C$4:Q$4="")+(C1049:Q1049&lt;C$4:Q$4))*((C$3:Q$3="")+(C1049:Q1049&gt;C$3:Q$3)))&gt;0)*1</f>
        <v>0</v>
      </c>
    </row>
    <row r="1050" hidden="1" spans="1:18">
      <c r="A1050" s="19">
        <v>248</v>
      </c>
      <c r="B1050" s="1" t="s">
        <v>1120</v>
      </c>
      <c r="C1050" s="20">
        <v>7500</v>
      </c>
      <c r="D1050" s="20">
        <v>7971.82</v>
      </c>
      <c r="E1050" s="21">
        <f t="shared" si="17"/>
        <v>0.940814017376208</v>
      </c>
      <c r="F1050" s="22">
        <v>363.883</v>
      </c>
      <c r="G1050" s="1">
        <v>0</v>
      </c>
      <c r="H1050" s="1">
        <v>0</v>
      </c>
      <c r="I1050" s="1">
        <v>208</v>
      </c>
      <c r="J1050" s="1">
        <v>0</v>
      </c>
      <c r="K1050" s="1">
        <v>0</v>
      </c>
      <c r="L1050" s="22">
        <v>30.9028</v>
      </c>
      <c r="M1050" s="1">
        <v>0.71</v>
      </c>
      <c r="N1050" s="25">
        <v>-4.4993e-6</v>
      </c>
      <c r="O1050" s="25">
        <v>-8.20222e-5</v>
      </c>
      <c r="P1050" s="25">
        <v>-0.00201226</v>
      </c>
      <c r="Q1050" s="25">
        <v>-0.0035105</v>
      </c>
      <c r="R1050" s="27">
        <f ca="1" t="array" ref="R1050">(PRODUCT(((C$4:Q$4="")+(C1050:Q1050&lt;C$4:Q$4))*((C$3:Q$3="")+(C1050:Q1050&gt;C$3:Q$3)))&gt;0)*1</f>
        <v>0</v>
      </c>
    </row>
    <row r="1051" hidden="1" spans="1:18">
      <c r="A1051" s="19">
        <v>250</v>
      </c>
      <c r="B1051" s="1" t="s">
        <v>1121</v>
      </c>
      <c r="C1051" s="20">
        <v>7500</v>
      </c>
      <c r="D1051" s="20">
        <v>7872.41</v>
      </c>
      <c r="E1051" s="21">
        <f t="shared" si="17"/>
        <v>0.952694282945121</v>
      </c>
      <c r="F1051" s="22">
        <v>388.326</v>
      </c>
      <c r="G1051" s="1">
        <v>0</v>
      </c>
      <c r="H1051" s="1">
        <v>0</v>
      </c>
      <c r="I1051" s="1">
        <v>240</v>
      </c>
      <c r="J1051" s="1">
        <v>0</v>
      </c>
      <c r="K1051" s="1">
        <v>0</v>
      </c>
      <c r="L1051" s="22">
        <v>24.3563</v>
      </c>
      <c r="M1051" s="1">
        <v>0.76</v>
      </c>
      <c r="N1051" s="25">
        <v>-2.32348e-6</v>
      </c>
      <c r="O1051" s="25">
        <v>-6.11454e-5</v>
      </c>
      <c r="P1051" s="25">
        <v>-0.00254304</v>
      </c>
      <c r="Q1051" s="25">
        <v>-0.00601785</v>
      </c>
      <c r="R1051" s="27">
        <f ca="1" t="array" ref="R1051">(PRODUCT(((C$4:Q$4="")+(C1051:Q1051&lt;C$4:Q$4))*((C$3:Q$3="")+(C1051:Q1051&gt;C$3:Q$3)))&gt;0)*1</f>
        <v>0</v>
      </c>
    </row>
    <row r="1052" hidden="1" spans="1:18">
      <c r="A1052" s="19">
        <v>252</v>
      </c>
      <c r="B1052" s="1" t="s">
        <v>1122</v>
      </c>
      <c r="C1052" s="20">
        <v>7500</v>
      </c>
      <c r="D1052" s="20">
        <v>7842.22</v>
      </c>
      <c r="E1052" s="21">
        <f t="shared" si="17"/>
        <v>0.95636184651795</v>
      </c>
      <c r="F1052" s="22">
        <v>327.736</v>
      </c>
      <c r="G1052" s="1">
        <v>0</v>
      </c>
      <c r="H1052" s="1">
        <v>0</v>
      </c>
      <c r="I1052" s="1">
        <v>277</v>
      </c>
      <c r="J1052" s="1">
        <v>0</v>
      </c>
      <c r="K1052" s="1">
        <v>0</v>
      </c>
      <c r="L1052" s="22">
        <v>28.1208</v>
      </c>
      <c r="M1052" s="1">
        <v>1.02</v>
      </c>
      <c r="N1052" s="25">
        <v>-2.31515e-6</v>
      </c>
      <c r="O1052" s="25">
        <v>-3.84681e-5</v>
      </c>
      <c r="P1052" s="25">
        <v>-0.00210836</v>
      </c>
      <c r="Q1052" s="25">
        <v>-0.00472328</v>
      </c>
      <c r="R1052" s="27">
        <f ca="1" t="array" ref="R1052">(PRODUCT(((C$4:Q$4="")+(C1052:Q1052&lt;C$4:Q$4))*((C$3:Q$3="")+(C1052:Q1052&gt;C$3:Q$3)))&gt;0)*1</f>
        <v>0</v>
      </c>
    </row>
    <row r="1053" hidden="1" spans="1:18">
      <c r="A1053" s="19">
        <v>272</v>
      </c>
      <c r="B1053" s="1" t="s">
        <v>1123</v>
      </c>
      <c r="C1053" s="20">
        <v>2800</v>
      </c>
      <c r="D1053" s="20">
        <v>3019.67</v>
      </c>
      <c r="E1053" s="21">
        <f t="shared" si="17"/>
        <v>0.927253640298443</v>
      </c>
      <c r="F1053" s="22">
        <v>231.105</v>
      </c>
      <c r="G1053" s="1">
        <v>450</v>
      </c>
      <c r="H1053" s="1">
        <v>15</v>
      </c>
      <c r="I1053" s="1">
        <v>208</v>
      </c>
      <c r="J1053" s="1">
        <v>0</v>
      </c>
      <c r="K1053" s="1">
        <v>0</v>
      </c>
      <c r="L1053" s="22">
        <v>44.7833</v>
      </c>
      <c r="M1053" s="1">
        <v>3.85</v>
      </c>
      <c r="N1053" s="25">
        <v>-8.52399e-6</v>
      </c>
      <c r="O1053" s="25">
        <v>4.98751e-5</v>
      </c>
      <c r="P1053" s="25">
        <v>0.00125209</v>
      </c>
      <c r="Q1053" s="25">
        <v>0.00081632</v>
      </c>
      <c r="R1053" s="27">
        <f ca="1" t="array" ref="R1053">(PRODUCT(((C$4:Q$4="")+(C1053:Q1053&lt;C$4:Q$4))*((C$3:Q$3="")+(C1053:Q1053&gt;C$3:Q$3)))&gt;0)*1</f>
        <v>0</v>
      </c>
    </row>
    <row r="1054" hidden="1" spans="1:18">
      <c r="A1054" s="19">
        <v>322</v>
      </c>
      <c r="B1054" s="1" t="s">
        <v>1124</v>
      </c>
      <c r="C1054" s="20">
        <v>16000</v>
      </c>
      <c r="D1054" s="20">
        <v>16602.2</v>
      </c>
      <c r="E1054" s="21">
        <f t="shared" si="17"/>
        <v>0.963727698738721</v>
      </c>
      <c r="F1054" s="22">
        <v>812.498</v>
      </c>
      <c r="G1054" s="1">
        <v>0</v>
      </c>
      <c r="H1054" s="1">
        <v>0</v>
      </c>
      <c r="I1054" s="1">
        <v>208</v>
      </c>
      <c r="J1054" s="1">
        <v>0</v>
      </c>
      <c r="K1054" s="1">
        <v>0</v>
      </c>
      <c r="L1054" s="22">
        <v>99.3405</v>
      </c>
      <c r="M1054" s="1">
        <v>85</v>
      </c>
      <c r="N1054" s="25">
        <v>-9.74024e-7</v>
      </c>
      <c r="O1054" s="25">
        <v>2.02927e-5</v>
      </c>
      <c r="P1054" s="25">
        <v>0.000466567</v>
      </c>
      <c r="Q1054" s="25">
        <v>-0.000431605</v>
      </c>
      <c r="R1054" s="27">
        <f ca="1" t="array" ref="R1054">(PRODUCT(((C$4:Q$4="")+(C1054:Q1054&lt;C$4:Q$4))*((C$3:Q$3="")+(C1054:Q1054&gt;C$3:Q$3)))&gt;0)*1</f>
        <v>0</v>
      </c>
    </row>
    <row r="1055" hidden="1" spans="1:18">
      <c r="A1055" s="19">
        <v>508</v>
      </c>
      <c r="B1055" s="1" t="s">
        <v>1125</v>
      </c>
      <c r="C1055" s="20">
        <v>4010</v>
      </c>
      <c r="D1055" s="20">
        <v>4249.83</v>
      </c>
      <c r="E1055" s="21">
        <f t="shared" si="17"/>
        <v>0.943567154450884</v>
      </c>
      <c r="F1055" s="22">
        <v>387.736</v>
      </c>
      <c r="G1055" s="1">
        <v>500</v>
      </c>
      <c r="H1055" s="1">
        <v>20</v>
      </c>
      <c r="I1055" s="1">
        <v>208</v>
      </c>
      <c r="J1055" s="1">
        <v>0</v>
      </c>
      <c r="K1055" s="1">
        <v>0</v>
      </c>
      <c r="L1055" s="22">
        <v>36.8134</v>
      </c>
      <c r="M1055" s="1">
        <v>0.16</v>
      </c>
      <c r="N1055" s="25">
        <v>-7.47875e-6</v>
      </c>
      <c r="O1055" s="25">
        <v>-0.000101811</v>
      </c>
      <c r="P1055" s="25">
        <v>-0.000516177</v>
      </c>
      <c r="Q1055" s="25">
        <v>-0.00159961</v>
      </c>
      <c r="R1055" s="27">
        <f ca="1" t="array" ref="R1055">(PRODUCT(((C$4:Q$4="")+(C1055:Q1055&lt;C$4:Q$4))*((C$3:Q$3="")+(C1055:Q1055&gt;C$3:Q$3)))&gt;0)*1</f>
        <v>0</v>
      </c>
    </row>
    <row r="1056" hidden="1" spans="1:18">
      <c r="A1056" s="19">
        <v>510</v>
      </c>
      <c r="B1056" s="1" t="s">
        <v>1126</v>
      </c>
      <c r="C1056" s="20">
        <v>4010</v>
      </c>
      <c r="D1056" s="20">
        <v>4250.21</v>
      </c>
      <c r="E1056" s="21">
        <f t="shared" si="17"/>
        <v>0.943482792614953</v>
      </c>
      <c r="F1056" s="22">
        <v>374.359</v>
      </c>
      <c r="G1056" s="1">
        <v>0</v>
      </c>
      <c r="H1056" s="1">
        <v>0</v>
      </c>
      <c r="I1056" s="1">
        <v>240</v>
      </c>
      <c r="J1056" s="1">
        <v>0</v>
      </c>
      <c r="K1056" s="1">
        <v>0</v>
      </c>
      <c r="L1056" s="22">
        <v>36.3327</v>
      </c>
      <c r="M1056" s="1">
        <v>0.38</v>
      </c>
      <c r="N1056" s="25">
        <v>-6.65987e-6</v>
      </c>
      <c r="O1056" s="25">
        <v>-0.000125666</v>
      </c>
      <c r="P1056" s="25">
        <v>-0.000768859</v>
      </c>
      <c r="Q1056" s="25">
        <v>-0.0020154</v>
      </c>
      <c r="R1056" s="27">
        <f ca="1" t="array" ref="R1056">(PRODUCT(((C$4:Q$4="")+(C1056:Q1056&lt;C$4:Q$4))*((C$3:Q$3="")+(C1056:Q1056&gt;C$3:Q$3)))&gt;0)*1</f>
        <v>0</v>
      </c>
    </row>
    <row r="1057" hidden="1" spans="1:18">
      <c r="A1057" s="19">
        <v>560</v>
      </c>
      <c r="B1057" s="1" t="s">
        <v>1127</v>
      </c>
      <c r="C1057" s="20">
        <v>249500</v>
      </c>
      <c r="D1057" s="20">
        <v>260230</v>
      </c>
      <c r="E1057" s="21">
        <f t="shared" si="17"/>
        <v>0.958767244360758</v>
      </c>
      <c r="F1057" s="22">
        <v>341.163</v>
      </c>
      <c r="G1057" s="1">
        <v>0</v>
      </c>
      <c r="H1057" s="1">
        <v>0</v>
      </c>
      <c r="I1057" s="1">
        <v>480</v>
      </c>
      <c r="J1057" s="1">
        <v>0</v>
      </c>
      <c r="K1057" s="1">
        <v>0</v>
      </c>
      <c r="L1057" s="22">
        <v>633.678</v>
      </c>
      <c r="M1057" s="1">
        <v>54.14</v>
      </c>
      <c r="N1057" s="25">
        <v>-8.01497e-8</v>
      </c>
      <c r="O1057" s="25">
        <v>3.97456e-5</v>
      </c>
      <c r="P1057" s="25">
        <v>0.00182881</v>
      </c>
      <c r="Q1057" s="25">
        <v>6.94141e-5</v>
      </c>
      <c r="R1057" s="27">
        <f ca="1" t="array" ref="R1057">(PRODUCT(((C$4:Q$4="")+(C1057:Q1057&lt;C$4:Q$4))*((C$3:Q$3="")+(C1057:Q1057&gt;C$3:Q$3)))&gt;0)*1</f>
        <v>0</v>
      </c>
    </row>
    <row r="1058" hidden="1" spans="1:18">
      <c r="A1058" s="19">
        <v>561</v>
      </c>
      <c r="B1058" s="1" t="s">
        <v>1128</v>
      </c>
      <c r="C1058" s="20">
        <v>249500</v>
      </c>
      <c r="D1058" s="20">
        <v>259427</v>
      </c>
      <c r="E1058" s="21">
        <f t="shared" si="17"/>
        <v>0.961734900376599</v>
      </c>
      <c r="F1058" s="22">
        <v>341.472</v>
      </c>
      <c r="G1058" s="1">
        <v>0</v>
      </c>
      <c r="H1058" s="1">
        <v>0</v>
      </c>
      <c r="I1058" s="1">
        <v>600</v>
      </c>
      <c r="J1058" s="1">
        <v>0</v>
      </c>
      <c r="K1058" s="1">
        <v>0</v>
      </c>
      <c r="L1058" s="22">
        <v>961.24</v>
      </c>
      <c r="M1058" s="1">
        <v>100.98</v>
      </c>
      <c r="N1058" s="25">
        <v>-7.95378e-8</v>
      </c>
      <c r="O1058" s="25">
        <v>4.23296e-5</v>
      </c>
      <c r="P1058" s="25">
        <v>0.00198215</v>
      </c>
      <c r="Q1058" s="25">
        <v>9.43902e-5</v>
      </c>
      <c r="R1058" s="27">
        <f ca="1" t="array" ref="R1058">(PRODUCT(((C$4:Q$4="")+(C1058:Q1058&lt;C$4:Q$4))*((C$3:Q$3="")+(C1058:Q1058&gt;C$3:Q$3)))&gt;0)*1</f>
        <v>0</v>
      </c>
    </row>
    <row r="1059" hidden="1" spans="1:18">
      <c r="A1059" s="19">
        <v>565</v>
      </c>
      <c r="B1059" s="1" t="s">
        <v>1129</v>
      </c>
      <c r="C1059" s="20">
        <v>2800</v>
      </c>
      <c r="D1059" s="20">
        <v>3019.67</v>
      </c>
      <c r="E1059" s="21">
        <f t="shared" si="17"/>
        <v>0.927253640298443</v>
      </c>
      <c r="F1059" s="22">
        <v>231.105</v>
      </c>
      <c r="G1059" s="1">
        <v>450</v>
      </c>
      <c r="H1059" s="1">
        <v>15</v>
      </c>
      <c r="I1059" s="1">
        <v>208</v>
      </c>
      <c r="J1059" s="1">
        <v>0</v>
      </c>
      <c r="K1059" s="1">
        <v>0</v>
      </c>
      <c r="L1059" s="22">
        <v>44.7833</v>
      </c>
      <c r="M1059" s="1">
        <v>3.85</v>
      </c>
      <c r="N1059" s="25">
        <v>-8.52399e-6</v>
      </c>
      <c r="O1059" s="25">
        <v>4.98751e-5</v>
      </c>
      <c r="P1059" s="25">
        <v>0.00125209</v>
      </c>
      <c r="Q1059" s="25">
        <v>0.00081632</v>
      </c>
      <c r="R1059" s="27">
        <f ca="1" t="array" ref="R1059">(PRODUCT(((C$4:Q$4="")+(C1059:Q1059&lt;C$4:Q$4))*((C$3:Q$3="")+(C1059:Q1059&gt;C$3:Q$3)))&gt;0)*1</f>
        <v>0</v>
      </c>
    </row>
    <row r="1060" hidden="1" spans="1:18">
      <c r="A1060" s="19">
        <v>597</v>
      </c>
      <c r="B1060" s="1" t="s">
        <v>1130</v>
      </c>
      <c r="C1060" s="20">
        <v>4010</v>
      </c>
      <c r="D1060" s="20">
        <v>4249.83</v>
      </c>
      <c r="E1060" s="21">
        <f t="shared" si="17"/>
        <v>0.943567154450884</v>
      </c>
      <c r="F1060" s="22">
        <v>387.736</v>
      </c>
      <c r="G1060" s="1">
        <v>500</v>
      </c>
      <c r="H1060" s="1">
        <v>20</v>
      </c>
      <c r="I1060" s="1">
        <v>208</v>
      </c>
      <c r="J1060" s="1">
        <v>0</v>
      </c>
      <c r="K1060" s="1">
        <v>0</v>
      </c>
      <c r="L1060" s="22">
        <v>36.8134</v>
      </c>
      <c r="M1060" s="1">
        <v>0.16</v>
      </c>
      <c r="N1060" s="25">
        <v>-7.47875e-6</v>
      </c>
      <c r="O1060" s="25">
        <v>-0.000101811</v>
      </c>
      <c r="P1060" s="25">
        <v>-0.000516177</v>
      </c>
      <c r="Q1060" s="25">
        <v>-0.00159961</v>
      </c>
      <c r="R1060" s="27">
        <f ca="1" t="array" ref="R1060">(PRODUCT(((C$4:Q$4="")+(C1060:Q1060&lt;C$4:Q$4))*((C$3:Q$3="")+(C1060:Q1060&gt;C$3:Q$3)))&gt;0)*1</f>
        <v>0</v>
      </c>
    </row>
    <row r="1061" hidden="1" spans="1:18">
      <c r="A1061" s="19">
        <v>598</v>
      </c>
      <c r="B1061" s="1" t="s">
        <v>1131</v>
      </c>
      <c r="C1061" s="20">
        <v>4010</v>
      </c>
      <c r="D1061" s="20">
        <v>4250.21</v>
      </c>
      <c r="E1061" s="21">
        <f t="shared" si="17"/>
        <v>0.943482792614953</v>
      </c>
      <c r="F1061" s="22">
        <v>374.359</v>
      </c>
      <c r="G1061" s="1">
        <v>0</v>
      </c>
      <c r="H1061" s="1">
        <v>0</v>
      </c>
      <c r="I1061" s="1">
        <v>240</v>
      </c>
      <c r="J1061" s="1">
        <v>0</v>
      </c>
      <c r="K1061" s="1">
        <v>0</v>
      </c>
      <c r="L1061" s="22">
        <v>36.3327</v>
      </c>
      <c r="M1061" s="1">
        <v>0.38</v>
      </c>
      <c r="N1061" s="25">
        <v>-6.65987e-6</v>
      </c>
      <c r="O1061" s="25">
        <v>-0.000125666</v>
      </c>
      <c r="P1061" s="25">
        <v>-0.000768859</v>
      </c>
      <c r="Q1061" s="25">
        <v>-0.0020154</v>
      </c>
      <c r="R1061" s="27">
        <f ca="1" t="array" ref="R1061">(PRODUCT(((C$4:Q$4="")+(C1061:Q1061&lt;C$4:Q$4))*((C$3:Q$3="")+(C1061:Q1061&gt;C$3:Q$3)))&gt;0)*1</f>
        <v>0</v>
      </c>
    </row>
    <row r="1062" hidden="1" spans="1:18">
      <c r="A1062" s="19">
        <v>1075</v>
      </c>
      <c r="B1062" s="1" t="s">
        <v>1132</v>
      </c>
      <c r="C1062" s="20">
        <v>45350</v>
      </c>
      <c r="D1062" s="20">
        <v>48528.5</v>
      </c>
      <c r="E1062" s="21">
        <f t="shared" si="17"/>
        <v>0.934502405802776</v>
      </c>
      <c r="F1062" s="22">
        <v>368.422</v>
      </c>
      <c r="G1062" s="1">
        <v>600</v>
      </c>
      <c r="H1062" s="1">
        <v>150</v>
      </c>
      <c r="I1062" s="1">
        <v>208</v>
      </c>
      <c r="J1062" s="1">
        <v>330</v>
      </c>
      <c r="K1062" s="1">
        <v>600</v>
      </c>
      <c r="L1062" s="22">
        <v>749.74</v>
      </c>
      <c r="M1062" s="1">
        <v>489</v>
      </c>
      <c r="N1062" s="25">
        <v>-5.94697e-7</v>
      </c>
      <c r="O1062" s="25">
        <v>0.000127288</v>
      </c>
      <c r="P1062" s="25">
        <v>0.00116003</v>
      </c>
      <c r="Q1062" s="25">
        <v>0.00225647</v>
      </c>
      <c r="R1062" s="27">
        <f ca="1" t="array" ref="R1062">(PRODUCT(((C$4:Q$4="")+(C1062:Q1062&lt;C$4:Q$4))*((C$3:Q$3="")+(C1062:Q1062&gt;C$3:Q$3)))&gt;0)*1</f>
        <v>0</v>
      </c>
    </row>
    <row r="1063" hidden="1" spans="1:18">
      <c r="A1063" s="19">
        <v>1076</v>
      </c>
      <c r="B1063" s="1" t="s">
        <v>1133</v>
      </c>
      <c r="C1063" s="20">
        <v>45210</v>
      </c>
      <c r="D1063" s="20">
        <v>48801.5</v>
      </c>
      <c r="E1063" s="21">
        <f t="shared" si="17"/>
        <v>0.926405950636763</v>
      </c>
      <c r="F1063" s="22">
        <v>368.432</v>
      </c>
      <c r="G1063" s="1">
        <v>0</v>
      </c>
      <c r="H1063" s="1">
        <v>0</v>
      </c>
      <c r="I1063" s="1">
        <v>480</v>
      </c>
      <c r="J1063" s="1">
        <v>330</v>
      </c>
      <c r="K1063" s="1">
        <v>480</v>
      </c>
      <c r="L1063" s="22">
        <v>847.4</v>
      </c>
      <c r="M1063" s="1">
        <v>595.6</v>
      </c>
      <c r="N1063" s="25">
        <v>-6.97343e-7</v>
      </c>
      <c r="O1063" s="25">
        <v>0.000127673</v>
      </c>
      <c r="P1063" s="25">
        <v>0.00160844</v>
      </c>
      <c r="Q1063" s="25">
        <v>0.00293574</v>
      </c>
      <c r="R1063" s="27">
        <f ca="1" t="array" ref="R1063">(PRODUCT(((C$4:Q$4="")+(C1063:Q1063&lt;C$4:Q$4))*((C$3:Q$3="")+(C1063:Q1063&gt;C$3:Q$3)))&gt;0)*1</f>
        <v>0</v>
      </c>
    </row>
    <row r="1064" hidden="1" spans="1:18">
      <c r="A1064" s="19">
        <v>770</v>
      </c>
      <c r="B1064" s="1" t="s">
        <v>1134</v>
      </c>
      <c r="C1064" s="20">
        <v>5000</v>
      </c>
      <c r="D1064" s="20">
        <v>5212.84</v>
      </c>
      <c r="E1064" s="21">
        <f t="shared" si="17"/>
        <v>0.959170049339707</v>
      </c>
      <c r="F1064" s="22">
        <v>309.913</v>
      </c>
      <c r="G1064" s="1">
        <v>0</v>
      </c>
      <c r="H1064" s="1">
        <v>0</v>
      </c>
      <c r="I1064" s="1">
        <v>208</v>
      </c>
      <c r="J1064" s="1">
        <v>0</v>
      </c>
      <c r="K1064" s="1">
        <v>0</v>
      </c>
      <c r="L1064" s="22">
        <v>49.1571</v>
      </c>
      <c r="M1064" s="1">
        <v>0.46</v>
      </c>
      <c r="N1064" s="25">
        <v>-5.10221e-6</v>
      </c>
      <c r="O1064" s="25">
        <v>6.55495e-5</v>
      </c>
      <c r="P1064" s="25">
        <v>0.00265844</v>
      </c>
      <c r="Q1064" s="25">
        <v>0.000854498</v>
      </c>
      <c r="R1064" s="27">
        <f ca="1" t="array" ref="R1064">(PRODUCT(((C$4:Q$4="")+(C1064:Q1064&lt;C$4:Q$4))*((C$3:Q$3="")+(C1064:Q1064&gt;C$3:Q$3)))&gt;0)*1</f>
        <v>0</v>
      </c>
    </row>
    <row r="1065" hidden="1" spans="1:18">
      <c r="A1065" s="19">
        <v>771</v>
      </c>
      <c r="B1065" s="1" t="s">
        <v>1135</v>
      </c>
      <c r="C1065" s="20">
        <v>5000</v>
      </c>
      <c r="D1065" s="20">
        <v>5204.6</v>
      </c>
      <c r="E1065" s="21">
        <f t="shared" si="17"/>
        <v>0.960688621603966</v>
      </c>
      <c r="F1065" s="22">
        <v>309.883</v>
      </c>
      <c r="G1065" s="1">
        <v>0</v>
      </c>
      <c r="H1065" s="1">
        <v>0</v>
      </c>
      <c r="I1065" s="1">
        <v>240</v>
      </c>
      <c r="J1065" s="1">
        <v>0</v>
      </c>
      <c r="K1065" s="1">
        <v>0</v>
      </c>
      <c r="L1065" s="22">
        <v>51.4071</v>
      </c>
      <c r="M1065" s="1">
        <v>0.72</v>
      </c>
      <c r="N1065" s="25">
        <v>-5.02814e-6</v>
      </c>
      <c r="O1065" s="25">
        <v>6.26654e-5</v>
      </c>
      <c r="P1065" s="25">
        <v>0.00232889</v>
      </c>
      <c r="Q1065" s="25">
        <v>0.000450495</v>
      </c>
      <c r="R1065" s="27">
        <f ca="1" t="array" ref="R1065">(PRODUCT(((C$4:Q$4="")+(C1065:Q1065&lt;C$4:Q$4))*((C$3:Q$3="")+(C1065:Q1065&gt;C$3:Q$3)))&gt;0)*1</f>
        <v>0</v>
      </c>
    </row>
    <row r="1066" hidden="1" spans="1:18">
      <c r="A1066" s="19">
        <v>772</v>
      </c>
      <c r="B1066" s="1" t="s">
        <v>1136</v>
      </c>
      <c r="C1066" s="20">
        <v>5000</v>
      </c>
      <c r="D1066" s="20">
        <v>5201.19</v>
      </c>
      <c r="E1066" s="21">
        <f t="shared" si="17"/>
        <v>0.961318467504552</v>
      </c>
      <c r="F1066" s="22">
        <v>309.903</v>
      </c>
      <c r="G1066" s="1">
        <v>0</v>
      </c>
      <c r="H1066" s="1">
        <v>0</v>
      </c>
      <c r="I1066" s="1">
        <v>277</v>
      </c>
      <c r="J1066" s="1">
        <v>0</v>
      </c>
      <c r="K1066" s="1">
        <v>0</v>
      </c>
      <c r="L1066" s="22">
        <v>44.9138</v>
      </c>
      <c r="M1066" s="1">
        <v>1.41</v>
      </c>
      <c r="N1066" s="25">
        <v>-4.07921e-6</v>
      </c>
      <c r="O1066" s="25">
        <v>6.57941e-5</v>
      </c>
      <c r="P1066" s="25">
        <v>0.00359373</v>
      </c>
      <c r="Q1066" s="25">
        <v>0.00224514</v>
      </c>
      <c r="R1066" s="27">
        <f ca="1" t="array" ref="R1066">(PRODUCT(((C$4:Q$4="")+(C1066:Q1066&lt;C$4:Q$4))*((C$3:Q$3="")+(C1066:Q1066&gt;C$3:Q$3)))&gt;0)*1</f>
        <v>0</v>
      </c>
    </row>
    <row r="1067" hidden="1" spans="1:18">
      <c r="A1067" s="19">
        <v>786</v>
      </c>
      <c r="B1067" s="1" t="s">
        <v>1137</v>
      </c>
      <c r="C1067" s="20">
        <v>6000</v>
      </c>
      <c r="D1067" s="20">
        <v>6286.53</v>
      </c>
      <c r="E1067" s="21">
        <f t="shared" si="17"/>
        <v>0.954421596651889</v>
      </c>
      <c r="F1067" s="22">
        <v>309.933</v>
      </c>
      <c r="G1067" s="1">
        <v>0</v>
      </c>
      <c r="H1067" s="1">
        <v>0</v>
      </c>
      <c r="I1067" s="1">
        <v>208</v>
      </c>
      <c r="J1067" s="1">
        <v>0</v>
      </c>
      <c r="K1067" s="1">
        <v>0</v>
      </c>
      <c r="L1067" s="22">
        <v>48.4824</v>
      </c>
      <c r="M1067" s="1">
        <v>0.46</v>
      </c>
      <c r="N1067" s="25">
        <v>-5.17323e-6</v>
      </c>
      <c r="O1067" s="25">
        <v>5.67401e-5</v>
      </c>
      <c r="P1067" s="25">
        <v>0.00149894</v>
      </c>
      <c r="Q1067" s="25">
        <v>-0.00121832</v>
      </c>
      <c r="R1067" s="27">
        <f ca="1" t="array" ref="R1067">(PRODUCT(((C$4:Q$4="")+(C1067:Q1067&lt;C$4:Q$4))*((C$3:Q$3="")+(C1067:Q1067&gt;C$3:Q$3)))&gt;0)*1</f>
        <v>0</v>
      </c>
    </row>
    <row r="1068" hidden="1" spans="1:18">
      <c r="A1068" s="19">
        <v>787</v>
      </c>
      <c r="B1068" s="1" t="s">
        <v>1138</v>
      </c>
      <c r="C1068" s="20">
        <v>6000</v>
      </c>
      <c r="D1068" s="20">
        <v>6271.26</v>
      </c>
      <c r="E1068" s="21">
        <f t="shared" si="17"/>
        <v>0.956745534390218</v>
      </c>
      <c r="F1068" s="22">
        <v>309.917</v>
      </c>
      <c r="G1068" s="1">
        <v>0</v>
      </c>
      <c r="H1068" s="1">
        <v>0</v>
      </c>
      <c r="I1068" s="1">
        <v>240</v>
      </c>
      <c r="J1068" s="1">
        <v>0</v>
      </c>
      <c r="K1068" s="1">
        <v>0</v>
      </c>
      <c r="L1068" s="22">
        <v>49.1356</v>
      </c>
      <c r="M1068" s="1">
        <v>0.72</v>
      </c>
      <c r="N1068" s="25">
        <v>-4.81477e-6</v>
      </c>
      <c r="O1068" s="25">
        <v>5.83927e-5</v>
      </c>
      <c r="P1068" s="25">
        <v>0.00186483</v>
      </c>
      <c r="Q1068" s="25">
        <v>-0.000423117</v>
      </c>
      <c r="R1068" s="27">
        <f ca="1" t="array" ref="R1068">(PRODUCT(((C$4:Q$4="")+(C1068:Q1068&lt;C$4:Q$4))*((C$3:Q$3="")+(C1068:Q1068&gt;C$3:Q$3)))&gt;0)*1</f>
        <v>0</v>
      </c>
    </row>
    <row r="1069" hidden="1" spans="1:18">
      <c r="A1069" s="19">
        <v>788</v>
      </c>
      <c r="B1069" s="1" t="s">
        <v>1139</v>
      </c>
      <c r="C1069" s="20">
        <v>6000</v>
      </c>
      <c r="D1069" s="20">
        <v>6253.98</v>
      </c>
      <c r="E1069" s="21">
        <f t="shared" si="17"/>
        <v>0.959389061045926</v>
      </c>
      <c r="F1069" s="22">
        <v>309.947</v>
      </c>
      <c r="G1069" s="1">
        <v>0</v>
      </c>
      <c r="H1069" s="1">
        <v>0</v>
      </c>
      <c r="I1069" s="1">
        <v>277</v>
      </c>
      <c r="J1069" s="1">
        <v>0</v>
      </c>
      <c r="K1069" s="1">
        <v>0</v>
      </c>
      <c r="L1069" s="22">
        <v>49.1283</v>
      </c>
      <c r="M1069" s="1">
        <v>1.41</v>
      </c>
      <c r="N1069" s="25">
        <v>-4.27236e-6</v>
      </c>
      <c r="O1069" s="25">
        <v>6.98527e-5</v>
      </c>
      <c r="P1069" s="25">
        <v>0.00239704</v>
      </c>
      <c r="Q1069" s="25">
        <v>0.000814302</v>
      </c>
      <c r="R1069" s="27">
        <f ca="1" t="array" ref="R1069">(PRODUCT(((C$4:Q$4="")+(C1069:Q1069&lt;C$4:Q$4))*((C$3:Q$3="")+(C1069:Q1069&gt;C$3:Q$3)))&gt;0)*1</f>
        <v>0</v>
      </c>
    </row>
    <row r="1070" hidden="1" spans="1:18">
      <c r="A1070" s="19">
        <v>799</v>
      </c>
      <c r="B1070" s="1" t="s">
        <v>1140</v>
      </c>
      <c r="C1070" s="20">
        <v>7000</v>
      </c>
      <c r="D1070" s="20">
        <v>7366.09</v>
      </c>
      <c r="E1070" s="21">
        <f t="shared" si="17"/>
        <v>0.950300634393552</v>
      </c>
      <c r="F1070" s="22">
        <v>310.02</v>
      </c>
      <c r="G1070" s="1">
        <v>0</v>
      </c>
      <c r="H1070" s="1">
        <v>0</v>
      </c>
      <c r="I1070" s="1">
        <v>208</v>
      </c>
      <c r="J1070" s="1">
        <v>0</v>
      </c>
      <c r="K1070" s="1">
        <v>0</v>
      </c>
      <c r="L1070" s="22">
        <v>43.9255</v>
      </c>
      <c r="M1070" s="1">
        <v>0.46</v>
      </c>
      <c r="N1070" s="25">
        <v>-4.97246e-6</v>
      </c>
      <c r="O1070" s="25">
        <v>6.38109e-5</v>
      </c>
      <c r="P1070" s="25">
        <v>0.00269691</v>
      </c>
      <c r="Q1070" s="25">
        <v>0.00019589</v>
      </c>
      <c r="R1070" s="27">
        <f ca="1" t="array" ref="R1070">(PRODUCT(((C$4:Q$4="")+(C1070:Q1070&lt;C$4:Q$4))*((C$3:Q$3="")+(C1070:Q1070&gt;C$3:Q$3)))&gt;0)*1</f>
        <v>0</v>
      </c>
    </row>
    <row r="1071" hidden="1" spans="1:18">
      <c r="A1071" s="19">
        <v>800</v>
      </c>
      <c r="B1071" s="1" t="s">
        <v>1141</v>
      </c>
      <c r="C1071" s="20">
        <v>7000</v>
      </c>
      <c r="D1071" s="20">
        <v>7339.28</v>
      </c>
      <c r="E1071" s="21">
        <f t="shared" si="17"/>
        <v>0.953772032133942</v>
      </c>
      <c r="F1071" s="22">
        <v>309.953</v>
      </c>
      <c r="G1071" s="1">
        <v>0</v>
      </c>
      <c r="H1071" s="1">
        <v>0</v>
      </c>
      <c r="I1071" s="1">
        <v>240</v>
      </c>
      <c r="J1071" s="1">
        <v>0</v>
      </c>
      <c r="K1071" s="1">
        <v>0</v>
      </c>
      <c r="L1071" s="22">
        <v>48.2788</v>
      </c>
      <c r="M1071" s="1">
        <v>0.72</v>
      </c>
      <c r="N1071" s="25">
        <v>-4.65884e-6</v>
      </c>
      <c r="O1071" s="25">
        <v>5.63596e-5</v>
      </c>
      <c r="P1071" s="25">
        <v>0.0022386</v>
      </c>
      <c r="Q1071" s="25">
        <v>0.000215741</v>
      </c>
      <c r="R1071" s="27">
        <f ca="1" t="array" ref="R1071">(PRODUCT(((C$4:Q$4="")+(C1071:Q1071&lt;C$4:Q$4))*((C$3:Q$3="")+(C1071:Q1071&gt;C$3:Q$3)))&gt;0)*1</f>
        <v>0</v>
      </c>
    </row>
    <row r="1072" hidden="1" spans="1:18">
      <c r="A1072" s="19">
        <v>801</v>
      </c>
      <c r="B1072" s="1" t="s">
        <v>1142</v>
      </c>
      <c r="C1072" s="20">
        <v>7000</v>
      </c>
      <c r="D1072" s="20">
        <v>7335.43</v>
      </c>
      <c r="E1072" s="21">
        <f t="shared" si="17"/>
        <v>0.954272619328383</v>
      </c>
      <c r="F1072" s="22">
        <v>309.357</v>
      </c>
      <c r="G1072" s="1">
        <v>0</v>
      </c>
      <c r="H1072" s="1">
        <v>0</v>
      </c>
      <c r="I1072" s="1">
        <v>277</v>
      </c>
      <c r="J1072" s="1">
        <v>0</v>
      </c>
      <c r="K1072" s="1">
        <v>0</v>
      </c>
      <c r="L1072" s="22">
        <v>47.9026</v>
      </c>
      <c r="M1072" s="1">
        <v>1.41</v>
      </c>
      <c r="N1072" s="25">
        <v>-4.61858e-6</v>
      </c>
      <c r="O1072" s="25">
        <v>6.00784e-5</v>
      </c>
      <c r="P1072" s="25">
        <v>0.0022632</v>
      </c>
      <c r="Q1072" s="25">
        <v>-5.30729e-6</v>
      </c>
      <c r="R1072" s="27">
        <f ca="1" t="array" ref="R1072">(PRODUCT(((C$4:Q$4="")+(C1072:Q1072&lt;C$4:Q$4))*((C$3:Q$3="")+(C1072:Q1072&gt;C$3:Q$3)))&gt;0)*1</f>
        <v>0</v>
      </c>
    </row>
    <row r="1073" hidden="1" spans="1:18">
      <c r="A1073" s="19">
        <v>854</v>
      </c>
      <c r="B1073" s="1" t="s">
        <v>1143</v>
      </c>
      <c r="C1073" s="20">
        <v>2810</v>
      </c>
      <c r="D1073" s="20">
        <v>2935.23</v>
      </c>
      <c r="E1073" s="21">
        <f t="shared" si="17"/>
        <v>0.957335540996787</v>
      </c>
      <c r="F1073" s="22">
        <v>275.078</v>
      </c>
      <c r="G1073" s="1">
        <v>0</v>
      </c>
      <c r="H1073" s="1">
        <v>0</v>
      </c>
      <c r="I1073" s="1">
        <v>208</v>
      </c>
      <c r="J1073" s="1">
        <v>0</v>
      </c>
      <c r="K1073" s="1">
        <v>0</v>
      </c>
      <c r="L1073" s="22">
        <v>29.4601</v>
      </c>
      <c r="M1073" s="1">
        <v>0.35</v>
      </c>
      <c r="N1073" s="25">
        <v>-7.63048e-6</v>
      </c>
      <c r="O1073" s="25">
        <v>4.58233e-5</v>
      </c>
      <c r="P1073" s="25">
        <v>0.0015026</v>
      </c>
      <c r="Q1073" s="25">
        <v>-0.000978177</v>
      </c>
      <c r="R1073" s="27">
        <f ca="1" t="array" ref="R1073">(PRODUCT(((C$4:Q$4="")+(C1073:Q1073&lt;C$4:Q$4))*((C$3:Q$3="")+(C1073:Q1073&gt;C$3:Q$3)))&gt;0)*1</f>
        <v>0</v>
      </c>
    </row>
    <row r="1074" hidden="1" spans="1:18">
      <c r="A1074" s="19">
        <v>855</v>
      </c>
      <c r="B1074" s="1" t="s">
        <v>1144</v>
      </c>
      <c r="C1074" s="20">
        <v>3010</v>
      </c>
      <c r="D1074" s="20">
        <v>3133.64</v>
      </c>
      <c r="E1074" s="21">
        <f t="shared" si="17"/>
        <v>0.960544287154874</v>
      </c>
      <c r="F1074" s="22">
        <v>275.013</v>
      </c>
      <c r="G1074" s="1">
        <v>0</v>
      </c>
      <c r="H1074" s="1">
        <v>0</v>
      </c>
      <c r="I1074" s="1">
        <v>240</v>
      </c>
      <c r="J1074" s="1">
        <v>0</v>
      </c>
      <c r="K1074" s="1">
        <v>0</v>
      </c>
      <c r="L1074" s="22">
        <v>30.5255</v>
      </c>
      <c r="M1074" s="1">
        <v>0.47</v>
      </c>
      <c r="N1074" s="25">
        <v>-7.8466e-6</v>
      </c>
      <c r="O1074" s="25">
        <v>4.52459e-5</v>
      </c>
      <c r="P1074" s="25">
        <v>0.0016356</v>
      </c>
      <c r="Q1074" s="25">
        <v>-0.000562835</v>
      </c>
      <c r="R1074" s="27">
        <f ca="1" t="array" ref="R1074">(PRODUCT(((C$4:Q$4="")+(C1074:Q1074&lt;C$4:Q$4))*((C$3:Q$3="")+(C1074:Q1074&gt;C$3:Q$3)))&gt;0)*1</f>
        <v>0</v>
      </c>
    </row>
    <row r="1075" hidden="1" spans="1:18">
      <c r="A1075" s="19">
        <v>856</v>
      </c>
      <c r="B1075" s="1" t="s">
        <v>1145</v>
      </c>
      <c r="C1075" s="20">
        <v>3510</v>
      </c>
      <c r="D1075" s="20">
        <v>3684.82</v>
      </c>
      <c r="E1075" s="21">
        <f t="shared" si="17"/>
        <v>0.95255670561927</v>
      </c>
      <c r="F1075" s="22">
        <v>275.047</v>
      </c>
      <c r="G1075" s="1">
        <v>0</v>
      </c>
      <c r="H1075" s="1">
        <v>0</v>
      </c>
      <c r="I1075" s="1">
        <v>208</v>
      </c>
      <c r="J1075" s="1">
        <v>0</v>
      </c>
      <c r="K1075" s="1">
        <v>0</v>
      </c>
      <c r="L1075" s="22">
        <v>31.6527</v>
      </c>
      <c r="M1075" s="1">
        <v>0.35</v>
      </c>
      <c r="N1075" s="25">
        <v>-8.82139e-6</v>
      </c>
      <c r="O1075" s="25">
        <v>4.74605e-5</v>
      </c>
      <c r="P1075" s="25">
        <v>0.00184417</v>
      </c>
      <c r="Q1075" s="25">
        <v>4.44031e-5</v>
      </c>
      <c r="R1075" s="27">
        <f ca="1" t="array" ref="R1075">(PRODUCT(((C$4:Q$4="")+(C1075:Q1075&lt;C$4:Q$4))*((C$3:Q$3="")+(C1075:Q1075&gt;C$3:Q$3)))&gt;0)*1</f>
        <v>0</v>
      </c>
    </row>
    <row r="1076" hidden="1" spans="1:18">
      <c r="A1076" s="19">
        <v>857</v>
      </c>
      <c r="B1076" s="1" t="s">
        <v>1146</v>
      </c>
      <c r="C1076" s="20">
        <v>4020</v>
      </c>
      <c r="D1076" s="20">
        <v>4215.85</v>
      </c>
      <c r="E1076" s="21">
        <f t="shared" si="17"/>
        <v>0.953544362346858</v>
      </c>
      <c r="F1076" s="22">
        <v>275.081</v>
      </c>
      <c r="G1076" s="1">
        <v>0</v>
      </c>
      <c r="H1076" s="1">
        <v>0</v>
      </c>
      <c r="I1076" s="1">
        <v>240</v>
      </c>
      <c r="J1076" s="1">
        <v>0</v>
      </c>
      <c r="K1076" s="1">
        <v>0</v>
      </c>
      <c r="L1076" s="22">
        <v>31.6013</v>
      </c>
      <c r="M1076" s="1">
        <v>0.47</v>
      </c>
      <c r="N1076" s="25">
        <v>-8.1835e-6</v>
      </c>
      <c r="O1076" s="25">
        <v>4.09889e-5</v>
      </c>
      <c r="P1076" s="25">
        <v>0.0017507</v>
      </c>
      <c r="Q1076" s="25">
        <v>-0.000218435</v>
      </c>
      <c r="R1076" s="27">
        <f ca="1" t="array" ref="R1076">(PRODUCT(((C$4:Q$4="")+(C1076:Q1076&lt;C$4:Q$4))*((C$3:Q$3="")+(C1076:Q1076&gt;C$3:Q$3)))&gt;0)*1</f>
        <v>0</v>
      </c>
    </row>
    <row r="1077" hidden="1" spans="1:18">
      <c r="A1077" s="19">
        <v>858</v>
      </c>
      <c r="B1077" s="1" t="s">
        <v>1147</v>
      </c>
      <c r="C1077" s="20">
        <v>4400</v>
      </c>
      <c r="D1077" s="20">
        <v>4599.72</v>
      </c>
      <c r="E1077" s="21">
        <f t="shared" si="17"/>
        <v>0.956579965737045</v>
      </c>
      <c r="F1077" s="22">
        <v>274.609</v>
      </c>
      <c r="G1077" s="1">
        <v>0</v>
      </c>
      <c r="H1077" s="1">
        <v>0</v>
      </c>
      <c r="I1077" s="1">
        <v>208</v>
      </c>
      <c r="J1077" s="1">
        <v>0</v>
      </c>
      <c r="K1077" s="1">
        <v>0</v>
      </c>
      <c r="L1077" s="22">
        <v>32.9582</v>
      </c>
      <c r="M1077" s="1">
        <v>0.47</v>
      </c>
      <c r="N1077" s="25">
        <v>-6.78597e-6</v>
      </c>
      <c r="O1077" s="25">
        <v>4.017e-5</v>
      </c>
      <c r="P1077" s="25">
        <v>0.00174811</v>
      </c>
      <c r="Q1077" s="25">
        <v>-0.001026</v>
      </c>
      <c r="R1077" s="27">
        <f ca="1" t="array" ref="R1077">(PRODUCT(((C$4:Q$4="")+(C1077:Q1077&lt;C$4:Q$4))*((C$3:Q$3="")+(C1077:Q1077&gt;C$3:Q$3)))&gt;0)*1</f>
        <v>0</v>
      </c>
    </row>
    <row r="1078" hidden="1" spans="1:18">
      <c r="A1078" s="19">
        <v>859</v>
      </c>
      <c r="B1078" s="1" t="s">
        <v>1148</v>
      </c>
      <c r="C1078" s="20">
        <v>5010</v>
      </c>
      <c r="D1078" s="20">
        <v>5240.02</v>
      </c>
      <c r="E1078" s="21">
        <f t="shared" si="17"/>
        <v>0.956103220980072</v>
      </c>
      <c r="F1078" s="22">
        <v>274.966</v>
      </c>
      <c r="G1078" s="1">
        <v>0</v>
      </c>
      <c r="H1078" s="1">
        <v>0</v>
      </c>
      <c r="I1078" s="1">
        <v>240</v>
      </c>
      <c r="J1078" s="1">
        <v>0</v>
      </c>
      <c r="K1078" s="1">
        <v>0</v>
      </c>
      <c r="L1078" s="22">
        <v>31.4058</v>
      </c>
      <c r="M1078" s="1">
        <v>0.47</v>
      </c>
      <c r="N1078" s="25">
        <v>-5.7367e-6</v>
      </c>
      <c r="O1078" s="25">
        <v>1.87461e-5</v>
      </c>
      <c r="P1078" s="25">
        <v>0.00269117</v>
      </c>
      <c r="Q1078" s="25">
        <v>-0.000127193</v>
      </c>
      <c r="R1078" s="27">
        <f ca="1" t="array" ref="R1078">(PRODUCT(((C$4:Q$4="")+(C1078:Q1078&lt;C$4:Q$4))*((C$3:Q$3="")+(C1078:Q1078&gt;C$3:Q$3)))&gt;0)*1</f>
        <v>0</v>
      </c>
    </row>
    <row r="1079" hidden="1" spans="1:18">
      <c r="A1079" s="19">
        <v>860</v>
      </c>
      <c r="B1079" s="1" t="s">
        <v>1149</v>
      </c>
      <c r="C1079" s="20">
        <v>4600</v>
      </c>
      <c r="D1079" s="20">
        <v>4829.42</v>
      </c>
      <c r="E1079" s="21">
        <f t="shared" si="17"/>
        <v>0.952495330702238</v>
      </c>
      <c r="F1079" s="22">
        <v>275</v>
      </c>
      <c r="G1079" s="1">
        <v>0</v>
      </c>
      <c r="H1079" s="1">
        <v>0</v>
      </c>
      <c r="I1079" s="1">
        <v>208</v>
      </c>
      <c r="J1079" s="1">
        <v>0</v>
      </c>
      <c r="K1079" s="1">
        <v>0</v>
      </c>
      <c r="L1079" s="22">
        <v>26.0715</v>
      </c>
      <c r="M1079" s="1">
        <v>13.95</v>
      </c>
      <c r="N1079" s="25">
        <v>-5.57643e-6</v>
      </c>
      <c r="O1079" s="25">
        <v>2.3696e-5</v>
      </c>
      <c r="P1079" s="25">
        <v>0.00261788</v>
      </c>
      <c r="Q1079" s="25">
        <v>0.000467829</v>
      </c>
      <c r="R1079" s="27">
        <f ca="1" t="array" ref="R1079">(PRODUCT(((C$4:Q$4="")+(C1079:Q1079&lt;C$4:Q$4))*((C$3:Q$3="")+(C1079:Q1079&gt;C$3:Q$3)))&gt;0)*1</f>
        <v>0</v>
      </c>
    </row>
    <row r="1080" hidden="1" spans="1:18">
      <c r="A1080" s="19">
        <v>861</v>
      </c>
      <c r="B1080" s="1" t="s">
        <v>1150</v>
      </c>
      <c r="C1080" s="20">
        <v>5300</v>
      </c>
      <c r="D1080" s="20">
        <v>5571.18</v>
      </c>
      <c r="E1080" s="21">
        <f t="shared" si="17"/>
        <v>0.951324494990289</v>
      </c>
      <c r="F1080" s="22">
        <v>274.9</v>
      </c>
      <c r="G1080" s="1">
        <v>0</v>
      </c>
      <c r="H1080" s="1">
        <v>0</v>
      </c>
      <c r="I1080" s="1">
        <v>240</v>
      </c>
      <c r="J1080" s="1">
        <v>0</v>
      </c>
      <c r="K1080" s="1">
        <v>0</v>
      </c>
      <c r="L1080" s="22">
        <v>28.519</v>
      </c>
      <c r="M1080" s="1">
        <v>14</v>
      </c>
      <c r="N1080" s="25">
        <v>-6.0281e-6</v>
      </c>
      <c r="O1080" s="25">
        <v>1.92016e-5</v>
      </c>
      <c r="P1080" s="25">
        <v>0.00162999</v>
      </c>
      <c r="Q1080" s="25">
        <v>-0.000371343</v>
      </c>
      <c r="R1080" s="27">
        <f ca="1" t="array" ref="R1080">(PRODUCT(((C$4:Q$4="")+(C1080:Q1080&lt;C$4:Q$4))*((C$3:Q$3="")+(C1080:Q1080&gt;C$3:Q$3)))&gt;0)*1</f>
        <v>0</v>
      </c>
    </row>
    <row r="1081" hidden="1" spans="1:18">
      <c r="A1081" s="19">
        <v>862</v>
      </c>
      <c r="B1081" s="1" t="s">
        <v>1151</v>
      </c>
      <c r="C1081" s="20">
        <v>6430</v>
      </c>
      <c r="D1081" s="20">
        <v>6794</v>
      </c>
      <c r="E1081" s="21">
        <f t="shared" si="17"/>
        <v>0.946423314689432</v>
      </c>
      <c r="F1081" s="22">
        <v>274.997</v>
      </c>
      <c r="G1081" s="1">
        <v>0</v>
      </c>
      <c r="H1081" s="1">
        <v>0</v>
      </c>
      <c r="I1081" s="1">
        <v>208</v>
      </c>
      <c r="J1081" s="1">
        <v>0</v>
      </c>
      <c r="K1081" s="1">
        <v>0</v>
      </c>
      <c r="L1081" s="22">
        <v>38.6937</v>
      </c>
      <c r="M1081" s="1">
        <v>0.5</v>
      </c>
      <c r="N1081" s="25">
        <v>-5.29547e-6</v>
      </c>
      <c r="O1081" s="25">
        <v>1.49306e-5</v>
      </c>
      <c r="P1081" s="25">
        <v>0.0014433</v>
      </c>
      <c r="Q1081" s="25">
        <v>-0.000343397</v>
      </c>
      <c r="R1081" s="27">
        <f ca="1" t="array" ref="R1081">(PRODUCT(((C$4:Q$4="")+(C1081:Q1081&lt;C$4:Q$4))*((C$3:Q$3="")+(C1081:Q1081&gt;C$3:Q$3)))&gt;0)*1</f>
        <v>0</v>
      </c>
    </row>
    <row r="1082" hidden="1" spans="1:18">
      <c r="A1082" s="19">
        <v>863</v>
      </c>
      <c r="B1082" s="1" t="s">
        <v>1152</v>
      </c>
      <c r="C1082" s="20">
        <v>6450</v>
      </c>
      <c r="D1082" s="20">
        <v>6773.16</v>
      </c>
      <c r="E1082" s="21">
        <f t="shared" si="17"/>
        <v>0.952288149106178</v>
      </c>
      <c r="F1082" s="22">
        <v>275.015</v>
      </c>
      <c r="G1082" s="1">
        <v>0</v>
      </c>
      <c r="H1082" s="1">
        <v>0</v>
      </c>
      <c r="I1082" s="1">
        <v>240</v>
      </c>
      <c r="J1082" s="1">
        <v>0</v>
      </c>
      <c r="K1082" s="1">
        <v>0</v>
      </c>
      <c r="L1082" s="22">
        <v>37.3253</v>
      </c>
      <c r="M1082" s="1">
        <v>0.65</v>
      </c>
      <c r="N1082" s="25">
        <v>-4.54129e-6</v>
      </c>
      <c r="O1082" s="25">
        <v>1.45312e-5</v>
      </c>
      <c r="P1082" s="25">
        <v>0.00159415</v>
      </c>
      <c r="Q1082" s="25">
        <v>-0.000459764</v>
      </c>
      <c r="R1082" s="27">
        <f ca="1" t="array" ref="R1082">(PRODUCT(((C$4:Q$4="")+(C1082:Q1082&lt;C$4:Q$4))*((C$3:Q$3="")+(C1082:Q1082&gt;C$3:Q$3)))&gt;0)*1</f>
        <v>0</v>
      </c>
    </row>
    <row r="1083" hidden="1" spans="1:18">
      <c r="A1083" s="19">
        <v>864</v>
      </c>
      <c r="B1083" s="1" t="s">
        <v>1153</v>
      </c>
      <c r="C1083" s="20">
        <v>6450</v>
      </c>
      <c r="D1083" s="20">
        <v>6742.77</v>
      </c>
      <c r="E1083" s="21">
        <f t="shared" si="17"/>
        <v>0.956580159192735</v>
      </c>
      <c r="F1083" s="22">
        <v>275.009</v>
      </c>
      <c r="G1083" s="1">
        <v>0</v>
      </c>
      <c r="H1083" s="1">
        <v>0</v>
      </c>
      <c r="I1083" s="1">
        <v>277</v>
      </c>
      <c r="J1083" s="1">
        <v>0</v>
      </c>
      <c r="K1083" s="1">
        <v>0</v>
      </c>
      <c r="L1083" s="22">
        <v>37.1983</v>
      </c>
      <c r="M1083" s="1">
        <v>0.9</v>
      </c>
      <c r="N1083" s="25">
        <v>-4.20798e-6</v>
      </c>
      <c r="O1083" s="25">
        <v>1.61352e-5</v>
      </c>
      <c r="P1083" s="25">
        <v>0.00153006</v>
      </c>
      <c r="Q1083" s="25">
        <v>-0.000300391</v>
      </c>
      <c r="R1083" s="27">
        <f ca="1" t="array" ref="R1083">(PRODUCT(((C$4:Q$4="")+(C1083:Q1083&lt;C$4:Q$4))*((C$3:Q$3="")+(C1083:Q1083&gt;C$3:Q$3)))&gt;0)*1</f>
        <v>0</v>
      </c>
    </row>
    <row r="1084" hidden="1" spans="1:18">
      <c r="A1084" s="19">
        <v>865</v>
      </c>
      <c r="B1084" s="1" t="s">
        <v>1154</v>
      </c>
      <c r="C1084" s="20">
        <v>7430</v>
      </c>
      <c r="D1084" s="20">
        <v>7871.73</v>
      </c>
      <c r="E1084" s="21">
        <f t="shared" si="17"/>
        <v>0.943884000086385</v>
      </c>
      <c r="F1084" s="22">
        <v>266.031</v>
      </c>
      <c r="G1084" s="1">
        <v>0</v>
      </c>
      <c r="H1084" s="1">
        <v>0</v>
      </c>
      <c r="I1084" s="1">
        <v>208</v>
      </c>
      <c r="J1084" s="1">
        <v>0</v>
      </c>
      <c r="K1084" s="1">
        <v>0</v>
      </c>
      <c r="L1084" s="22">
        <v>37.2542</v>
      </c>
      <c r="M1084" s="1">
        <v>0.52</v>
      </c>
      <c r="N1084" s="25">
        <v>-5.00319e-6</v>
      </c>
      <c r="O1084" s="25">
        <v>1.63368e-5</v>
      </c>
      <c r="P1084" s="25">
        <v>0.00167591</v>
      </c>
      <c r="Q1084" s="25">
        <v>-0.000214364</v>
      </c>
      <c r="R1084" s="27">
        <f ca="1" t="array" ref="R1084">(PRODUCT(((C$4:Q$4="")+(C1084:Q1084&lt;C$4:Q$4))*((C$3:Q$3="")+(C1084:Q1084&gt;C$3:Q$3)))&gt;0)*1</f>
        <v>0</v>
      </c>
    </row>
    <row r="1085" hidden="1" spans="1:18">
      <c r="A1085" s="19">
        <v>866</v>
      </c>
      <c r="B1085" s="1" t="s">
        <v>1155</v>
      </c>
      <c r="C1085" s="20">
        <v>7450</v>
      </c>
      <c r="D1085" s="20">
        <v>7845.58</v>
      </c>
      <c r="E1085" s="21">
        <f t="shared" si="17"/>
        <v>0.949579253541485</v>
      </c>
      <c r="F1085" s="22">
        <v>275.046</v>
      </c>
      <c r="G1085" s="1">
        <v>0</v>
      </c>
      <c r="H1085" s="1">
        <v>0</v>
      </c>
      <c r="I1085" s="1">
        <v>240</v>
      </c>
      <c r="J1085" s="1">
        <v>0</v>
      </c>
      <c r="K1085" s="1">
        <v>0</v>
      </c>
      <c r="L1085" s="22">
        <v>37.0769</v>
      </c>
      <c r="M1085" s="1">
        <v>0.68</v>
      </c>
      <c r="N1085" s="25">
        <v>-4.48859e-6</v>
      </c>
      <c r="O1085" s="25">
        <v>1.61103e-5</v>
      </c>
      <c r="P1085" s="25">
        <v>0.00173309</v>
      </c>
      <c r="Q1085" s="25">
        <v>-0.000223033</v>
      </c>
      <c r="R1085" s="27">
        <f ca="1" t="array" ref="R1085">(PRODUCT(((C$4:Q$4="")+(C1085:Q1085&lt;C$4:Q$4))*((C$3:Q$3="")+(C1085:Q1085&gt;C$3:Q$3)))&gt;0)*1</f>
        <v>0</v>
      </c>
    </row>
    <row r="1086" hidden="1" spans="1:18">
      <c r="A1086" s="19">
        <v>867</v>
      </c>
      <c r="B1086" s="1" t="s">
        <v>1156</v>
      </c>
      <c r="C1086" s="20">
        <v>7460</v>
      </c>
      <c r="D1086" s="20">
        <v>7823.15</v>
      </c>
      <c r="E1086" s="21">
        <f t="shared" si="17"/>
        <v>0.953580079635441</v>
      </c>
      <c r="F1086" s="22">
        <v>274.99</v>
      </c>
      <c r="G1086" s="1">
        <v>0</v>
      </c>
      <c r="H1086" s="1">
        <v>0</v>
      </c>
      <c r="I1086" s="1">
        <v>277</v>
      </c>
      <c r="J1086" s="1">
        <v>0</v>
      </c>
      <c r="K1086" s="1">
        <v>0</v>
      </c>
      <c r="L1086" s="22">
        <v>38.0808</v>
      </c>
      <c r="M1086" s="1">
        <v>0.9</v>
      </c>
      <c r="N1086" s="25">
        <v>-4.14551e-6</v>
      </c>
      <c r="O1086" s="25">
        <v>1.39055e-5</v>
      </c>
      <c r="P1086" s="25">
        <v>0.00160994</v>
      </c>
      <c r="Q1086" s="25">
        <v>-0.000319192</v>
      </c>
      <c r="R1086" s="27">
        <f ca="1" t="array" ref="R1086">(PRODUCT(((C$4:Q$4="")+(C1086:Q1086&lt;C$4:Q$4))*((C$3:Q$3="")+(C1086:Q1086&gt;C$3:Q$3)))&gt;0)*1</f>
        <v>0</v>
      </c>
    </row>
    <row r="1087" hidden="1" spans="1:18">
      <c r="A1087" s="19">
        <v>872</v>
      </c>
      <c r="B1087" s="1" t="s">
        <v>1157</v>
      </c>
      <c r="C1087" s="20">
        <v>3288</v>
      </c>
      <c r="D1087" s="20">
        <v>3391.98</v>
      </c>
      <c r="E1087" s="21">
        <f t="shared" si="17"/>
        <v>0.969345338121097</v>
      </c>
      <c r="F1087" s="22">
        <v>409.292</v>
      </c>
      <c r="G1087" s="1">
        <v>500</v>
      </c>
      <c r="H1087" s="1">
        <v>13</v>
      </c>
      <c r="I1087" s="1">
        <v>208</v>
      </c>
      <c r="J1087" s="1">
        <v>0</v>
      </c>
      <c r="K1087" s="1">
        <v>0</v>
      </c>
      <c r="L1087" s="22">
        <v>10.7895</v>
      </c>
      <c r="M1087" s="1">
        <v>5.55</v>
      </c>
      <c r="N1087" s="25">
        <v>-3.04322e-6</v>
      </c>
      <c r="O1087" s="25">
        <v>3.95341e-5</v>
      </c>
      <c r="P1087" s="25">
        <v>0.00535546</v>
      </c>
      <c r="Q1087" s="25">
        <v>0.00609479</v>
      </c>
      <c r="R1087" s="27">
        <f ca="1" t="array" ref="R1087">(PRODUCT(((C$4:Q$4="")+(C1087:Q1087&lt;C$4:Q$4))*((C$3:Q$3="")+(C1087:Q1087&gt;C$3:Q$3)))&gt;0)*1</f>
        <v>0</v>
      </c>
    </row>
    <row r="1088" hidden="1" spans="1:18">
      <c r="A1088" s="19">
        <v>873</v>
      </c>
      <c r="B1088" s="1" t="s">
        <v>1158</v>
      </c>
      <c r="C1088" s="20">
        <v>3250</v>
      </c>
      <c r="D1088" s="20">
        <v>3339.97</v>
      </c>
      <c r="E1088" s="21">
        <f t="shared" si="17"/>
        <v>0.973062632299093</v>
      </c>
      <c r="F1088" s="22">
        <v>431.881</v>
      </c>
      <c r="G1088" s="1">
        <v>500</v>
      </c>
      <c r="H1088" s="1">
        <v>13</v>
      </c>
      <c r="I1088" s="1">
        <v>240</v>
      </c>
      <c r="J1088" s="1">
        <v>0</v>
      </c>
      <c r="K1088" s="1">
        <v>0</v>
      </c>
      <c r="L1088" s="22">
        <v>13.1012</v>
      </c>
      <c r="M1088" s="1">
        <v>5.46</v>
      </c>
      <c r="N1088" s="25">
        <v>-3.50031e-6</v>
      </c>
      <c r="O1088" s="25">
        <v>1.85407e-5</v>
      </c>
      <c r="P1088" s="25">
        <v>0.00208187</v>
      </c>
      <c r="Q1088" s="25">
        <v>-0.000397705</v>
      </c>
      <c r="R1088" s="27">
        <f ca="1" t="array" ref="R1088">(PRODUCT(((C$4:Q$4="")+(C1088:Q1088&lt;C$4:Q$4))*((C$3:Q$3="")+(C1088:Q1088&gt;C$3:Q$3)))&gt;0)*1</f>
        <v>0</v>
      </c>
    </row>
    <row r="1089" hidden="1" spans="1:18">
      <c r="A1089" s="19">
        <v>874</v>
      </c>
      <c r="B1089" s="1" t="s">
        <v>1159</v>
      </c>
      <c r="C1089" s="20">
        <v>3990</v>
      </c>
      <c r="D1089" s="20">
        <v>4123.91</v>
      </c>
      <c r="E1089" s="21">
        <f t="shared" si="17"/>
        <v>0.967528389319845</v>
      </c>
      <c r="F1089" s="22">
        <v>409.627</v>
      </c>
      <c r="G1089" s="1">
        <v>500</v>
      </c>
      <c r="H1089" s="1">
        <v>16</v>
      </c>
      <c r="I1089" s="1">
        <v>208</v>
      </c>
      <c r="J1089" s="1">
        <v>0</v>
      </c>
      <c r="K1089" s="1">
        <v>0</v>
      </c>
      <c r="L1089" s="22">
        <v>11.503</v>
      </c>
      <c r="M1089" s="1">
        <v>5.1</v>
      </c>
      <c r="N1089" s="25">
        <v>-3.28988e-6</v>
      </c>
      <c r="O1089" s="25">
        <v>4.7958e-5</v>
      </c>
      <c r="P1089" s="25">
        <v>0.00382126</v>
      </c>
      <c r="Q1089" s="25">
        <v>0.00406626</v>
      </c>
      <c r="R1089" s="27">
        <f ca="1" t="array" ref="R1089">(PRODUCT(((C$4:Q$4="")+(C1089:Q1089&lt;C$4:Q$4))*((C$3:Q$3="")+(C1089:Q1089&gt;C$3:Q$3)))&gt;0)*1</f>
        <v>0</v>
      </c>
    </row>
    <row r="1090" hidden="1" spans="1:18">
      <c r="A1090" s="19">
        <v>875</v>
      </c>
      <c r="B1090" s="1" t="s">
        <v>1160</v>
      </c>
      <c r="C1090" s="20">
        <v>3974</v>
      </c>
      <c r="D1090" s="20">
        <v>4086.71</v>
      </c>
      <c r="E1090" s="21">
        <f t="shared" si="17"/>
        <v>0.972420357696044</v>
      </c>
      <c r="F1090" s="22">
        <v>430.503</v>
      </c>
      <c r="G1090" s="1">
        <v>500</v>
      </c>
      <c r="H1090" s="1">
        <v>16</v>
      </c>
      <c r="I1090" s="1">
        <v>240</v>
      </c>
      <c r="J1090" s="1">
        <v>0</v>
      </c>
      <c r="K1090" s="1">
        <v>0</v>
      </c>
      <c r="L1090" s="22">
        <v>11.0783</v>
      </c>
      <c r="M1090" s="1">
        <v>5.92</v>
      </c>
      <c r="N1090" s="25">
        <v>-2.42605e-6</v>
      </c>
      <c r="O1090" s="25">
        <v>5.31806e-5</v>
      </c>
      <c r="P1090" s="25">
        <v>0.00589549</v>
      </c>
      <c r="Q1090" s="25">
        <v>0.00976041</v>
      </c>
      <c r="R1090" s="27">
        <f ca="1" t="array" ref="R1090">(PRODUCT(((C$4:Q$4="")+(C1090:Q1090&lt;C$4:Q$4))*((C$3:Q$3="")+(C1090:Q1090&gt;C$3:Q$3)))&gt;0)*1</f>
        <v>0</v>
      </c>
    </row>
    <row r="1091" hidden="1" spans="1:18">
      <c r="A1091" s="19">
        <v>876</v>
      </c>
      <c r="B1091" s="1" t="s">
        <v>1161</v>
      </c>
      <c r="C1091" s="20">
        <v>4980</v>
      </c>
      <c r="D1091" s="20">
        <v>5161.73</v>
      </c>
      <c r="E1091" s="21">
        <f t="shared" si="17"/>
        <v>0.964792811712352</v>
      </c>
      <c r="F1091" s="22">
        <v>409.106</v>
      </c>
      <c r="G1091" s="1">
        <v>500</v>
      </c>
      <c r="H1091" s="1">
        <v>20</v>
      </c>
      <c r="I1091" s="1">
        <v>208</v>
      </c>
      <c r="J1091" s="1">
        <v>0</v>
      </c>
      <c r="K1091" s="1">
        <v>0</v>
      </c>
      <c r="L1091" s="22">
        <v>8.82943</v>
      </c>
      <c r="M1091" s="1">
        <v>5.46</v>
      </c>
      <c r="N1091" s="25">
        <v>-2.85654e-6</v>
      </c>
      <c r="O1091" s="25">
        <v>1.19768e-5</v>
      </c>
      <c r="P1091" s="25">
        <v>-0.00375686</v>
      </c>
      <c r="Q1091" s="25">
        <v>-0.00405088</v>
      </c>
      <c r="R1091" s="27">
        <f ca="1" t="array" ref="R1091">(PRODUCT(((C$4:Q$4="")+(C1091:Q1091&lt;C$4:Q$4))*((C$3:Q$3="")+(C1091:Q1091&gt;C$3:Q$3)))&gt;0)*1</f>
        <v>0</v>
      </c>
    </row>
    <row r="1092" hidden="1" spans="1:18">
      <c r="A1092" s="19">
        <v>877</v>
      </c>
      <c r="B1092" s="1" t="s">
        <v>1162</v>
      </c>
      <c r="C1092" s="20">
        <v>4975</v>
      </c>
      <c r="D1092" s="20">
        <v>5115.61</v>
      </c>
      <c r="E1092" s="21">
        <f t="shared" si="17"/>
        <v>0.972513541884546</v>
      </c>
      <c r="F1092" s="22">
        <v>434.217</v>
      </c>
      <c r="G1092" s="1">
        <v>500</v>
      </c>
      <c r="H1092" s="1">
        <v>20</v>
      </c>
      <c r="I1092" s="1">
        <v>240</v>
      </c>
      <c r="J1092" s="1">
        <v>0</v>
      </c>
      <c r="K1092" s="1">
        <v>0</v>
      </c>
      <c r="L1092" s="22">
        <v>8.6398</v>
      </c>
      <c r="M1092" s="1">
        <v>3.52</v>
      </c>
      <c r="N1092" s="25">
        <v>-1.38864e-6</v>
      </c>
      <c r="O1092" s="25">
        <v>1.54312e-5</v>
      </c>
      <c r="P1092" s="25">
        <v>-0.00251437</v>
      </c>
      <c r="Q1092" s="25">
        <v>-0.0081684</v>
      </c>
      <c r="R1092" s="27">
        <f ca="1" t="array" ref="R1092">(PRODUCT(((C$4:Q$4="")+(C1092:Q1092&lt;C$4:Q$4))*((C$3:Q$3="")+(C1092:Q1092&gt;C$3:Q$3)))&gt;0)*1</f>
        <v>0</v>
      </c>
    </row>
    <row r="1093" hidden="1" spans="1:18">
      <c r="A1093" s="19">
        <v>878</v>
      </c>
      <c r="B1093" s="1" t="s">
        <v>1163</v>
      </c>
      <c r="C1093" s="20">
        <v>5330</v>
      </c>
      <c r="D1093" s="20">
        <v>5534.05</v>
      </c>
      <c r="E1093" s="21">
        <f t="shared" si="17"/>
        <v>0.963128269531356</v>
      </c>
      <c r="F1093" s="22">
        <v>409.596</v>
      </c>
      <c r="G1093" s="1">
        <v>500</v>
      </c>
      <c r="H1093" s="1">
        <v>23</v>
      </c>
      <c r="I1093" s="1">
        <v>208</v>
      </c>
      <c r="J1093" s="1">
        <v>0</v>
      </c>
      <c r="K1093" s="1">
        <v>0</v>
      </c>
      <c r="L1093" s="22">
        <v>9.83584</v>
      </c>
      <c r="M1093" s="1">
        <v>5.22</v>
      </c>
      <c r="N1093" s="25">
        <v>-3.21225e-6</v>
      </c>
      <c r="O1093" s="25">
        <v>1.12694e-5</v>
      </c>
      <c r="P1093" s="25">
        <v>-0.0035554</v>
      </c>
      <c r="Q1093" s="25">
        <v>-0.00344046</v>
      </c>
      <c r="R1093" s="27">
        <f ca="1" t="array" ref="R1093">(PRODUCT(((C$4:Q$4="")+(C1093:Q1093&lt;C$4:Q$4))*((C$3:Q$3="")+(C1093:Q1093&gt;C$3:Q$3)))&gt;0)*1</f>
        <v>0</v>
      </c>
    </row>
    <row r="1094" hidden="1" spans="1:18">
      <c r="A1094" s="19">
        <v>879</v>
      </c>
      <c r="B1094" s="1" t="s">
        <v>1164</v>
      </c>
      <c r="C1094" s="20">
        <v>5994</v>
      </c>
      <c r="D1094" s="20">
        <v>6182.88</v>
      </c>
      <c r="E1094" s="21">
        <f t="shared" si="17"/>
        <v>0.969451129570685</v>
      </c>
      <c r="F1094" s="22">
        <v>433.589</v>
      </c>
      <c r="G1094" s="1">
        <v>500</v>
      </c>
      <c r="H1094" s="1">
        <v>23</v>
      </c>
      <c r="I1094" s="1">
        <v>240</v>
      </c>
      <c r="J1094" s="1">
        <v>0</v>
      </c>
      <c r="K1094" s="1">
        <v>0</v>
      </c>
      <c r="L1094" s="22">
        <v>11.6196</v>
      </c>
      <c r="M1094" s="1">
        <v>3.52</v>
      </c>
      <c r="N1094" s="25">
        <v>-2.23751e-6</v>
      </c>
      <c r="O1094" s="25">
        <v>2.02199e-6</v>
      </c>
      <c r="P1094" s="25">
        <v>0.00236056</v>
      </c>
      <c r="Q1094" s="25">
        <v>-0.00158323</v>
      </c>
      <c r="R1094" s="27">
        <f ca="1" t="array" ref="R1094">(PRODUCT(((C$4:Q$4="")+(C1094:Q1094&lt;C$4:Q$4))*((C$3:Q$3="")+(C1094:Q1094&gt;C$3:Q$3)))&gt;0)*1</f>
        <v>0</v>
      </c>
    </row>
    <row r="1095" hidden="1" spans="1:18">
      <c r="A1095" s="19">
        <v>972</v>
      </c>
      <c r="B1095" s="1" t="s">
        <v>1165</v>
      </c>
      <c r="C1095" s="20">
        <v>3300</v>
      </c>
      <c r="D1095" s="20">
        <v>3485.09</v>
      </c>
      <c r="E1095" s="21">
        <f t="shared" si="17"/>
        <v>0.946890898082976</v>
      </c>
      <c r="F1095" s="22">
        <v>362.487</v>
      </c>
      <c r="G1095" s="1">
        <v>0</v>
      </c>
      <c r="H1095" s="1">
        <v>18.5</v>
      </c>
      <c r="I1095" s="1">
        <v>208</v>
      </c>
      <c r="J1095" s="1">
        <v>0</v>
      </c>
      <c r="K1095" s="1">
        <v>0</v>
      </c>
      <c r="L1095" s="22">
        <v>20.2758</v>
      </c>
      <c r="M1095" s="1">
        <v>0.62</v>
      </c>
      <c r="N1095" s="25">
        <v>-7.23351e-6</v>
      </c>
      <c r="O1095" s="25">
        <v>-6.574e-5</v>
      </c>
      <c r="P1095" s="25">
        <v>-0.00121954</v>
      </c>
      <c r="Q1095" s="25">
        <v>-0.00523853</v>
      </c>
      <c r="R1095" s="27">
        <f ca="1" t="array" ref="R1095">(PRODUCT(((C$4:Q$4="")+(C1095:Q1095&lt;C$4:Q$4))*((C$3:Q$3="")+(C1095:Q1095&gt;C$3:Q$3)))&gt;0)*1</f>
        <v>0</v>
      </c>
    </row>
    <row r="1096" hidden="1" spans="1:18">
      <c r="A1096" s="19">
        <v>973</v>
      </c>
      <c r="B1096" s="1" t="s">
        <v>1166</v>
      </c>
      <c r="C1096" s="20">
        <v>3300</v>
      </c>
      <c r="D1096" s="20">
        <v>3455.49</v>
      </c>
      <c r="E1096" s="21">
        <f t="shared" ref="E1096:E1106" si="18">C1096/D1096</f>
        <v>0.955002040231631</v>
      </c>
      <c r="F1096" s="22">
        <v>386.514</v>
      </c>
      <c r="G1096" s="1">
        <v>0</v>
      </c>
      <c r="H1096" s="1">
        <v>18.5</v>
      </c>
      <c r="I1096" s="1">
        <v>240</v>
      </c>
      <c r="J1096" s="1">
        <v>0</v>
      </c>
      <c r="K1096" s="1">
        <v>0</v>
      </c>
      <c r="L1096" s="22">
        <v>20.7427</v>
      </c>
      <c r="M1096" s="1">
        <v>0.83</v>
      </c>
      <c r="N1096" s="25">
        <v>-4.59552e-6</v>
      </c>
      <c r="O1096" s="25">
        <v>-4.36818e-5</v>
      </c>
      <c r="P1096" s="25">
        <v>-0.00183634</v>
      </c>
      <c r="Q1096" s="25">
        <v>-0.00677404</v>
      </c>
      <c r="R1096" s="27">
        <f ca="1" t="array" ref="R1096">(PRODUCT(((C$4:Q$4="")+(C1096:Q1096&lt;C$4:Q$4))*((C$3:Q$3="")+(C1096:Q1096&gt;C$3:Q$3)))&gt;0)*1</f>
        <v>0</v>
      </c>
    </row>
    <row r="1097" hidden="1" spans="1:18">
      <c r="A1097" s="19">
        <v>974</v>
      </c>
      <c r="B1097" s="1" t="s">
        <v>1167</v>
      </c>
      <c r="C1097" s="20">
        <v>3300</v>
      </c>
      <c r="D1097" s="20">
        <v>3443.72</v>
      </c>
      <c r="E1097" s="21">
        <f t="shared" si="18"/>
        <v>0.958266061119952</v>
      </c>
      <c r="F1097" s="22">
        <v>327.003</v>
      </c>
      <c r="G1097" s="1">
        <v>0</v>
      </c>
      <c r="H1097" s="1">
        <v>18.5</v>
      </c>
      <c r="I1097" s="1">
        <v>277</v>
      </c>
      <c r="J1097" s="1">
        <v>0</v>
      </c>
      <c r="K1097" s="1">
        <v>0</v>
      </c>
      <c r="L1097" s="22">
        <v>24.6372</v>
      </c>
      <c r="M1097" s="1">
        <v>1.1</v>
      </c>
      <c r="N1097" s="25">
        <v>-4.59558e-6</v>
      </c>
      <c r="O1097" s="25">
        <v>-2.65971e-5</v>
      </c>
      <c r="P1097" s="25">
        <v>-0.00160217</v>
      </c>
      <c r="Q1097" s="25">
        <v>-0.00518242</v>
      </c>
      <c r="R1097" s="27">
        <f ca="1" t="array" ref="R1097">(PRODUCT(((C$4:Q$4="")+(C1097:Q1097&lt;C$4:Q$4))*((C$3:Q$3="")+(C1097:Q1097&gt;C$3:Q$3)))&gt;0)*1</f>
        <v>0</v>
      </c>
    </row>
    <row r="1098" hidden="1" spans="1:18">
      <c r="A1098" s="19">
        <v>981</v>
      </c>
      <c r="B1098" s="1" t="s">
        <v>1168</v>
      </c>
      <c r="C1098" s="20">
        <v>3800</v>
      </c>
      <c r="D1098" s="20">
        <v>4037.73</v>
      </c>
      <c r="E1098" s="21">
        <f t="shared" si="18"/>
        <v>0.941122858635917</v>
      </c>
      <c r="F1098" s="22">
        <v>362.579</v>
      </c>
      <c r="G1098" s="1">
        <v>0</v>
      </c>
      <c r="H1098" s="1">
        <v>22.1</v>
      </c>
      <c r="I1098" s="1">
        <v>208</v>
      </c>
      <c r="J1098" s="1">
        <v>0</v>
      </c>
      <c r="K1098" s="1">
        <v>0</v>
      </c>
      <c r="L1098" s="22">
        <v>22.1658</v>
      </c>
      <c r="M1098" s="1">
        <v>0.62</v>
      </c>
      <c r="N1098" s="25">
        <v>-9.26776e-6</v>
      </c>
      <c r="O1098" s="25">
        <v>-8.77914e-5</v>
      </c>
      <c r="P1098" s="25">
        <v>-0.00129906</v>
      </c>
      <c r="Q1098" s="25">
        <v>-0.0041139</v>
      </c>
      <c r="R1098" s="27">
        <f ca="1" t="array" ref="R1098">(PRODUCT(((C$4:Q$4="")+(C1098:Q1098&lt;C$4:Q$4))*((C$3:Q$3="")+(C1098:Q1098&gt;C$3:Q$3)))&gt;0)*1</f>
        <v>0</v>
      </c>
    </row>
    <row r="1099" hidden="1" spans="1:18">
      <c r="A1099" s="19">
        <v>982</v>
      </c>
      <c r="B1099" s="1" t="s">
        <v>1169</v>
      </c>
      <c r="C1099" s="20">
        <v>4000</v>
      </c>
      <c r="D1099" s="20">
        <v>4206.98</v>
      </c>
      <c r="E1099" s="21">
        <f t="shared" si="18"/>
        <v>0.950800811983894</v>
      </c>
      <c r="F1099" s="22">
        <v>386.465</v>
      </c>
      <c r="G1099" s="1">
        <v>0</v>
      </c>
      <c r="H1099" s="1">
        <v>22.1</v>
      </c>
      <c r="I1099" s="1">
        <v>240</v>
      </c>
      <c r="J1099" s="1">
        <v>0</v>
      </c>
      <c r="K1099" s="1">
        <v>0</v>
      </c>
      <c r="L1099" s="22">
        <v>22.8354</v>
      </c>
      <c r="M1099" s="1">
        <v>0.83</v>
      </c>
      <c r="N1099" s="25">
        <v>-5.80165e-6</v>
      </c>
      <c r="O1099" s="25">
        <v>-6.84185e-5</v>
      </c>
      <c r="P1099" s="25">
        <v>-0.00164458</v>
      </c>
      <c r="Q1099" s="25">
        <v>-0.0053677</v>
      </c>
      <c r="R1099" s="27">
        <f ca="1" t="array" ref="R1099">(PRODUCT(((C$4:Q$4="")+(C1099:Q1099&lt;C$4:Q$4))*((C$3:Q$3="")+(C1099:Q1099&gt;C$3:Q$3)))&gt;0)*1</f>
        <v>0</v>
      </c>
    </row>
    <row r="1100" hidden="1" spans="1:18">
      <c r="A1100" s="19">
        <v>983</v>
      </c>
      <c r="B1100" s="1" t="s">
        <v>1170</v>
      </c>
      <c r="C1100" s="20">
        <v>4000</v>
      </c>
      <c r="D1100" s="20">
        <v>4191.17</v>
      </c>
      <c r="E1100" s="21">
        <f t="shared" si="18"/>
        <v>0.954387438352536</v>
      </c>
      <c r="F1100" s="22">
        <v>327.011</v>
      </c>
      <c r="G1100" s="1">
        <v>0</v>
      </c>
      <c r="H1100" s="1">
        <v>22.1</v>
      </c>
      <c r="I1100" s="1">
        <v>277</v>
      </c>
      <c r="J1100" s="1">
        <v>0</v>
      </c>
      <c r="K1100" s="1">
        <v>0</v>
      </c>
      <c r="L1100" s="22">
        <v>26.1886</v>
      </c>
      <c r="M1100" s="1">
        <v>1.1</v>
      </c>
      <c r="N1100" s="25">
        <v>-5.51887e-6</v>
      </c>
      <c r="O1100" s="25">
        <v>-4.95674e-5</v>
      </c>
      <c r="P1100" s="25">
        <v>-0.00189463</v>
      </c>
      <c r="Q1100" s="25">
        <v>-0.00525675</v>
      </c>
      <c r="R1100" s="27">
        <f ca="1" t="array" ref="R1100">(PRODUCT(((C$4:Q$4="")+(C1100:Q1100&lt;C$4:Q$4))*((C$3:Q$3="")+(C1100:Q1100&gt;C$3:Q$3)))&gt;0)*1</f>
        <v>0</v>
      </c>
    </row>
    <row r="1101" hidden="1" spans="1:18">
      <c r="A1101" s="19">
        <v>984</v>
      </c>
      <c r="B1101" s="1" t="s">
        <v>1171</v>
      </c>
      <c r="C1101" s="20">
        <v>6500</v>
      </c>
      <c r="D1101" s="20">
        <v>6873.63</v>
      </c>
      <c r="E1101" s="21">
        <f t="shared" si="18"/>
        <v>0.945642986311454</v>
      </c>
      <c r="F1101" s="22">
        <v>364.628</v>
      </c>
      <c r="G1101" s="1">
        <v>0</v>
      </c>
      <c r="H1101" s="1">
        <v>0</v>
      </c>
      <c r="I1101" s="1">
        <v>208</v>
      </c>
      <c r="J1101" s="1">
        <v>0</v>
      </c>
      <c r="K1101" s="1">
        <v>0</v>
      </c>
      <c r="L1101" s="22">
        <v>35.4935</v>
      </c>
      <c r="M1101" s="1">
        <v>0.71</v>
      </c>
      <c r="N1101" s="25">
        <v>-3.31761e-6</v>
      </c>
      <c r="O1101" s="25">
        <v>-5.66306e-5</v>
      </c>
      <c r="P1101" s="25">
        <v>-0.00110785</v>
      </c>
      <c r="Q1101" s="25">
        <v>-0.0054991</v>
      </c>
      <c r="R1101" s="27">
        <f ca="1" t="array" ref="R1101">(PRODUCT(((C$4:Q$4="")+(C1101:Q1101&lt;C$4:Q$4))*((C$3:Q$3="")+(C1101:Q1101&gt;C$3:Q$3)))&gt;0)*1</f>
        <v>0</v>
      </c>
    </row>
    <row r="1102" hidden="1" spans="1:18">
      <c r="A1102" s="19">
        <v>985</v>
      </c>
      <c r="B1102" s="1" t="s">
        <v>1172</v>
      </c>
      <c r="C1102" s="20">
        <v>6500</v>
      </c>
      <c r="D1102" s="20">
        <v>6815.02</v>
      </c>
      <c r="E1102" s="21">
        <f t="shared" si="18"/>
        <v>0.953775630885896</v>
      </c>
      <c r="F1102" s="22">
        <v>388.549</v>
      </c>
      <c r="G1102" s="1">
        <v>0</v>
      </c>
      <c r="H1102" s="1">
        <v>0</v>
      </c>
      <c r="I1102" s="1">
        <v>240</v>
      </c>
      <c r="J1102" s="1">
        <v>0</v>
      </c>
      <c r="K1102" s="1">
        <v>0</v>
      </c>
      <c r="L1102" s="22">
        <v>33.4898</v>
      </c>
      <c r="M1102" s="1">
        <v>0.76</v>
      </c>
      <c r="N1102" s="25">
        <v>-1.84036e-6</v>
      </c>
      <c r="O1102" s="25">
        <v>-3.46944e-5</v>
      </c>
      <c r="P1102" s="25">
        <v>-0.000777232</v>
      </c>
      <c r="Q1102" s="25">
        <v>-0.00749187</v>
      </c>
      <c r="R1102" s="27">
        <f ca="1" t="array" ref="R1102">(PRODUCT(((C$4:Q$4="")+(C1102:Q1102&lt;C$4:Q$4))*((C$3:Q$3="")+(C1102:Q1102&gt;C$3:Q$3)))&gt;0)*1</f>
        <v>0</v>
      </c>
    </row>
    <row r="1103" hidden="1" spans="1:18">
      <c r="A1103" s="19">
        <v>986</v>
      </c>
      <c r="B1103" s="1" t="s">
        <v>1173</v>
      </c>
      <c r="C1103" s="20">
        <v>6500</v>
      </c>
      <c r="D1103" s="20">
        <v>6778.48</v>
      </c>
      <c r="E1103" s="21">
        <f t="shared" si="18"/>
        <v>0.958917043348951</v>
      </c>
      <c r="F1103" s="22">
        <v>327.717</v>
      </c>
      <c r="G1103" s="1">
        <v>0</v>
      </c>
      <c r="H1103" s="1">
        <v>0</v>
      </c>
      <c r="I1103" s="1">
        <v>277</v>
      </c>
      <c r="J1103" s="1">
        <v>0</v>
      </c>
      <c r="K1103" s="1">
        <v>0</v>
      </c>
      <c r="L1103" s="22">
        <v>25.4388</v>
      </c>
      <c r="M1103" s="1">
        <v>1.02</v>
      </c>
      <c r="N1103" s="25">
        <v>-1.58166e-6</v>
      </c>
      <c r="O1103" s="25">
        <v>-2.8094e-5</v>
      </c>
      <c r="P1103" s="25">
        <v>-0.00213116</v>
      </c>
      <c r="Q1103" s="25">
        <v>-0.00824958</v>
      </c>
      <c r="R1103" s="27">
        <f ca="1" t="array" ref="R1103">(PRODUCT(((C$4:Q$4="")+(C1103:Q1103&lt;C$4:Q$4))*((C$3:Q$3="")+(C1103:Q1103&gt;C$3:Q$3)))&gt;0)*1</f>
        <v>0</v>
      </c>
    </row>
    <row r="1104" hidden="1" spans="1:18">
      <c r="A1104" s="19">
        <v>993</v>
      </c>
      <c r="B1104" s="1" t="s">
        <v>1174</v>
      </c>
      <c r="C1104" s="20">
        <v>7600</v>
      </c>
      <c r="D1104" s="20">
        <v>8083.34</v>
      </c>
      <c r="E1104" s="21">
        <f t="shared" si="18"/>
        <v>0.940205410139868</v>
      </c>
      <c r="F1104" s="22">
        <v>364.647</v>
      </c>
      <c r="G1104" s="1">
        <v>0</v>
      </c>
      <c r="H1104" s="1">
        <v>0</v>
      </c>
      <c r="I1104" s="1">
        <v>208</v>
      </c>
      <c r="J1104" s="1">
        <v>0</v>
      </c>
      <c r="K1104" s="1">
        <v>0</v>
      </c>
      <c r="L1104" s="22">
        <v>43.0574</v>
      </c>
      <c r="M1104" s="1">
        <v>0.71</v>
      </c>
      <c r="N1104" s="25">
        <v>-4.18111e-6</v>
      </c>
      <c r="O1104" s="25">
        <v>-7.79934e-5</v>
      </c>
      <c r="P1104" s="25">
        <v>-0.000752972</v>
      </c>
      <c r="Q1104" s="25">
        <v>-0.00387773</v>
      </c>
      <c r="R1104" s="27">
        <f ca="1" t="array" ref="R1104">(PRODUCT(((C$4:Q$4="")+(C1104:Q1104&lt;C$4:Q$4))*((C$3:Q$3="")+(C1104:Q1104&gt;C$3:Q$3)))&gt;0)*1</f>
        <v>0</v>
      </c>
    </row>
    <row r="1105" hidden="1" spans="1:18">
      <c r="A1105" s="19">
        <v>994</v>
      </c>
      <c r="B1105" s="1" t="s">
        <v>1175</v>
      </c>
      <c r="C1105" s="20">
        <v>8000</v>
      </c>
      <c r="D1105" s="20">
        <v>8420.02</v>
      </c>
      <c r="E1105" s="21">
        <f t="shared" si="18"/>
        <v>0.950116508036798</v>
      </c>
      <c r="F1105" s="22">
        <v>388.714</v>
      </c>
      <c r="G1105" s="1">
        <v>0</v>
      </c>
      <c r="H1105" s="1">
        <v>0</v>
      </c>
      <c r="I1105" s="1">
        <v>240</v>
      </c>
      <c r="J1105" s="1">
        <v>0</v>
      </c>
      <c r="K1105" s="1">
        <v>0</v>
      </c>
      <c r="L1105" s="22">
        <v>34.8519</v>
      </c>
      <c r="M1105" s="1">
        <v>0.76</v>
      </c>
      <c r="N1105" s="25">
        <v>-2.57586e-6</v>
      </c>
      <c r="O1105" s="25">
        <v>-6.837e-5</v>
      </c>
      <c r="P1105" s="25">
        <v>-0.00152217</v>
      </c>
      <c r="Q1105" s="25">
        <v>-0.00581433</v>
      </c>
      <c r="R1105" s="27">
        <f ca="1" t="array" ref="R1105">(PRODUCT(((C$4:Q$4="")+(C1105:Q1105&lt;C$4:Q$4))*((C$3:Q$3="")+(C1105:Q1105&gt;C$3:Q$3)))&gt;0)*1</f>
        <v>0</v>
      </c>
    </row>
    <row r="1106" hidden="1" spans="1:18">
      <c r="A1106" s="19">
        <v>995</v>
      </c>
      <c r="B1106" s="1" t="s">
        <v>1176</v>
      </c>
      <c r="C1106" s="20">
        <v>8000</v>
      </c>
      <c r="D1106" s="20">
        <v>8379.42</v>
      </c>
      <c r="E1106" s="21">
        <f t="shared" si="18"/>
        <v>0.954720016421184</v>
      </c>
      <c r="F1106" s="22">
        <v>327.884</v>
      </c>
      <c r="G1106" s="1">
        <v>0</v>
      </c>
      <c r="H1106" s="1">
        <v>0</v>
      </c>
      <c r="I1106" s="1">
        <v>277</v>
      </c>
      <c r="J1106" s="1">
        <v>0</v>
      </c>
      <c r="K1106" s="1">
        <v>0</v>
      </c>
      <c r="L1106" s="22">
        <v>26.9116</v>
      </c>
      <c r="M1106" s="1">
        <v>1.02</v>
      </c>
      <c r="N1106" s="25">
        <v>-2.32906e-6</v>
      </c>
      <c r="O1106" s="25">
        <v>-4.6492e-5</v>
      </c>
      <c r="P1106" s="25">
        <v>-0.00262615</v>
      </c>
      <c r="Q1106" s="25">
        <v>-0.00527183</v>
      </c>
      <c r="R1106" s="27">
        <f ca="1" t="array" ref="R1106">(PRODUCT(((C$4:Q$4="")+(C1106:Q1106&lt;C$4:Q$4))*((C$3:Q$3="")+(C1106:Q1106&gt;C$3:Q$3)))&gt;0)*1</f>
        <v>0</v>
      </c>
    </row>
    <row r="1110" spans="4:4">
      <c r="D1110" s="28"/>
    </row>
  </sheetData>
  <autoFilter ref="A7:R1106">
    <filterColumn colId="6">
      <customFilters>
        <customFilter operator="equal" val="900"/>
      </customFilters>
    </filterColumn>
    <filterColumn colId="17">
      <customFilters>
        <customFilter operator="equal" val="1"/>
      </customFilters>
    </filterColumn>
    <sortState ref="A7:R1106">
      <sortCondition ref="E7:E1106" descending="1"/>
    </sortState>
  </autoFilter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23"/>
  <sheetViews>
    <sheetView workbookViewId="0">
      <selection activeCell="G11" sqref="G11"/>
    </sheetView>
  </sheetViews>
  <sheetFormatPr defaultColWidth="9" defaultRowHeight="15" outlineLevelCol="3"/>
  <cols>
    <col min="1" max="1" width="5.62857142857143" customWidth="1"/>
    <col min="2" max="2" width="50.1238095238095" customWidth="1"/>
    <col min="3" max="3" width="14.247619047619" customWidth="1"/>
    <col min="4" max="4" width="14.8761904761905" customWidth="1"/>
  </cols>
  <sheetData>
    <row r="3" spans="2:2">
      <c r="B3" s="1" t="s">
        <v>1177</v>
      </c>
    </row>
    <row r="5" spans="2:2">
      <c r="B5" s="2" t="s">
        <v>1178</v>
      </c>
    </row>
    <row r="6" spans="2:2">
      <c r="B6" s="2" t="s">
        <v>1179</v>
      </c>
    </row>
    <row r="7" spans="2:4">
      <c r="B7" s="2" t="s">
        <v>1180</v>
      </c>
      <c r="C7" s="3" t="s">
        <v>1181</v>
      </c>
      <c r="D7" s="3" t="s">
        <v>1182</v>
      </c>
    </row>
    <row r="8" spans="2:4">
      <c r="B8" s="2" t="str">
        <f ca="1">"entry "&amp;INDIRECT(C8)</f>
        <v>entry SanRex: PV-100K-48T-13 400V [CEC 2012]</v>
      </c>
      <c r="C8" s="4" t="s">
        <v>0</v>
      </c>
      <c r="D8" s="5"/>
    </row>
    <row r="9" spans="2:4">
      <c r="B9" s="6" t="str">
        <f ca="1">TEXT(ROW(B9)-ROW(B$8),"00")&amp;":pv.mod.inv."&amp;RIGHT(C9,LEN(C9)-4)&amp;"="&amp;TEXT(INDIRECT(C9),D9)</f>
        <v>01:pv.mod.inv.Pdc0=104412.0</v>
      </c>
      <c r="C9" s="4" t="s">
        <v>23</v>
      </c>
      <c r="D9" s="5" t="s">
        <v>1183</v>
      </c>
    </row>
    <row r="10" spans="2:4">
      <c r="B10" s="6" t="str">
        <f ca="1" t="shared" ref="B10:B22" si="0">TEXT(ROW(B10)-ROW(B$8),"00")&amp;":pv.mod.inv."&amp;RIGHT(C10,LEN(C10)-4)&amp;"="&amp;TEXT(INDIRECT(C10),D10)</f>
        <v>02:pv.mod.inv.Vdc0=401.32</v>
      </c>
      <c r="C10" s="4" t="s">
        <v>25</v>
      </c>
      <c r="D10" s="5" t="s">
        <v>1183</v>
      </c>
    </row>
    <row r="11" spans="2:4">
      <c r="B11" s="6" t="str">
        <f ca="1" t="shared" si="0"/>
        <v>03:pv.mod.inv.Vac=400.0</v>
      </c>
      <c r="C11" s="4" t="s">
        <v>28</v>
      </c>
      <c r="D11" s="5" t="s">
        <v>1183</v>
      </c>
    </row>
    <row r="12" spans="2:4">
      <c r="B12" s="6" t="str">
        <f ca="1" t="shared" si="0"/>
        <v>04:pv.mod.inv.Pac0=99680.0</v>
      </c>
      <c r="C12" s="4" t="s">
        <v>31</v>
      </c>
      <c r="D12" s="5" t="s">
        <v>1183</v>
      </c>
    </row>
    <row r="13" spans="2:4">
      <c r="B13" s="6" t="str">
        <f ca="1" t="shared" si="0"/>
        <v>05:pv.mod.inv.Ps0=1245.63</v>
      </c>
      <c r="C13" s="4" t="s">
        <v>34</v>
      </c>
      <c r="D13" s="5" t="s">
        <v>1183</v>
      </c>
    </row>
    <row r="14" spans="2:4">
      <c r="B14" s="6" t="str">
        <f ca="1" t="shared" si="0"/>
        <v>06:pv.mod.inv.C0=-1.193E-7</v>
      </c>
      <c r="C14" s="4" t="s">
        <v>36</v>
      </c>
      <c r="D14" s="5" t="s">
        <v>1184</v>
      </c>
    </row>
    <row r="15" spans="2:4">
      <c r="B15" s="6" t="str">
        <f ca="1" t="shared" si="0"/>
        <v>07:pv.mod.inv.C1=7.119E-5</v>
      </c>
      <c r="C15" s="4" t="s">
        <v>39</v>
      </c>
      <c r="D15" s="5" t="s">
        <v>1184</v>
      </c>
    </row>
    <row r="16" spans="2:4">
      <c r="B16" s="6" t="str">
        <f ca="1" t="shared" si="0"/>
        <v>08:pv.mod.inv.C2=1.437E-3</v>
      </c>
      <c r="C16" s="4" t="s">
        <v>42</v>
      </c>
      <c r="D16" s="5" t="s">
        <v>1184</v>
      </c>
    </row>
    <row r="17" spans="2:4">
      <c r="B17" s="6" t="str">
        <f ca="1" t="shared" si="0"/>
        <v>09:pv.mod.inv.C3=8.239E-4</v>
      </c>
      <c r="C17" s="4" t="s">
        <v>44</v>
      </c>
      <c r="D17" s="5" t="s">
        <v>1184</v>
      </c>
    </row>
    <row r="18" spans="2:4">
      <c r="B18" s="6" t="str">
        <f ca="1" t="shared" si="0"/>
        <v>10:pv.mod.inv.Pnt=90.92</v>
      </c>
      <c r="C18" s="4" t="s">
        <v>46</v>
      </c>
      <c r="D18" s="5" t="s">
        <v>1183</v>
      </c>
    </row>
    <row r="19" spans="2:4">
      <c r="B19" s="6" t="str">
        <f ca="1" t="shared" si="0"/>
        <v>11:pv.mod.inv.Vdcmax=900.0</v>
      </c>
      <c r="C19" s="4" t="s">
        <v>48</v>
      </c>
      <c r="D19" s="5" t="s">
        <v>1183</v>
      </c>
    </row>
    <row r="20" spans="2:4">
      <c r="B20" s="6" t="str">
        <f ca="1" t="shared" si="0"/>
        <v>12:pv.mod.inv.Idcmax=240.0</v>
      </c>
      <c r="C20" s="4" t="s">
        <v>50</v>
      </c>
      <c r="D20" s="5" t="s">
        <v>1183</v>
      </c>
    </row>
    <row r="21" spans="2:4">
      <c r="B21" s="6" t="str">
        <f ca="1" t="shared" si="0"/>
        <v>13:pv.mod.inv.MPPTLow=450.0</v>
      </c>
      <c r="C21" s="4" t="s">
        <v>52</v>
      </c>
      <c r="D21" s="5" t="s">
        <v>1183</v>
      </c>
    </row>
    <row r="22" spans="2:4">
      <c r="B22" s="6" t="str">
        <f ca="1" t="shared" si="0"/>
        <v>14:pv.mod.inv.MPPTHi=800.0</v>
      </c>
      <c r="C22" s="4" t="s">
        <v>54</v>
      </c>
      <c r="D22" s="5" t="s">
        <v>1183</v>
      </c>
    </row>
    <row r="23" spans="2:2">
      <c r="B23" s="2" t="s">
        <v>1185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Selection</vt:lpstr>
      <vt:lpstr>Inv_curves</vt:lpstr>
      <vt:lpstr>SNLinverters20130115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2013-09-27T11:28:00Z</dcterms:created>
  <dcterms:modified xsi:type="dcterms:W3CDTF">2018-02-24T00:47:54Z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