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5" i="1" l="1"/>
  <c r="O366" i="1" s="1"/>
  <c r="O364" i="1"/>
  <c r="A364" i="1"/>
  <c r="O363" i="1"/>
  <c r="G363" i="1"/>
  <c r="G364" i="1" s="1"/>
  <c r="F363" i="1"/>
  <c r="F364" i="1" s="1"/>
  <c r="F366" i="1" s="1"/>
  <c r="E363" i="1"/>
  <c r="E364" i="1" s="1"/>
  <c r="D363" i="1"/>
  <c r="D364" i="1" s="1"/>
  <c r="B363" i="1"/>
  <c r="B364" i="1" s="1"/>
  <c r="A363" i="1"/>
  <c r="O361" i="1"/>
  <c r="I361" i="1"/>
  <c r="D361" i="1"/>
  <c r="O360" i="1"/>
  <c r="N360" i="1"/>
  <c r="N362" i="1" s="1"/>
  <c r="N364" i="1" s="1"/>
  <c r="O359" i="1"/>
  <c r="I359" i="1"/>
  <c r="I360" i="1" s="1"/>
  <c r="F359" i="1"/>
  <c r="D359" i="1"/>
  <c r="D360" i="1" s="1"/>
  <c r="A359" i="1"/>
  <c r="O358" i="1"/>
  <c r="I358" i="1"/>
  <c r="G358" i="1"/>
  <c r="G359" i="1" s="1"/>
  <c r="F358" i="1"/>
  <c r="E358" i="1"/>
  <c r="E359" i="1" s="1"/>
  <c r="E361" i="1" s="1"/>
  <c r="D358" i="1"/>
  <c r="B358" i="1"/>
  <c r="B359" i="1" s="1"/>
  <c r="A358" i="1"/>
  <c r="O356" i="1"/>
  <c r="N356" i="1"/>
  <c r="N357" i="1" s="1"/>
  <c r="N358" i="1" s="1"/>
  <c r="N359" i="1" s="1"/>
  <c r="N361" i="1" s="1"/>
  <c r="N363" i="1" s="1"/>
  <c r="O355" i="1"/>
  <c r="O354" i="1"/>
  <c r="G354" i="1"/>
  <c r="G355" i="1" s="1"/>
  <c r="G356" i="1" s="1"/>
  <c r="E354" i="1"/>
  <c r="E355" i="1" s="1"/>
  <c r="E356" i="1" s="1"/>
  <c r="B354" i="1"/>
  <c r="B355" i="1" s="1"/>
  <c r="B356" i="1" s="1"/>
  <c r="O353" i="1"/>
  <c r="I353" i="1"/>
  <c r="I354" i="1" s="1"/>
  <c r="I355" i="1" s="1"/>
  <c r="I356" i="1" s="1"/>
  <c r="G353" i="1"/>
  <c r="F353" i="1"/>
  <c r="F354" i="1" s="1"/>
  <c r="F355" i="1" s="1"/>
  <c r="F356" i="1" s="1"/>
  <c r="E353" i="1"/>
  <c r="D353" i="1"/>
  <c r="D354" i="1" s="1"/>
  <c r="D355" i="1" s="1"/>
  <c r="D356" i="1" s="1"/>
  <c r="B353" i="1"/>
  <c r="A353" i="1"/>
  <c r="A354" i="1" s="1"/>
  <c r="A355" i="1" s="1"/>
  <c r="A356" i="1" s="1"/>
  <c r="N350" i="1"/>
  <c r="N351" i="1" s="1"/>
  <c r="N352" i="1" s="1"/>
  <c r="N353" i="1" s="1"/>
  <c r="N354" i="1" s="1"/>
  <c r="N355" i="1" s="1"/>
  <c r="G350" i="1"/>
  <c r="G351" i="1" s="1"/>
  <c r="E350" i="1"/>
  <c r="E351" i="1" s="1"/>
  <c r="B350" i="1"/>
  <c r="B351" i="1" s="1"/>
  <c r="O349" i="1"/>
  <c r="O350" i="1" s="1"/>
  <c r="O351" i="1" s="1"/>
  <c r="N349" i="1"/>
  <c r="I349" i="1"/>
  <c r="I350" i="1" s="1"/>
  <c r="I351" i="1" s="1"/>
  <c r="G349" i="1"/>
  <c r="F349" i="1"/>
  <c r="F350" i="1" s="1"/>
  <c r="F351" i="1" s="1"/>
  <c r="E349" i="1"/>
  <c r="D349" i="1"/>
  <c r="D350" i="1" s="1"/>
  <c r="D351" i="1" s="1"/>
  <c r="B349" i="1"/>
  <c r="A349" i="1"/>
  <c r="A350" i="1" s="1"/>
  <c r="A351" i="1" s="1"/>
  <c r="D346" i="1"/>
  <c r="O345" i="1"/>
  <c r="O346" i="1" s="1"/>
  <c r="O347" i="1" s="1"/>
  <c r="D345" i="1"/>
  <c r="D347" i="1" s="1"/>
  <c r="O344" i="1"/>
  <c r="G344" i="1"/>
  <c r="G345" i="1" s="1"/>
  <c r="F344" i="1"/>
  <c r="F345" i="1" s="1"/>
  <c r="E344" i="1"/>
  <c r="E345" i="1" s="1"/>
  <c r="D344" i="1"/>
  <c r="B344" i="1"/>
  <c r="B345" i="1" s="1"/>
  <c r="A344" i="1"/>
  <c r="A345" i="1" s="1"/>
  <c r="O342" i="1"/>
  <c r="B341" i="1"/>
  <c r="O340" i="1"/>
  <c r="O341" i="1" s="1"/>
  <c r="I340" i="1"/>
  <c r="D340" i="1"/>
  <c r="O339" i="1"/>
  <c r="I339" i="1"/>
  <c r="G339" i="1"/>
  <c r="G340" i="1" s="1"/>
  <c r="G342" i="1" s="1"/>
  <c r="F339" i="1"/>
  <c r="F340" i="1" s="1"/>
  <c r="E339" i="1"/>
  <c r="E340" i="1" s="1"/>
  <c r="D339" i="1"/>
  <c r="B339" i="1"/>
  <c r="B340" i="1" s="1"/>
  <c r="B342" i="1" s="1"/>
  <c r="A339" i="1"/>
  <c r="A340" i="1" s="1"/>
  <c r="I336" i="1"/>
  <c r="I337" i="1" s="1"/>
  <c r="O335" i="1"/>
  <c r="O336" i="1" s="1"/>
  <c r="O337" i="1" s="1"/>
  <c r="E335" i="1"/>
  <c r="E336" i="1" s="1"/>
  <c r="E337" i="1" s="1"/>
  <c r="O334" i="1"/>
  <c r="I334" i="1"/>
  <c r="I335" i="1" s="1"/>
  <c r="G334" i="1"/>
  <c r="G335" i="1" s="1"/>
  <c r="G336" i="1" s="1"/>
  <c r="G337" i="1" s="1"/>
  <c r="F334" i="1"/>
  <c r="F335" i="1" s="1"/>
  <c r="F336" i="1" s="1"/>
  <c r="F337" i="1" s="1"/>
  <c r="E334" i="1"/>
  <c r="D334" i="1"/>
  <c r="D335" i="1" s="1"/>
  <c r="D336" i="1" s="1"/>
  <c r="D337" i="1" s="1"/>
  <c r="B334" i="1"/>
  <c r="B335" i="1" s="1"/>
  <c r="B336" i="1" s="1"/>
  <c r="B337" i="1" s="1"/>
  <c r="A334" i="1"/>
  <c r="A335" i="1" s="1"/>
  <c r="A336" i="1" s="1"/>
  <c r="A337" i="1" s="1"/>
  <c r="N331" i="1"/>
  <c r="N332" i="1" s="1"/>
  <c r="N333" i="1" s="1"/>
  <c r="N334" i="1" s="1"/>
  <c r="N335" i="1" s="1"/>
  <c r="N336" i="1" s="1"/>
  <c r="N337" i="1" s="1"/>
  <c r="N338" i="1" s="1"/>
  <c r="N339" i="1" s="1"/>
  <c r="N340" i="1" s="1"/>
  <c r="E331" i="1"/>
  <c r="E332" i="1" s="1"/>
  <c r="O330" i="1"/>
  <c r="O331" i="1" s="1"/>
  <c r="O332" i="1" s="1"/>
  <c r="N330" i="1"/>
  <c r="I330" i="1"/>
  <c r="I331" i="1" s="1"/>
  <c r="I332" i="1" s="1"/>
  <c r="G330" i="1"/>
  <c r="G331" i="1" s="1"/>
  <c r="G332" i="1" s="1"/>
  <c r="F330" i="1"/>
  <c r="F331" i="1" s="1"/>
  <c r="F332" i="1" s="1"/>
  <c r="E330" i="1"/>
  <c r="D330" i="1"/>
  <c r="D331" i="1" s="1"/>
  <c r="D332" i="1" s="1"/>
  <c r="B330" i="1"/>
  <c r="B331" i="1" s="1"/>
  <c r="B332" i="1" s="1"/>
  <c r="A330" i="1"/>
  <c r="A331" i="1" s="1"/>
  <c r="A332" i="1" s="1"/>
  <c r="O327" i="1"/>
  <c r="O328" i="1" s="1"/>
  <c r="O326" i="1"/>
  <c r="F326" i="1"/>
  <c r="O325" i="1"/>
  <c r="G325" i="1"/>
  <c r="G326" i="1" s="1"/>
  <c r="F325" i="1"/>
  <c r="E325" i="1"/>
  <c r="E326" i="1" s="1"/>
  <c r="D325" i="1"/>
  <c r="D326" i="1" s="1"/>
  <c r="B325" i="1"/>
  <c r="B326" i="1" s="1"/>
  <c r="A325" i="1"/>
  <c r="A326" i="1" s="1"/>
  <c r="O322" i="1"/>
  <c r="O323" i="1" s="1"/>
  <c r="O321" i="1"/>
  <c r="F321" i="1"/>
  <c r="A321" i="1"/>
  <c r="O320" i="1"/>
  <c r="I320" i="1"/>
  <c r="I321" i="1" s="1"/>
  <c r="I322" i="1" s="1"/>
  <c r="G320" i="1"/>
  <c r="G321" i="1" s="1"/>
  <c r="F320" i="1"/>
  <c r="E320" i="1"/>
  <c r="E321" i="1" s="1"/>
  <c r="E323" i="1" s="1"/>
  <c r="D320" i="1"/>
  <c r="D321" i="1" s="1"/>
  <c r="D322" i="1" s="1"/>
  <c r="B320" i="1"/>
  <c r="B321" i="1" s="1"/>
  <c r="A320" i="1"/>
  <c r="E318" i="1"/>
  <c r="O317" i="1"/>
  <c r="O318" i="1" s="1"/>
  <c r="O316" i="1"/>
  <c r="G316" i="1"/>
  <c r="G317" i="1" s="1"/>
  <c r="G318" i="1" s="1"/>
  <c r="B316" i="1"/>
  <c r="B317" i="1" s="1"/>
  <c r="B318" i="1" s="1"/>
  <c r="O315" i="1"/>
  <c r="I315" i="1"/>
  <c r="I316" i="1" s="1"/>
  <c r="I317" i="1" s="1"/>
  <c r="I318" i="1" s="1"/>
  <c r="G315" i="1"/>
  <c r="F315" i="1"/>
  <c r="F316" i="1" s="1"/>
  <c r="F317" i="1" s="1"/>
  <c r="F318" i="1" s="1"/>
  <c r="E315" i="1"/>
  <c r="E316" i="1" s="1"/>
  <c r="E317" i="1" s="1"/>
  <c r="D315" i="1"/>
  <c r="D316" i="1" s="1"/>
  <c r="D317" i="1" s="1"/>
  <c r="D318" i="1" s="1"/>
  <c r="B315" i="1"/>
  <c r="A315" i="1"/>
  <c r="A316" i="1" s="1"/>
  <c r="A317" i="1" s="1"/>
  <c r="A318" i="1" s="1"/>
  <c r="G312" i="1"/>
  <c r="G313" i="1" s="1"/>
  <c r="B312" i="1"/>
  <c r="B313" i="1" s="1"/>
  <c r="O311" i="1"/>
  <c r="O312" i="1" s="1"/>
  <c r="O313" i="1" s="1"/>
  <c r="N311" i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I311" i="1"/>
  <c r="I312" i="1" s="1"/>
  <c r="I313" i="1" s="1"/>
  <c r="G311" i="1"/>
  <c r="F311" i="1"/>
  <c r="F312" i="1" s="1"/>
  <c r="F313" i="1" s="1"/>
  <c r="E311" i="1"/>
  <c r="E312" i="1" s="1"/>
  <c r="E313" i="1" s="1"/>
  <c r="D311" i="1"/>
  <c r="D312" i="1" s="1"/>
  <c r="D313" i="1" s="1"/>
  <c r="B311" i="1"/>
  <c r="A311" i="1"/>
  <c r="A312" i="1" s="1"/>
  <c r="A313" i="1" s="1"/>
  <c r="O308" i="1"/>
  <c r="O309" i="1" s="1"/>
  <c r="O307" i="1"/>
  <c r="O306" i="1"/>
  <c r="G306" i="1"/>
  <c r="G307" i="1" s="1"/>
  <c r="F306" i="1"/>
  <c r="F307" i="1" s="1"/>
  <c r="E306" i="1"/>
  <c r="E307" i="1" s="1"/>
  <c r="D306" i="1"/>
  <c r="D307" i="1" s="1"/>
  <c r="D308" i="1" s="1"/>
  <c r="B306" i="1"/>
  <c r="B307" i="1" s="1"/>
  <c r="A306" i="1"/>
  <c r="A307" i="1" s="1"/>
  <c r="O304" i="1"/>
  <c r="F304" i="1"/>
  <c r="O303" i="1"/>
  <c r="B303" i="1"/>
  <c r="O302" i="1"/>
  <c r="I302" i="1"/>
  <c r="D302" i="1"/>
  <c r="O301" i="1"/>
  <c r="I301" i="1"/>
  <c r="G301" i="1"/>
  <c r="G302" i="1" s="1"/>
  <c r="G304" i="1" s="1"/>
  <c r="F301" i="1"/>
  <c r="F302" i="1" s="1"/>
  <c r="F303" i="1" s="1"/>
  <c r="E301" i="1"/>
  <c r="E302" i="1" s="1"/>
  <c r="D301" i="1"/>
  <c r="B301" i="1"/>
  <c r="B302" i="1" s="1"/>
  <c r="B304" i="1" s="1"/>
  <c r="A301" i="1"/>
  <c r="A302" i="1" s="1"/>
  <c r="O298" i="1"/>
  <c r="O299" i="1" s="1"/>
  <c r="O297" i="1"/>
  <c r="F297" i="1"/>
  <c r="F298" i="1" s="1"/>
  <c r="F299" i="1" s="1"/>
  <c r="A297" i="1"/>
  <c r="A298" i="1" s="1"/>
  <c r="A299" i="1" s="1"/>
  <c r="O296" i="1"/>
  <c r="I296" i="1"/>
  <c r="I297" i="1" s="1"/>
  <c r="I298" i="1" s="1"/>
  <c r="I299" i="1" s="1"/>
  <c r="G296" i="1"/>
  <c r="G297" i="1" s="1"/>
  <c r="G298" i="1" s="1"/>
  <c r="G299" i="1" s="1"/>
  <c r="F296" i="1"/>
  <c r="E296" i="1"/>
  <c r="E297" i="1" s="1"/>
  <c r="E298" i="1" s="1"/>
  <c r="E299" i="1" s="1"/>
  <c r="D296" i="1"/>
  <c r="D297" i="1" s="1"/>
  <c r="D298" i="1" s="1"/>
  <c r="D299" i="1" s="1"/>
  <c r="B296" i="1"/>
  <c r="B297" i="1" s="1"/>
  <c r="B298" i="1" s="1"/>
  <c r="B299" i="1" s="1"/>
  <c r="A296" i="1"/>
  <c r="E294" i="1"/>
  <c r="O293" i="1"/>
  <c r="O294" i="1" s="1"/>
  <c r="F293" i="1"/>
  <c r="F294" i="1" s="1"/>
  <c r="A293" i="1"/>
  <c r="A294" i="1" s="1"/>
  <c r="O292" i="1"/>
  <c r="N292" i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I292" i="1"/>
  <c r="I293" i="1" s="1"/>
  <c r="I294" i="1" s="1"/>
  <c r="G292" i="1"/>
  <c r="G293" i="1" s="1"/>
  <c r="G294" i="1" s="1"/>
  <c r="F292" i="1"/>
  <c r="E292" i="1"/>
  <c r="E293" i="1" s="1"/>
  <c r="D292" i="1"/>
  <c r="D293" i="1" s="1"/>
  <c r="D294" i="1" s="1"/>
  <c r="B292" i="1"/>
  <c r="B293" i="1" s="1"/>
  <c r="B294" i="1" s="1"/>
  <c r="A292" i="1"/>
  <c r="B289" i="1"/>
  <c r="B290" i="1" s="1"/>
  <c r="O288" i="1"/>
  <c r="O289" i="1" s="1"/>
  <c r="O290" i="1" s="1"/>
  <c r="N288" i="1"/>
  <c r="N289" i="1" s="1"/>
  <c r="N290" i="1" s="1"/>
  <c r="G288" i="1"/>
  <c r="G289" i="1" s="1"/>
  <c r="G290" i="1" s="1"/>
  <c r="F288" i="1"/>
  <c r="F289" i="1" s="1"/>
  <c r="F290" i="1" s="1"/>
  <c r="E288" i="1"/>
  <c r="E289" i="1" s="1"/>
  <c r="E290" i="1" s="1"/>
  <c r="D288" i="1"/>
  <c r="D289" i="1" s="1"/>
  <c r="D290" i="1" s="1"/>
  <c r="B288" i="1"/>
  <c r="A288" i="1"/>
  <c r="A289" i="1" s="1"/>
  <c r="A290" i="1" s="1"/>
  <c r="D285" i="1"/>
  <c r="D286" i="1" s="1"/>
  <c r="N284" i="1"/>
  <c r="N285" i="1" s="1"/>
  <c r="N286" i="1" s="1"/>
  <c r="E284" i="1"/>
  <c r="E285" i="1" s="1"/>
  <c r="E286" i="1" s="1"/>
  <c r="O283" i="1"/>
  <c r="O284" i="1" s="1"/>
  <c r="O285" i="1" s="1"/>
  <c r="N283" i="1"/>
  <c r="I283" i="1"/>
  <c r="I284" i="1" s="1"/>
  <c r="I285" i="1" s="1"/>
  <c r="I286" i="1" s="1"/>
  <c r="G283" i="1"/>
  <c r="G284" i="1" s="1"/>
  <c r="G285" i="1" s="1"/>
  <c r="G286" i="1" s="1"/>
  <c r="F283" i="1"/>
  <c r="F284" i="1" s="1"/>
  <c r="F285" i="1" s="1"/>
  <c r="F286" i="1" s="1"/>
  <c r="E283" i="1"/>
  <c r="D283" i="1"/>
  <c r="D284" i="1" s="1"/>
  <c r="B283" i="1"/>
  <c r="B284" i="1" s="1"/>
  <c r="B285" i="1" s="1"/>
  <c r="B286" i="1" s="1"/>
  <c r="A283" i="1"/>
  <c r="A284" i="1" s="1"/>
  <c r="A285" i="1" s="1"/>
  <c r="A286" i="1" s="1"/>
  <c r="G281" i="1"/>
  <c r="B281" i="1"/>
  <c r="I280" i="1"/>
  <c r="I281" i="1" s="1"/>
  <c r="D280" i="1"/>
  <c r="D281" i="1" s="1"/>
  <c r="O279" i="1"/>
  <c r="O280" i="1" s="1"/>
  <c r="O281" i="1" s="1"/>
  <c r="N279" i="1"/>
  <c r="N280" i="1" s="1"/>
  <c r="N281" i="1" s="1"/>
  <c r="I279" i="1"/>
  <c r="G279" i="1"/>
  <c r="G280" i="1" s="1"/>
  <c r="F279" i="1"/>
  <c r="F280" i="1" s="1"/>
  <c r="F281" i="1" s="1"/>
  <c r="E279" i="1"/>
  <c r="E280" i="1" s="1"/>
  <c r="E281" i="1" s="1"/>
  <c r="D279" i="1"/>
  <c r="B279" i="1"/>
  <c r="B280" i="1" s="1"/>
  <c r="A279" i="1"/>
  <c r="A280" i="1" s="1"/>
  <c r="A281" i="1" s="1"/>
  <c r="O277" i="1"/>
  <c r="G276" i="1"/>
  <c r="G277" i="1" s="1"/>
  <c r="B276" i="1"/>
  <c r="B277" i="1" s="1"/>
  <c r="O275" i="1"/>
  <c r="O276" i="1" s="1"/>
  <c r="N275" i="1"/>
  <c r="N276" i="1" s="1"/>
  <c r="N277" i="1" s="1"/>
  <c r="I275" i="1"/>
  <c r="I276" i="1" s="1"/>
  <c r="I277" i="1" s="1"/>
  <c r="G275" i="1"/>
  <c r="F275" i="1"/>
  <c r="F276" i="1" s="1"/>
  <c r="F277" i="1" s="1"/>
  <c r="E275" i="1"/>
  <c r="E276" i="1" s="1"/>
  <c r="E277" i="1" s="1"/>
  <c r="D275" i="1"/>
  <c r="D276" i="1" s="1"/>
  <c r="D277" i="1" s="1"/>
  <c r="B275" i="1"/>
  <c r="A275" i="1"/>
  <c r="A276" i="1" s="1"/>
  <c r="A277" i="1" s="1"/>
  <c r="D273" i="1"/>
  <c r="O272" i="1"/>
  <c r="O273" i="1" s="1"/>
  <c r="E272" i="1"/>
  <c r="E273" i="1" s="1"/>
  <c r="A272" i="1"/>
  <c r="A273" i="1" s="1"/>
  <c r="O271" i="1"/>
  <c r="N271" i="1"/>
  <c r="N272" i="1" s="1"/>
  <c r="N273" i="1" s="1"/>
  <c r="G271" i="1"/>
  <c r="G272" i="1" s="1"/>
  <c r="G273" i="1" s="1"/>
  <c r="F271" i="1"/>
  <c r="F272" i="1" s="1"/>
  <c r="F273" i="1" s="1"/>
  <c r="E271" i="1"/>
  <c r="D271" i="1"/>
  <c r="D272" i="1" s="1"/>
  <c r="C271" i="1"/>
  <c r="C272" i="1" s="1"/>
  <c r="C273" i="1" s="1"/>
  <c r="B271" i="1"/>
  <c r="B272" i="1" s="1"/>
  <c r="B273" i="1" s="1"/>
  <c r="A271" i="1"/>
  <c r="E268" i="1"/>
  <c r="E269" i="1" s="1"/>
  <c r="G267" i="1"/>
  <c r="G268" i="1" s="1"/>
  <c r="G269" i="1" s="1"/>
  <c r="C267" i="1"/>
  <c r="C268" i="1" s="1"/>
  <c r="C269" i="1" s="1"/>
  <c r="O266" i="1"/>
  <c r="O267" i="1" s="1"/>
  <c r="O268" i="1" s="1"/>
  <c r="N266" i="1"/>
  <c r="N267" i="1" s="1"/>
  <c r="N268" i="1" s="1"/>
  <c r="N269" i="1" s="1"/>
  <c r="I266" i="1"/>
  <c r="I267" i="1" s="1"/>
  <c r="I268" i="1" s="1"/>
  <c r="I269" i="1" s="1"/>
  <c r="G266" i="1"/>
  <c r="F266" i="1"/>
  <c r="F267" i="1" s="1"/>
  <c r="F268" i="1" s="1"/>
  <c r="F269" i="1" s="1"/>
  <c r="E266" i="1"/>
  <c r="E267" i="1" s="1"/>
  <c r="D266" i="1"/>
  <c r="D267" i="1" s="1"/>
  <c r="D268" i="1" s="1"/>
  <c r="D269" i="1" s="1"/>
  <c r="C266" i="1"/>
  <c r="B266" i="1"/>
  <c r="B267" i="1" s="1"/>
  <c r="B268" i="1" s="1"/>
  <c r="B269" i="1" s="1"/>
  <c r="A266" i="1"/>
  <c r="A267" i="1" s="1"/>
  <c r="A268" i="1" s="1"/>
  <c r="A269" i="1" s="1"/>
  <c r="N263" i="1"/>
  <c r="N264" i="1" s="1"/>
  <c r="E263" i="1"/>
  <c r="E264" i="1" s="1"/>
  <c r="A263" i="1"/>
  <c r="A264" i="1" s="1"/>
  <c r="O262" i="1"/>
  <c r="O263" i="1" s="1"/>
  <c r="O264" i="1" s="1"/>
  <c r="N262" i="1"/>
  <c r="I262" i="1"/>
  <c r="I263" i="1" s="1"/>
  <c r="I264" i="1" s="1"/>
  <c r="G262" i="1"/>
  <c r="G263" i="1" s="1"/>
  <c r="G264" i="1" s="1"/>
  <c r="F262" i="1"/>
  <c r="F263" i="1" s="1"/>
  <c r="F264" i="1" s="1"/>
  <c r="E262" i="1"/>
  <c r="D262" i="1"/>
  <c r="D263" i="1" s="1"/>
  <c r="D264" i="1" s="1"/>
  <c r="C262" i="1"/>
  <c r="C263" i="1" s="1"/>
  <c r="C264" i="1" s="1"/>
  <c r="B262" i="1"/>
  <c r="B263" i="1" s="1"/>
  <c r="B264" i="1" s="1"/>
  <c r="A262" i="1"/>
  <c r="N260" i="1"/>
  <c r="E260" i="1"/>
  <c r="G259" i="1"/>
  <c r="G260" i="1" s="1"/>
  <c r="C259" i="1"/>
  <c r="C260" i="1" s="1"/>
  <c r="O258" i="1"/>
  <c r="O259" i="1" s="1"/>
  <c r="O260" i="1" s="1"/>
  <c r="N258" i="1"/>
  <c r="N259" i="1" s="1"/>
  <c r="I258" i="1"/>
  <c r="I259" i="1" s="1"/>
  <c r="I260" i="1" s="1"/>
  <c r="G258" i="1"/>
  <c r="F258" i="1"/>
  <c r="F259" i="1" s="1"/>
  <c r="F260" i="1" s="1"/>
  <c r="E258" i="1"/>
  <c r="E259" i="1" s="1"/>
  <c r="D258" i="1"/>
  <c r="D259" i="1" s="1"/>
  <c r="D260" i="1" s="1"/>
  <c r="C258" i="1"/>
  <c r="B258" i="1"/>
  <c r="B259" i="1" s="1"/>
  <c r="B260" i="1" s="1"/>
  <c r="A258" i="1"/>
  <c r="A259" i="1" s="1"/>
  <c r="A260" i="1" s="1"/>
  <c r="F256" i="1"/>
  <c r="B256" i="1"/>
  <c r="G255" i="1"/>
  <c r="G256" i="1" s="1"/>
  <c r="C255" i="1"/>
  <c r="C256" i="1" s="1"/>
  <c r="O254" i="1"/>
  <c r="O255" i="1" s="1"/>
  <c r="O256" i="1" s="1"/>
  <c r="N254" i="1"/>
  <c r="N255" i="1" s="1"/>
  <c r="N256" i="1" s="1"/>
  <c r="G254" i="1"/>
  <c r="F254" i="1"/>
  <c r="F255" i="1" s="1"/>
  <c r="E254" i="1"/>
  <c r="E255" i="1" s="1"/>
  <c r="E256" i="1" s="1"/>
  <c r="D254" i="1"/>
  <c r="D255" i="1" s="1"/>
  <c r="D256" i="1" s="1"/>
  <c r="C254" i="1"/>
  <c r="B254" i="1"/>
  <c r="B255" i="1" s="1"/>
  <c r="A254" i="1"/>
  <c r="A255" i="1" s="1"/>
  <c r="A256" i="1" s="1"/>
  <c r="G250" i="1"/>
  <c r="G251" i="1" s="1"/>
  <c r="G252" i="1" s="1"/>
  <c r="F250" i="1"/>
  <c r="F251" i="1" s="1"/>
  <c r="F252" i="1" s="1"/>
  <c r="C250" i="1"/>
  <c r="C251" i="1" s="1"/>
  <c r="C252" i="1" s="1"/>
  <c r="B250" i="1"/>
  <c r="B251" i="1" s="1"/>
  <c r="B252" i="1" s="1"/>
  <c r="O249" i="1"/>
  <c r="O250" i="1" s="1"/>
  <c r="O251" i="1" s="1"/>
  <c r="N249" i="1"/>
  <c r="N250" i="1" s="1"/>
  <c r="N251" i="1" s="1"/>
  <c r="N252" i="1" s="1"/>
  <c r="I249" i="1"/>
  <c r="I250" i="1" s="1"/>
  <c r="I251" i="1" s="1"/>
  <c r="I252" i="1" s="1"/>
  <c r="G249" i="1"/>
  <c r="F249" i="1"/>
  <c r="E249" i="1"/>
  <c r="E250" i="1" s="1"/>
  <c r="E251" i="1" s="1"/>
  <c r="E252" i="1" s="1"/>
  <c r="D249" i="1"/>
  <c r="D250" i="1" s="1"/>
  <c r="D251" i="1" s="1"/>
  <c r="D252" i="1" s="1"/>
  <c r="C249" i="1"/>
  <c r="B249" i="1"/>
  <c r="A249" i="1"/>
  <c r="A250" i="1" s="1"/>
  <c r="A251" i="1" s="1"/>
  <c r="A252" i="1" s="1"/>
  <c r="N246" i="1"/>
  <c r="N247" i="1" s="1"/>
  <c r="I246" i="1"/>
  <c r="I247" i="1" s="1"/>
  <c r="E246" i="1"/>
  <c r="E247" i="1" s="1"/>
  <c r="D246" i="1"/>
  <c r="D247" i="1" s="1"/>
  <c r="A246" i="1"/>
  <c r="A247" i="1" s="1"/>
  <c r="O245" i="1"/>
  <c r="O246" i="1" s="1"/>
  <c r="O247" i="1" s="1"/>
  <c r="N245" i="1"/>
  <c r="I245" i="1"/>
  <c r="G245" i="1"/>
  <c r="G246" i="1" s="1"/>
  <c r="G247" i="1" s="1"/>
  <c r="F245" i="1"/>
  <c r="F246" i="1" s="1"/>
  <c r="F247" i="1" s="1"/>
  <c r="E245" i="1"/>
  <c r="D245" i="1"/>
  <c r="C245" i="1"/>
  <c r="C246" i="1" s="1"/>
  <c r="C247" i="1" s="1"/>
  <c r="B245" i="1"/>
  <c r="B246" i="1" s="1"/>
  <c r="B247" i="1" s="1"/>
  <c r="A245" i="1"/>
  <c r="E243" i="1"/>
  <c r="O242" i="1"/>
  <c r="O243" i="1" s="1"/>
  <c r="G242" i="1"/>
  <c r="G243" i="1" s="1"/>
  <c r="F242" i="1"/>
  <c r="F243" i="1" s="1"/>
  <c r="C242" i="1"/>
  <c r="C243" i="1" s="1"/>
  <c r="B242" i="1"/>
  <c r="B243" i="1" s="1"/>
  <c r="O241" i="1"/>
  <c r="N241" i="1"/>
  <c r="N242" i="1" s="1"/>
  <c r="N243" i="1" s="1"/>
  <c r="I241" i="1"/>
  <c r="I242" i="1" s="1"/>
  <c r="I243" i="1" s="1"/>
  <c r="G241" i="1"/>
  <c r="F241" i="1"/>
  <c r="E241" i="1"/>
  <c r="E242" i="1" s="1"/>
  <c r="D241" i="1"/>
  <c r="D242" i="1" s="1"/>
  <c r="D243" i="1" s="1"/>
  <c r="C241" i="1"/>
  <c r="B241" i="1"/>
  <c r="A241" i="1"/>
  <c r="A242" i="1" s="1"/>
  <c r="A243" i="1" s="1"/>
  <c r="F239" i="1"/>
  <c r="B239" i="1"/>
  <c r="G238" i="1"/>
  <c r="G239" i="1" s="1"/>
  <c r="F238" i="1"/>
  <c r="C238" i="1"/>
  <c r="C239" i="1" s="1"/>
  <c r="B238" i="1"/>
  <c r="O237" i="1"/>
  <c r="O238" i="1" s="1"/>
  <c r="O239" i="1" s="1"/>
  <c r="N237" i="1"/>
  <c r="N238" i="1" s="1"/>
  <c r="N239" i="1" s="1"/>
  <c r="G237" i="1"/>
  <c r="F237" i="1"/>
  <c r="E237" i="1"/>
  <c r="E238" i="1" s="1"/>
  <c r="E239" i="1" s="1"/>
  <c r="D237" i="1"/>
  <c r="D238" i="1" s="1"/>
  <c r="D239" i="1" s="1"/>
  <c r="C237" i="1"/>
  <c r="B237" i="1"/>
  <c r="A237" i="1"/>
  <c r="A238" i="1" s="1"/>
  <c r="A239" i="1" s="1"/>
  <c r="N235" i="1"/>
  <c r="N233" i="1"/>
  <c r="N234" i="1" s="1"/>
  <c r="I233" i="1"/>
  <c r="I234" i="1" s="1"/>
  <c r="I235" i="1" s="1"/>
  <c r="E233" i="1"/>
  <c r="E234" i="1" s="1"/>
  <c r="E235" i="1" s="1"/>
  <c r="A233" i="1"/>
  <c r="A234" i="1" s="1"/>
  <c r="A235" i="1" s="1"/>
  <c r="O232" i="1"/>
  <c r="O233" i="1" s="1"/>
  <c r="O234" i="1" s="1"/>
  <c r="N232" i="1"/>
  <c r="I232" i="1"/>
  <c r="G232" i="1"/>
  <c r="G233" i="1" s="1"/>
  <c r="G234" i="1" s="1"/>
  <c r="G235" i="1" s="1"/>
  <c r="F232" i="1"/>
  <c r="F233" i="1" s="1"/>
  <c r="F234" i="1" s="1"/>
  <c r="F235" i="1" s="1"/>
  <c r="E232" i="1"/>
  <c r="D232" i="1"/>
  <c r="D233" i="1" s="1"/>
  <c r="D234" i="1" s="1"/>
  <c r="D235" i="1" s="1"/>
  <c r="C232" i="1"/>
  <c r="C233" i="1" s="1"/>
  <c r="C234" i="1" s="1"/>
  <c r="C235" i="1" s="1"/>
  <c r="B232" i="1"/>
  <c r="B233" i="1" s="1"/>
  <c r="B234" i="1" s="1"/>
  <c r="B235" i="1" s="1"/>
  <c r="A232" i="1"/>
  <c r="E230" i="1"/>
  <c r="O229" i="1"/>
  <c r="O230" i="1" s="1"/>
  <c r="G229" i="1"/>
  <c r="G230" i="1" s="1"/>
  <c r="C229" i="1"/>
  <c r="C230" i="1" s="1"/>
  <c r="B229" i="1"/>
  <c r="B230" i="1" s="1"/>
  <c r="O228" i="1"/>
  <c r="N228" i="1"/>
  <c r="N229" i="1" s="1"/>
  <c r="N230" i="1" s="1"/>
  <c r="I228" i="1"/>
  <c r="I229" i="1" s="1"/>
  <c r="I230" i="1" s="1"/>
  <c r="G228" i="1"/>
  <c r="F228" i="1"/>
  <c r="F229" i="1" s="1"/>
  <c r="F230" i="1" s="1"/>
  <c r="E228" i="1"/>
  <c r="E229" i="1" s="1"/>
  <c r="D228" i="1"/>
  <c r="D229" i="1" s="1"/>
  <c r="D230" i="1" s="1"/>
  <c r="C228" i="1"/>
  <c r="B228" i="1"/>
  <c r="A228" i="1"/>
  <c r="A229" i="1" s="1"/>
  <c r="A230" i="1" s="1"/>
  <c r="N225" i="1"/>
  <c r="N226" i="1" s="1"/>
  <c r="E225" i="1"/>
  <c r="E226" i="1" s="1"/>
  <c r="A225" i="1"/>
  <c r="A226" i="1" s="1"/>
  <c r="O224" i="1"/>
  <c r="O225" i="1" s="1"/>
  <c r="O226" i="1" s="1"/>
  <c r="N224" i="1"/>
  <c r="I224" i="1"/>
  <c r="I225" i="1" s="1"/>
  <c r="I226" i="1" s="1"/>
  <c r="G224" i="1"/>
  <c r="G225" i="1" s="1"/>
  <c r="G226" i="1" s="1"/>
  <c r="F224" i="1"/>
  <c r="F225" i="1" s="1"/>
  <c r="F226" i="1" s="1"/>
  <c r="E224" i="1"/>
  <c r="D224" i="1"/>
  <c r="D225" i="1" s="1"/>
  <c r="D226" i="1" s="1"/>
  <c r="C224" i="1"/>
  <c r="C225" i="1" s="1"/>
  <c r="C226" i="1" s="1"/>
  <c r="B224" i="1"/>
  <c r="B225" i="1" s="1"/>
  <c r="B226" i="1" s="1"/>
  <c r="A224" i="1"/>
  <c r="D222" i="1"/>
  <c r="O221" i="1"/>
  <c r="O222" i="1" s="1"/>
  <c r="E221" i="1"/>
  <c r="E222" i="1" s="1"/>
  <c r="A221" i="1"/>
  <c r="A222" i="1" s="1"/>
  <c r="O220" i="1"/>
  <c r="N220" i="1"/>
  <c r="N221" i="1" s="1"/>
  <c r="N222" i="1" s="1"/>
  <c r="G220" i="1"/>
  <c r="G221" i="1" s="1"/>
  <c r="G222" i="1" s="1"/>
  <c r="F220" i="1"/>
  <c r="F221" i="1" s="1"/>
  <c r="F222" i="1" s="1"/>
  <c r="E220" i="1"/>
  <c r="D220" i="1"/>
  <c r="D221" i="1" s="1"/>
  <c r="C220" i="1"/>
  <c r="C221" i="1" s="1"/>
  <c r="C222" i="1" s="1"/>
  <c r="B220" i="1"/>
  <c r="B221" i="1" s="1"/>
  <c r="B222" i="1" s="1"/>
  <c r="A220" i="1"/>
  <c r="N217" i="1"/>
  <c r="N218" i="1" s="1"/>
  <c r="E217" i="1"/>
  <c r="E218" i="1" s="1"/>
  <c r="G216" i="1"/>
  <c r="G217" i="1" s="1"/>
  <c r="G218" i="1" s="1"/>
  <c r="C216" i="1"/>
  <c r="C217" i="1" s="1"/>
  <c r="C218" i="1" s="1"/>
  <c r="O215" i="1"/>
  <c r="O216" i="1" s="1"/>
  <c r="O217" i="1" s="1"/>
  <c r="N215" i="1"/>
  <c r="N216" i="1" s="1"/>
  <c r="I215" i="1"/>
  <c r="I216" i="1" s="1"/>
  <c r="I217" i="1" s="1"/>
  <c r="I218" i="1" s="1"/>
  <c r="G215" i="1"/>
  <c r="F215" i="1"/>
  <c r="F216" i="1" s="1"/>
  <c r="F217" i="1" s="1"/>
  <c r="F218" i="1" s="1"/>
  <c r="E215" i="1"/>
  <c r="E216" i="1" s="1"/>
  <c r="D215" i="1"/>
  <c r="D216" i="1" s="1"/>
  <c r="D217" i="1" s="1"/>
  <c r="D218" i="1" s="1"/>
  <c r="C215" i="1"/>
  <c r="B215" i="1"/>
  <c r="B216" i="1" s="1"/>
  <c r="B217" i="1" s="1"/>
  <c r="B218" i="1" s="1"/>
  <c r="A215" i="1"/>
  <c r="A216" i="1" s="1"/>
  <c r="A217" i="1" s="1"/>
  <c r="A218" i="1" s="1"/>
  <c r="N212" i="1"/>
  <c r="N213" i="1" s="1"/>
  <c r="E212" i="1"/>
  <c r="E213" i="1" s="1"/>
  <c r="A212" i="1"/>
  <c r="A213" i="1" s="1"/>
  <c r="O211" i="1"/>
  <c r="O212" i="1" s="1"/>
  <c r="O213" i="1" s="1"/>
  <c r="N211" i="1"/>
  <c r="I211" i="1"/>
  <c r="I212" i="1" s="1"/>
  <c r="I213" i="1" s="1"/>
  <c r="G211" i="1"/>
  <c r="G212" i="1" s="1"/>
  <c r="G213" i="1" s="1"/>
  <c r="F211" i="1"/>
  <c r="F212" i="1" s="1"/>
  <c r="F213" i="1" s="1"/>
  <c r="E211" i="1"/>
  <c r="D211" i="1"/>
  <c r="D212" i="1" s="1"/>
  <c r="D213" i="1" s="1"/>
  <c r="C211" i="1"/>
  <c r="C212" i="1" s="1"/>
  <c r="C213" i="1" s="1"/>
  <c r="B211" i="1"/>
  <c r="B212" i="1" s="1"/>
  <c r="B213" i="1" s="1"/>
  <c r="A211" i="1"/>
  <c r="G208" i="1"/>
  <c r="G209" i="1" s="1"/>
  <c r="C208" i="1"/>
  <c r="C209" i="1" s="1"/>
  <c r="O207" i="1"/>
  <c r="O208" i="1" s="1"/>
  <c r="O209" i="1" s="1"/>
  <c r="N207" i="1"/>
  <c r="N208" i="1" s="1"/>
  <c r="N209" i="1" s="1"/>
  <c r="I207" i="1"/>
  <c r="I208" i="1" s="1"/>
  <c r="I209" i="1" s="1"/>
  <c r="G207" i="1"/>
  <c r="F207" i="1"/>
  <c r="F208" i="1" s="1"/>
  <c r="F209" i="1" s="1"/>
  <c r="E207" i="1"/>
  <c r="E208" i="1" s="1"/>
  <c r="E209" i="1" s="1"/>
  <c r="D207" i="1"/>
  <c r="D208" i="1" s="1"/>
  <c r="D209" i="1" s="1"/>
  <c r="C207" i="1"/>
  <c r="B207" i="1"/>
  <c r="B208" i="1" s="1"/>
  <c r="B209" i="1" s="1"/>
  <c r="A207" i="1"/>
  <c r="A208" i="1" s="1"/>
  <c r="A209" i="1" s="1"/>
  <c r="F205" i="1"/>
  <c r="G204" i="1"/>
  <c r="G205" i="1" s="1"/>
  <c r="C204" i="1"/>
  <c r="C205" i="1" s="1"/>
  <c r="O203" i="1"/>
  <c r="O204" i="1" s="1"/>
  <c r="O205" i="1" s="1"/>
  <c r="N203" i="1"/>
  <c r="N204" i="1" s="1"/>
  <c r="N205" i="1" s="1"/>
  <c r="G203" i="1"/>
  <c r="F203" i="1"/>
  <c r="F204" i="1" s="1"/>
  <c r="E203" i="1"/>
  <c r="E204" i="1" s="1"/>
  <c r="E205" i="1" s="1"/>
  <c r="D203" i="1"/>
  <c r="D204" i="1" s="1"/>
  <c r="D205" i="1" s="1"/>
  <c r="C203" i="1"/>
  <c r="B203" i="1"/>
  <c r="B204" i="1" s="1"/>
  <c r="B205" i="1" s="1"/>
  <c r="A203" i="1"/>
  <c r="A204" i="1" s="1"/>
  <c r="A205" i="1" s="1"/>
  <c r="G200" i="1"/>
  <c r="G201" i="1" s="1"/>
  <c r="N199" i="1"/>
  <c r="N200" i="1" s="1"/>
  <c r="N201" i="1" s="1"/>
  <c r="E199" i="1"/>
  <c r="E200" i="1" s="1"/>
  <c r="E201" i="1" s="1"/>
  <c r="A199" i="1"/>
  <c r="A200" i="1" s="1"/>
  <c r="A201" i="1" s="1"/>
  <c r="O198" i="1"/>
  <c r="O199" i="1" s="1"/>
  <c r="O200" i="1" s="1"/>
  <c r="N198" i="1"/>
  <c r="I198" i="1"/>
  <c r="I199" i="1" s="1"/>
  <c r="I200" i="1" s="1"/>
  <c r="I201" i="1" s="1"/>
  <c r="G198" i="1"/>
  <c r="G199" i="1" s="1"/>
  <c r="F198" i="1"/>
  <c r="F199" i="1" s="1"/>
  <c r="F200" i="1" s="1"/>
  <c r="F201" i="1" s="1"/>
  <c r="E198" i="1"/>
  <c r="D198" i="1"/>
  <c r="D199" i="1" s="1"/>
  <c r="D200" i="1" s="1"/>
  <c r="D201" i="1" s="1"/>
  <c r="C198" i="1"/>
  <c r="C199" i="1" s="1"/>
  <c r="C200" i="1" s="1"/>
  <c r="C201" i="1" s="1"/>
  <c r="B198" i="1"/>
  <c r="B199" i="1" s="1"/>
  <c r="B200" i="1" s="1"/>
  <c r="B201" i="1" s="1"/>
  <c r="A198" i="1"/>
  <c r="N196" i="1"/>
  <c r="E196" i="1"/>
  <c r="G195" i="1"/>
  <c r="G196" i="1" s="1"/>
  <c r="C195" i="1"/>
  <c r="C196" i="1" s="1"/>
  <c r="O194" i="1"/>
  <c r="O195" i="1" s="1"/>
  <c r="O196" i="1" s="1"/>
  <c r="N194" i="1"/>
  <c r="N195" i="1" s="1"/>
  <c r="I194" i="1"/>
  <c r="I195" i="1" s="1"/>
  <c r="I196" i="1" s="1"/>
  <c r="G194" i="1"/>
  <c r="F194" i="1"/>
  <c r="F195" i="1" s="1"/>
  <c r="F196" i="1" s="1"/>
  <c r="E194" i="1"/>
  <c r="E195" i="1" s="1"/>
  <c r="D194" i="1"/>
  <c r="D195" i="1" s="1"/>
  <c r="D196" i="1" s="1"/>
  <c r="C194" i="1"/>
  <c r="B194" i="1"/>
  <c r="B195" i="1" s="1"/>
  <c r="B196" i="1" s="1"/>
  <c r="A194" i="1"/>
  <c r="A195" i="1" s="1"/>
  <c r="A196" i="1" s="1"/>
  <c r="N191" i="1"/>
  <c r="N192" i="1" s="1"/>
  <c r="D191" i="1"/>
  <c r="D192" i="1" s="1"/>
  <c r="O190" i="1"/>
  <c r="O191" i="1" s="1"/>
  <c r="O192" i="1" s="1"/>
  <c r="N190" i="1"/>
  <c r="I190" i="1"/>
  <c r="I191" i="1" s="1"/>
  <c r="I192" i="1" s="1"/>
  <c r="G190" i="1"/>
  <c r="G191" i="1" s="1"/>
  <c r="G192" i="1" s="1"/>
  <c r="F190" i="1"/>
  <c r="F191" i="1" s="1"/>
  <c r="F192" i="1" s="1"/>
  <c r="E190" i="1"/>
  <c r="E191" i="1" s="1"/>
  <c r="E192" i="1" s="1"/>
  <c r="D190" i="1"/>
  <c r="C190" i="1"/>
  <c r="C191" i="1" s="1"/>
  <c r="C192" i="1" s="1"/>
  <c r="B190" i="1"/>
  <c r="B191" i="1" s="1"/>
  <c r="B192" i="1" s="1"/>
  <c r="A190" i="1"/>
  <c r="A191" i="1" s="1"/>
  <c r="A192" i="1" s="1"/>
  <c r="G188" i="1"/>
  <c r="N187" i="1"/>
  <c r="N188" i="1" s="1"/>
  <c r="D187" i="1"/>
  <c r="D188" i="1" s="1"/>
  <c r="O186" i="1"/>
  <c r="O187" i="1" s="1"/>
  <c r="O188" i="1" s="1"/>
  <c r="N186" i="1"/>
  <c r="G186" i="1"/>
  <c r="G187" i="1" s="1"/>
  <c r="F186" i="1"/>
  <c r="F187" i="1" s="1"/>
  <c r="F188" i="1" s="1"/>
  <c r="E186" i="1"/>
  <c r="E187" i="1" s="1"/>
  <c r="E188" i="1" s="1"/>
  <c r="D186" i="1"/>
  <c r="C186" i="1"/>
  <c r="C187" i="1" s="1"/>
  <c r="C188" i="1" s="1"/>
  <c r="B186" i="1"/>
  <c r="B187" i="1" s="1"/>
  <c r="B188" i="1" s="1"/>
  <c r="A186" i="1"/>
  <c r="A187" i="1" s="1"/>
  <c r="A188" i="1" s="1"/>
  <c r="I183" i="1"/>
  <c r="I184" i="1" s="1"/>
  <c r="D183" i="1"/>
  <c r="D184" i="1" s="1"/>
  <c r="O182" i="1"/>
  <c r="O183" i="1" s="1"/>
  <c r="F182" i="1"/>
  <c r="F183" i="1" s="1"/>
  <c r="F184" i="1" s="1"/>
  <c r="B182" i="1"/>
  <c r="B183" i="1" s="1"/>
  <c r="B184" i="1" s="1"/>
  <c r="O181" i="1"/>
  <c r="N181" i="1"/>
  <c r="N182" i="1" s="1"/>
  <c r="N183" i="1" s="1"/>
  <c r="N184" i="1" s="1"/>
  <c r="I181" i="1"/>
  <c r="I182" i="1" s="1"/>
  <c r="G181" i="1"/>
  <c r="G182" i="1" s="1"/>
  <c r="G183" i="1" s="1"/>
  <c r="G184" i="1" s="1"/>
  <c r="F181" i="1"/>
  <c r="E181" i="1"/>
  <c r="E182" i="1" s="1"/>
  <c r="E183" i="1" s="1"/>
  <c r="E184" i="1" s="1"/>
  <c r="D181" i="1"/>
  <c r="D182" i="1" s="1"/>
  <c r="C181" i="1"/>
  <c r="C182" i="1" s="1"/>
  <c r="C183" i="1" s="1"/>
  <c r="C184" i="1" s="1"/>
  <c r="B181" i="1"/>
  <c r="A181" i="1"/>
  <c r="A182" i="1" s="1"/>
  <c r="A183" i="1" s="1"/>
  <c r="A184" i="1" s="1"/>
  <c r="B179" i="1"/>
  <c r="I178" i="1"/>
  <c r="I179" i="1" s="1"/>
  <c r="D178" i="1"/>
  <c r="D179" i="1" s="1"/>
  <c r="O177" i="1"/>
  <c r="O178" i="1" s="1"/>
  <c r="O179" i="1" s="1"/>
  <c r="N177" i="1"/>
  <c r="N178" i="1" s="1"/>
  <c r="N179" i="1" s="1"/>
  <c r="I177" i="1"/>
  <c r="G177" i="1"/>
  <c r="G178" i="1" s="1"/>
  <c r="G179" i="1" s="1"/>
  <c r="F177" i="1"/>
  <c r="F178" i="1" s="1"/>
  <c r="F179" i="1" s="1"/>
  <c r="E177" i="1"/>
  <c r="E178" i="1" s="1"/>
  <c r="E179" i="1" s="1"/>
  <c r="D177" i="1"/>
  <c r="C177" i="1"/>
  <c r="C178" i="1" s="1"/>
  <c r="C179" i="1" s="1"/>
  <c r="B177" i="1"/>
  <c r="B178" i="1" s="1"/>
  <c r="A177" i="1"/>
  <c r="A178" i="1" s="1"/>
  <c r="A179" i="1" s="1"/>
  <c r="O174" i="1"/>
  <c r="O175" i="1" s="1"/>
  <c r="F174" i="1"/>
  <c r="F175" i="1" s="1"/>
  <c r="B174" i="1"/>
  <c r="B175" i="1" s="1"/>
  <c r="O173" i="1"/>
  <c r="N173" i="1"/>
  <c r="N174" i="1" s="1"/>
  <c r="N175" i="1" s="1"/>
  <c r="I173" i="1"/>
  <c r="I174" i="1" s="1"/>
  <c r="I175" i="1" s="1"/>
  <c r="G173" i="1"/>
  <c r="G174" i="1" s="1"/>
  <c r="G175" i="1" s="1"/>
  <c r="F173" i="1"/>
  <c r="E173" i="1"/>
  <c r="E174" i="1" s="1"/>
  <c r="E175" i="1" s="1"/>
  <c r="D173" i="1"/>
  <c r="D174" i="1" s="1"/>
  <c r="D175" i="1" s="1"/>
  <c r="C173" i="1"/>
  <c r="C174" i="1" s="1"/>
  <c r="C175" i="1" s="1"/>
  <c r="B173" i="1"/>
  <c r="A173" i="1"/>
  <c r="A174" i="1" s="1"/>
  <c r="A175" i="1" s="1"/>
  <c r="O171" i="1"/>
  <c r="A171" i="1"/>
  <c r="F170" i="1"/>
  <c r="F171" i="1" s="1"/>
  <c r="B170" i="1"/>
  <c r="B171" i="1" s="1"/>
  <c r="O169" i="1"/>
  <c r="O170" i="1" s="1"/>
  <c r="N169" i="1"/>
  <c r="N170" i="1" s="1"/>
  <c r="N171" i="1" s="1"/>
  <c r="G169" i="1"/>
  <c r="G170" i="1" s="1"/>
  <c r="G171" i="1" s="1"/>
  <c r="F169" i="1"/>
  <c r="E169" i="1"/>
  <c r="E170" i="1" s="1"/>
  <c r="E171" i="1" s="1"/>
  <c r="D169" i="1"/>
  <c r="D170" i="1" s="1"/>
  <c r="D171" i="1" s="1"/>
  <c r="C169" i="1"/>
  <c r="C170" i="1" s="1"/>
  <c r="C171" i="1" s="1"/>
  <c r="B169" i="1"/>
  <c r="A169" i="1"/>
  <c r="A170" i="1" s="1"/>
  <c r="O166" i="1"/>
  <c r="B166" i="1"/>
  <c r="B167" i="1" s="1"/>
  <c r="I165" i="1"/>
  <c r="I166" i="1" s="1"/>
  <c r="I167" i="1" s="1"/>
  <c r="D165" i="1"/>
  <c r="D166" i="1" s="1"/>
  <c r="D167" i="1" s="1"/>
  <c r="O164" i="1"/>
  <c r="O165" i="1" s="1"/>
  <c r="N164" i="1"/>
  <c r="N165" i="1" s="1"/>
  <c r="N166" i="1" s="1"/>
  <c r="N167" i="1" s="1"/>
  <c r="I164" i="1"/>
  <c r="G164" i="1"/>
  <c r="G165" i="1" s="1"/>
  <c r="G166" i="1" s="1"/>
  <c r="G167" i="1" s="1"/>
  <c r="F164" i="1"/>
  <c r="F165" i="1" s="1"/>
  <c r="F166" i="1" s="1"/>
  <c r="F167" i="1" s="1"/>
  <c r="E164" i="1"/>
  <c r="E165" i="1" s="1"/>
  <c r="E166" i="1" s="1"/>
  <c r="E167" i="1" s="1"/>
  <c r="D164" i="1"/>
  <c r="C164" i="1"/>
  <c r="C165" i="1" s="1"/>
  <c r="C166" i="1" s="1"/>
  <c r="C167" i="1" s="1"/>
  <c r="B164" i="1"/>
  <c r="B165" i="1" s="1"/>
  <c r="A164" i="1"/>
  <c r="A165" i="1" s="1"/>
  <c r="A166" i="1" s="1"/>
  <c r="A167" i="1" s="1"/>
  <c r="I162" i="1"/>
  <c r="D162" i="1"/>
  <c r="O161" i="1"/>
  <c r="O162" i="1" s="1"/>
  <c r="F161" i="1"/>
  <c r="F162" i="1" s="1"/>
  <c r="B161" i="1"/>
  <c r="B162" i="1" s="1"/>
  <c r="O160" i="1"/>
  <c r="N160" i="1"/>
  <c r="N161" i="1" s="1"/>
  <c r="N162" i="1" s="1"/>
  <c r="I160" i="1"/>
  <c r="I161" i="1" s="1"/>
  <c r="G160" i="1"/>
  <c r="G161" i="1" s="1"/>
  <c r="G162" i="1" s="1"/>
  <c r="F160" i="1"/>
  <c r="E160" i="1"/>
  <c r="E161" i="1" s="1"/>
  <c r="E162" i="1" s="1"/>
  <c r="D160" i="1"/>
  <c r="D161" i="1" s="1"/>
  <c r="C160" i="1"/>
  <c r="C161" i="1" s="1"/>
  <c r="C162" i="1" s="1"/>
  <c r="B160" i="1"/>
  <c r="A160" i="1"/>
  <c r="A161" i="1" s="1"/>
  <c r="A162" i="1" s="1"/>
  <c r="B158" i="1"/>
  <c r="I157" i="1"/>
  <c r="I158" i="1" s="1"/>
  <c r="D157" i="1"/>
  <c r="D158" i="1" s="1"/>
  <c r="O156" i="1"/>
  <c r="O157" i="1" s="1"/>
  <c r="O158" i="1" s="1"/>
  <c r="N156" i="1"/>
  <c r="N157" i="1" s="1"/>
  <c r="N158" i="1" s="1"/>
  <c r="I156" i="1"/>
  <c r="G156" i="1"/>
  <c r="G157" i="1" s="1"/>
  <c r="G158" i="1" s="1"/>
  <c r="F156" i="1"/>
  <c r="F157" i="1" s="1"/>
  <c r="F158" i="1" s="1"/>
  <c r="E156" i="1"/>
  <c r="E157" i="1" s="1"/>
  <c r="E158" i="1" s="1"/>
  <c r="D156" i="1"/>
  <c r="C156" i="1"/>
  <c r="C157" i="1" s="1"/>
  <c r="C158" i="1" s="1"/>
  <c r="B156" i="1"/>
  <c r="B157" i="1" s="1"/>
  <c r="A156" i="1"/>
  <c r="A157" i="1" s="1"/>
  <c r="A158" i="1" s="1"/>
  <c r="N153" i="1"/>
  <c r="N154" i="1" s="1"/>
  <c r="D153" i="1"/>
  <c r="D154" i="1" s="1"/>
  <c r="O152" i="1"/>
  <c r="O153" i="1" s="1"/>
  <c r="O154" i="1" s="1"/>
  <c r="N152" i="1"/>
  <c r="G152" i="1"/>
  <c r="G153" i="1" s="1"/>
  <c r="G154" i="1" s="1"/>
  <c r="F152" i="1"/>
  <c r="F153" i="1" s="1"/>
  <c r="F154" i="1" s="1"/>
  <c r="E152" i="1"/>
  <c r="E153" i="1" s="1"/>
  <c r="E154" i="1" s="1"/>
  <c r="D152" i="1"/>
  <c r="C152" i="1"/>
  <c r="C153" i="1" s="1"/>
  <c r="C154" i="1" s="1"/>
  <c r="B152" i="1"/>
  <c r="B153" i="1" s="1"/>
  <c r="B154" i="1" s="1"/>
  <c r="A152" i="1"/>
  <c r="A153" i="1" s="1"/>
  <c r="A154" i="1" s="1"/>
  <c r="I149" i="1"/>
  <c r="I150" i="1" s="1"/>
  <c r="O148" i="1"/>
  <c r="O149" i="1" s="1"/>
  <c r="F148" i="1"/>
  <c r="F149" i="1" s="1"/>
  <c r="F150" i="1" s="1"/>
  <c r="B148" i="1"/>
  <c r="B149" i="1" s="1"/>
  <c r="B150" i="1" s="1"/>
  <c r="O147" i="1"/>
  <c r="N147" i="1"/>
  <c r="N148" i="1" s="1"/>
  <c r="N149" i="1" s="1"/>
  <c r="N150" i="1" s="1"/>
  <c r="I147" i="1"/>
  <c r="I148" i="1" s="1"/>
  <c r="G147" i="1"/>
  <c r="G148" i="1" s="1"/>
  <c r="G149" i="1" s="1"/>
  <c r="G150" i="1" s="1"/>
  <c r="F147" i="1"/>
  <c r="E147" i="1"/>
  <c r="E148" i="1" s="1"/>
  <c r="E149" i="1" s="1"/>
  <c r="E150" i="1" s="1"/>
  <c r="D147" i="1"/>
  <c r="D148" i="1" s="1"/>
  <c r="D149" i="1" s="1"/>
  <c r="D150" i="1" s="1"/>
  <c r="C147" i="1"/>
  <c r="C148" i="1" s="1"/>
  <c r="C149" i="1" s="1"/>
  <c r="C150" i="1" s="1"/>
  <c r="B147" i="1"/>
  <c r="A147" i="1"/>
  <c r="A148" i="1" s="1"/>
  <c r="A149" i="1" s="1"/>
  <c r="A150" i="1" s="1"/>
  <c r="I144" i="1"/>
  <c r="I145" i="1" s="1"/>
  <c r="D144" i="1"/>
  <c r="D145" i="1" s="1"/>
  <c r="O143" i="1"/>
  <c r="O144" i="1" s="1"/>
  <c r="O145" i="1" s="1"/>
  <c r="N143" i="1"/>
  <c r="N144" i="1" s="1"/>
  <c r="N145" i="1" s="1"/>
  <c r="I143" i="1"/>
  <c r="G143" i="1"/>
  <c r="G144" i="1" s="1"/>
  <c r="G145" i="1" s="1"/>
  <c r="F143" i="1"/>
  <c r="F144" i="1" s="1"/>
  <c r="F145" i="1" s="1"/>
  <c r="E143" i="1"/>
  <c r="E144" i="1" s="1"/>
  <c r="E145" i="1" s="1"/>
  <c r="D143" i="1"/>
  <c r="C143" i="1"/>
  <c r="C144" i="1" s="1"/>
  <c r="C145" i="1" s="1"/>
  <c r="B143" i="1"/>
  <c r="B144" i="1" s="1"/>
  <c r="B145" i="1" s="1"/>
  <c r="A143" i="1"/>
  <c r="A144" i="1" s="1"/>
  <c r="A145" i="1" s="1"/>
  <c r="I141" i="1"/>
  <c r="D141" i="1"/>
  <c r="O140" i="1"/>
  <c r="O141" i="1" s="1"/>
  <c r="F140" i="1"/>
  <c r="F141" i="1" s="1"/>
  <c r="B140" i="1"/>
  <c r="B141" i="1" s="1"/>
  <c r="O139" i="1"/>
  <c r="N139" i="1"/>
  <c r="N140" i="1" s="1"/>
  <c r="N141" i="1" s="1"/>
  <c r="I139" i="1"/>
  <c r="I140" i="1" s="1"/>
  <c r="G139" i="1"/>
  <c r="G140" i="1" s="1"/>
  <c r="G141" i="1" s="1"/>
  <c r="F139" i="1"/>
  <c r="E139" i="1"/>
  <c r="E140" i="1" s="1"/>
  <c r="E141" i="1" s="1"/>
  <c r="D139" i="1"/>
  <c r="D140" i="1" s="1"/>
  <c r="C139" i="1"/>
  <c r="C140" i="1" s="1"/>
  <c r="C141" i="1" s="1"/>
  <c r="B139" i="1"/>
  <c r="A139" i="1"/>
  <c r="A140" i="1" s="1"/>
  <c r="A141" i="1" s="1"/>
  <c r="A137" i="1"/>
  <c r="F136" i="1"/>
  <c r="F137" i="1" s="1"/>
  <c r="B136" i="1"/>
  <c r="B137" i="1" s="1"/>
  <c r="O135" i="1"/>
  <c r="O136" i="1" s="1"/>
  <c r="O137" i="1" s="1"/>
  <c r="N135" i="1"/>
  <c r="N136" i="1" s="1"/>
  <c r="N137" i="1" s="1"/>
  <c r="G135" i="1"/>
  <c r="G136" i="1" s="1"/>
  <c r="G137" i="1" s="1"/>
  <c r="F135" i="1"/>
  <c r="E135" i="1"/>
  <c r="E136" i="1" s="1"/>
  <c r="E137" i="1" s="1"/>
  <c r="D135" i="1"/>
  <c r="D136" i="1" s="1"/>
  <c r="D137" i="1" s="1"/>
  <c r="C135" i="1"/>
  <c r="C136" i="1" s="1"/>
  <c r="C137" i="1" s="1"/>
  <c r="B135" i="1"/>
  <c r="A135" i="1"/>
  <c r="A136" i="1" s="1"/>
  <c r="D133" i="1"/>
  <c r="B132" i="1"/>
  <c r="B133" i="1" s="1"/>
  <c r="I131" i="1"/>
  <c r="I132" i="1" s="1"/>
  <c r="I133" i="1" s="1"/>
  <c r="D131" i="1"/>
  <c r="D132" i="1" s="1"/>
  <c r="O130" i="1"/>
  <c r="O131" i="1" s="1"/>
  <c r="O132" i="1" s="1"/>
  <c r="N130" i="1"/>
  <c r="N131" i="1" s="1"/>
  <c r="N132" i="1" s="1"/>
  <c r="N133" i="1" s="1"/>
  <c r="I130" i="1"/>
  <c r="G130" i="1"/>
  <c r="G131" i="1" s="1"/>
  <c r="G132" i="1" s="1"/>
  <c r="G133" i="1" s="1"/>
  <c r="F130" i="1"/>
  <c r="F131" i="1" s="1"/>
  <c r="F132" i="1" s="1"/>
  <c r="F133" i="1" s="1"/>
  <c r="E130" i="1"/>
  <c r="E131" i="1" s="1"/>
  <c r="E132" i="1" s="1"/>
  <c r="E133" i="1" s="1"/>
  <c r="D130" i="1"/>
  <c r="C130" i="1"/>
  <c r="C131" i="1" s="1"/>
  <c r="C132" i="1" s="1"/>
  <c r="C133" i="1" s="1"/>
  <c r="B130" i="1"/>
  <c r="B131" i="1" s="1"/>
  <c r="A130" i="1"/>
  <c r="A131" i="1" s="1"/>
  <c r="A132" i="1" s="1"/>
  <c r="A133" i="1" s="1"/>
  <c r="I128" i="1"/>
  <c r="O127" i="1"/>
  <c r="O128" i="1" s="1"/>
  <c r="F127" i="1"/>
  <c r="F128" i="1" s="1"/>
  <c r="B127" i="1"/>
  <c r="B128" i="1" s="1"/>
  <c r="O126" i="1"/>
  <c r="N126" i="1"/>
  <c r="N127" i="1" s="1"/>
  <c r="N128" i="1" s="1"/>
  <c r="I126" i="1"/>
  <c r="I127" i="1" s="1"/>
  <c r="G126" i="1"/>
  <c r="G127" i="1" s="1"/>
  <c r="G128" i="1" s="1"/>
  <c r="F126" i="1"/>
  <c r="E126" i="1"/>
  <c r="E127" i="1" s="1"/>
  <c r="E128" i="1" s="1"/>
  <c r="D126" i="1"/>
  <c r="D127" i="1" s="1"/>
  <c r="D128" i="1" s="1"/>
  <c r="C126" i="1"/>
  <c r="C127" i="1" s="1"/>
  <c r="C128" i="1" s="1"/>
  <c r="B126" i="1"/>
  <c r="A126" i="1"/>
  <c r="A127" i="1" s="1"/>
  <c r="A128" i="1" s="1"/>
  <c r="I123" i="1"/>
  <c r="I124" i="1" s="1"/>
  <c r="D123" i="1"/>
  <c r="D124" i="1" s="1"/>
  <c r="O122" i="1"/>
  <c r="O123" i="1" s="1"/>
  <c r="O124" i="1" s="1"/>
  <c r="N122" i="1"/>
  <c r="N123" i="1" s="1"/>
  <c r="N124" i="1" s="1"/>
  <c r="I122" i="1"/>
  <c r="G122" i="1"/>
  <c r="G123" i="1" s="1"/>
  <c r="G124" i="1" s="1"/>
  <c r="F122" i="1"/>
  <c r="F123" i="1" s="1"/>
  <c r="F124" i="1" s="1"/>
  <c r="E122" i="1"/>
  <c r="E123" i="1" s="1"/>
  <c r="E124" i="1" s="1"/>
  <c r="D122" i="1"/>
  <c r="C122" i="1"/>
  <c r="C123" i="1" s="1"/>
  <c r="C124" i="1" s="1"/>
  <c r="B122" i="1"/>
  <c r="B123" i="1" s="1"/>
  <c r="B124" i="1" s="1"/>
  <c r="A122" i="1"/>
  <c r="A123" i="1" s="1"/>
  <c r="A124" i="1" s="1"/>
  <c r="N119" i="1"/>
  <c r="N120" i="1" s="1"/>
  <c r="D119" i="1"/>
  <c r="D120" i="1" s="1"/>
  <c r="O118" i="1"/>
  <c r="O119" i="1" s="1"/>
  <c r="O120" i="1" s="1"/>
  <c r="N118" i="1"/>
  <c r="G118" i="1"/>
  <c r="G119" i="1" s="1"/>
  <c r="G120" i="1" s="1"/>
  <c r="F118" i="1"/>
  <c r="F119" i="1" s="1"/>
  <c r="F120" i="1" s="1"/>
  <c r="E118" i="1"/>
  <c r="E119" i="1" s="1"/>
  <c r="E120" i="1" s="1"/>
  <c r="D118" i="1"/>
  <c r="C118" i="1"/>
  <c r="C119" i="1" s="1"/>
  <c r="C120" i="1" s="1"/>
  <c r="B118" i="1"/>
  <c r="B119" i="1" s="1"/>
  <c r="B120" i="1" s="1"/>
  <c r="A118" i="1"/>
  <c r="A119" i="1" s="1"/>
  <c r="A120" i="1" s="1"/>
  <c r="B116" i="1"/>
  <c r="O114" i="1"/>
  <c r="O115" i="1" s="1"/>
  <c r="F114" i="1"/>
  <c r="F115" i="1" s="1"/>
  <c r="F116" i="1" s="1"/>
  <c r="B114" i="1"/>
  <c r="B115" i="1" s="1"/>
  <c r="O113" i="1"/>
  <c r="N113" i="1"/>
  <c r="N114" i="1" s="1"/>
  <c r="N115" i="1" s="1"/>
  <c r="N116" i="1" s="1"/>
  <c r="I113" i="1"/>
  <c r="I114" i="1" s="1"/>
  <c r="I115" i="1" s="1"/>
  <c r="I116" i="1" s="1"/>
  <c r="G113" i="1"/>
  <c r="G114" i="1" s="1"/>
  <c r="G115" i="1" s="1"/>
  <c r="G116" i="1" s="1"/>
  <c r="F113" i="1"/>
  <c r="E113" i="1"/>
  <c r="E114" i="1" s="1"/>
  <c r="E115" i="1" s="1"/>
  <c r="E116" i="1" s="1"/>
  <c r="D113" i="1"/>
  <c r="D114" i="1" s="1"/>
  <c r="D115" i="1" s="1"/>
  <c r="D116" i="1" s="1"/>
  <c r="C113" i="1"/>
  <c r="C114" i="1" s="1"/>
  <c r="C115" i="1" s="1"/>
  <c r="C116" i="1" s="1"/>
  <c r="B113" i="1"/>
  <c r="A113" i="1"/>
  <c r="A114" i="1" s="1"/>
  <c r="A115" i="1" s="1"/>
  <c r="A116" i="1" s="1"/>
  <c r="O111" i="1"/>
  <c r="B111" i="1"/>
  <c r="I110" i="1"/>
  <c r="I111" i="1" s="1"/>
  <c r="D110" i="1"/>
  <c r="D111" i="1" s="1"/>
  <c r="O109" i="1"/>
  <c r="O110" i="1" s="1"/>
  <c r="N109" i="1"/>
  <c r="N110" i="1" s="1"/>
  <c r="N111" i="1" s="1"/>
  <c r="I109" i="1"/>
  <c r="G109" i="1"/>
  <c r="G110" i="1" s="1"/>
  <c r="G111" i="1" s="1"/>
  <c r="F109" i="1"/>
  <c r="F110" i="1" s="1"/>
  <c r="F111" i="1" s="1"/>
  <c r="E109" i="1"/>
  <c r="E110" i="1" s="1"/>
  <c r="E111" i="1" s="1"/>
  <c r="D109" i="1"/>
  <c r="C109" i="1"/>
  <c r="C110" i="1" s="1"/>
  <c r="C111" i="1" s="1"/>
  <c r="B109" i="1"/>
  <c r="B110" i="1" s="1"/>
  <c r="A109" i="1"/>
  <c r="A110" i="1" s="1"/>
  <c r="A111" i="1" s="1"/>
  <c r="I107" i="1"/>
  <c r="D107" i="1"/>
  <c r="O106" i="1"/>
  <c r="O107" i="1" s="1"/>
  <c r="F106" i="1"/>
  <c r="F107" i="1" s="1"/>
  <c r="B106" i="1"/>
  <c r="B107" i="1" s="1"/>
  <c r="O105" i="1"/>
  <c r="N105" i="1"/>
  <c r="N106" i="1" s="1"/>
  <c r="N107" i="1" s="1"/>
  <c r="I105" i="1"/>
  <c r="I106" i="1" s="1"/>
  <c r="G105" i="1"/>
  <c r="G106" i="1" s="1"/>
  <c r="G107" i="1" s="1"/>
  <c r="F105" i="1"/>
  <c r="E105" i="1"/>
  <c r="E106" i="1" s="1"/>
  <c r="E107" i="1" s="1"/>
  <c r="D105" i="1"/>
  <c r="D106" i="1" s="1"/>
  <c r="C105" i="1"/>
  <c r="C106" i="1" s="1"/>
  <c r="C107" i="1" s="1"/>
  <c r="B105" i="1"/>
  <c r="A105" i="1"/>
  <c r="A106" i="1" s="1"/>
  <c r="A107" i="1" s="1"/>
  <c r="A103" i="1"/>
  <c r="F102" i="1"/>
  <c r="F103" i="1" s="1"/>
  <c r="B102" i="1"/>
  <c r="B103" i="1" s="1"/>
  <c r="O101" i="1"/>
  <c r="O102" i="1" s="1"/>
  <c r="O103" i="1" s="1"/>
  <c r="N101" i="1"/>
  <c r="N102" i="1" s="1"/>
  <c r="N103" i="1" s="1"/>
  <c r="G101" i="1"/>
  <c r="G102" i="1" s="1"/>
  <c r="G103" i="1" s="1"/>
  <c r="F101" i="1"/>
  <c r="E101" i="1"/>
  <c r="E102" i="1" s="1"/>
  <c r="E103" i="1" s="1"/>
  <c r="D101" i="1"/>
  <c r="D102" i="1" s="1"/>
  <c r="D103" i="1" s="1"/>
  <c r="C101" i="1"/>
  <c r="C102" i="1" s="1"/>
  <c r="C103" i="1" s="1"/>
  <c r="B101" i="1"/>
  <c r="A101" i="1"/>
  <c r="A102" i="1" s="1"/>
  <c r="I99" i="1"/>
  <c r="B98" i="1"/>
  <c r="B99" i="1" s="1"/>
  <c r="I97" i="1"/>
  <c r="I98" i="1" s="1"/>
  <c r="D97" i="1"/>
  <c r="D98" i="1" s="1"/>
  <c r="D99" i="1" s="1"/>
  <c r="O96" i="1"/>
  <c r="O97" i="1" s="1"/>
  <c r="O98" i="1" s="1"/>
  <c r="N96" i="1"/>
  <c r="N97" i="1" s="1"/>
  <c r="N98" i="1" s="1"/>
  <c r="N99" i="1" s="1"/>
  <c r="I96" i="1"/>
  <c r="G96" i="1"/>
  <c r="G97" i="1" s="1"/>
  <c r="G98" i="1" s="1"/>
  <c r="G99" i="1" s="1"/>
  <c r="F96" i="1"/>
  <c r="F97" i="1" s="1"/>
  <c r="F98" i="1" s="1"/>
  <c r="F99" i="1" s="1"/>
  <c r="E96" i="1"/>
  <c r="E97" i="1" s="1"/>
  <c r="E98" i="1" s="1"/>
  <c r="E99" i="1" s="1"/>
  <c r="D96" i="1"/>
  <c r="C96" i="1"/>
  <c r="C97" i="1" s="1"/>
  <c r="C98" i="1" s="1"/>
  <c r="C99" i="1" s="1"/>
  <c r="B96" i="1"/>
  <c r="B97" i="1" s="1"/>
  <c r="A96" i="1"/>
  <c r="A97" i="1" s="1"/>
  <c r="A98" i="1" s="1"/>
  <c r="A99" i="1" s="1"/>
  <c r="O93" i="1"/>
  <c r="O94" i="1" s="1"/>
  <c r="F93" i="1"/>
  <c r="F94" i="1" s="1"/>
  <c r="B93" i="1"/>
  <c r="B94" i="1" s="1"/>
  <c r="O92" i="1"/>
  <c r="N92" i="1"/>
  <c r="N93" i="1" s="1"/>
  <c r="N94" i="1" s="1"/>
  <c r="I92" i="1"/>
  <c r="I93" i="1" s="1"/>
  <c r="I94" i="1" s="1"/>
  <c r="G92" i="1"/>
  <c r="G93" i="1" s="1"/>
  <c r="G94" i="1" s="1"/>
  <c r="F92" i="1"/>
  <c r="E92" i="1"/>
  <c r="E93" i="1" s="1"/>
  <c r="E94" i="1" s="1"/>
  <c r="D92" i="1"/>
  <c r="D93" i="1" s="1"/>
  <c r="D94" i="1" s="1"/>
  <c r="C92" i="1"/>
  <c r="C93" i="1" s="1"/>
  <c r="C94" i="1" s="1"/>
  <c r="B92" i="1"/>
  <c r="A92" i="1"/>
  <c r="A93" i="1" s="1"/>
  <c r="A94" i="1" s="1"/>
  <c r="O90" i="1"/>
  <c r="B90" i="1"/>
  <c r="I89" i="1"/>
  <c r="I90" i="1" s="1"/>
  <c r="D89" i="1"/>
  <c r="D90" i="1" s="1"/>
  <c r="O88" i="1"/>
  <c r="O89" i="1" s="1"/>
  <c r="N88" i="1"/>
  <c r="N89" i="1" s="1"/>
  <c r="N90" i="1" s="1"/>
  <c r="I88" i="1"/>
  <c r="G88" i="1"/>
  <c r="G89" i="1" s="1"/>
  <c r="G90" i="1" s="1"/>
  <c r="F88" i="1"/>
  <c r="F89" i="1" s="1"/>
  <c r="F90" i="1" s="1"/>
  <c r="E88" i="1"/>
  <c r="E89" i="1" s="1"/>
  <c r="E90" i="1" s="1"/>
  <c r="D88" i="1"/>
  <c r="C88" i="1"/>
  <c r="C89" i="1" s="1"/>
  <c r="C90" i="1" s="1"/>
  <c r="B88" i="1"/>
  <c r="B89" i="1" s="1"/>
  <c r="A88" i="1"/>
  <c r="A89" i="1" s="1"/>
  <c r="A90" i="1" s="1"/>
  <c r="G86" i="1"/>
  <c r="C86" i="1"/>
  <c r="N85" i="1"/>
  <c r="N86" i="1" s="1"/>
  <c r="D85" i="1"/>
  <c r="D86" i="1" s="1"/>
  <c r="O84" i="1"/>
  <c r="O85" i="1" s="1"/>
  <c r="O86" i="1" s="1"/>
  <c r="N84" i="1"/>
  <c r="G84" i="1"/>
  <c r="G85" i="1" s="1"/>
  <c r="F84" i="1"/>
  <c r="F85" i="1" s="1"/>
  <c r="F86" i="1" s="1"/>
  <c r="E84" i="1"/>
  <c r="E85" i="1" s="1"/>
  <c r="E86" i="1" s="1"/>
  <c r="D84" i="1"/>
  <c r="C84" i="1"/>
  <c r="C85" i="1" s="1"/>
  <c r="B84" i="1"/>
  <c r="B85" i="1" s="1"/>
  <c r="B86" i="1" s="1"/>
  <c r="A84" i="1"/>
  <c r="A85" i="1" s="1"/>
  <c r="A86" i="1" s="1"/>
  <c r="F82" i="1"/>
  <c r="I81" i="1"/>
  <c r="I82" i="1" s="1"/>
  <c r="D81" i="1"/>
  <c r="D82" i="1" s="1"/>
  <c r="O80" i="1"/>
  <c r="O81" i="1" s="1"/>
  <c r="F80" i="1"/>
  <c r="F81" i="1" s="1"/>
  <c r="B80" i="1"/>
  <c r="B81" i="1" s="1"/>
  <c r="B82" i="1" s="1"/>
  <c r="O79" i="1"/>
  <c r="N79" i="1"/>
  <c r="N80" i="1" s="1"/>
  <c r="N81" i="1" s="1"/>
  <c r="N82" i="1" s="1"/>
  <c r="I79" i="1"/>
  <c r="I80" i="1" s="1"/>
  <c r="G79" i="1"/>
  <c r="G80" i="1" s="1"/>
  <c r="G81" i="1" s="1"/>
  <c r="G82" i="1" s="1"/>
  <c r="F79" i="1"/>
  <c r="E79" i="1"/>
  <c r="E80" i="1" s="1"/>
  <c r="E81" i="1" s="1"/>
  <c r="E82" i="1" s="1"/>
  <c r="D79" i="1"/>
  <c r="D80" i="1" s="1"/>
  <c r="C79" i="1"/>
  <c r="C80" i="1" s="1"/>
  <c r="C81" i="1" s="1"/>
  <c r="C82" i="1" s="1"/>
  <c r="B79" i="1"/>
  <c r="A79" i="1"/>
  <c r="A80" i="1" s="1"/>
  <c r="A81" i="1" s="1"/>
  <c r="A82" i="1" s="1"/>
  <c r="B77" i="1"/>
  <c r="I76" i="1"/>
  <c r="I77" i="1" s="1"/>
  <c r="D76" i="1"/>
  <c r="D77" i="1" s="1"/>
  <c r="O75" i="1"/>
  <c r="O76" i="1" s="1"/>
  <c r="O77" i="1" s="1"/>
  <c r="N75" i="1"/>
  <c r="N76" i="1" s="1"/>
  <c r="N77" i="1" s="1"/>
  <c r="I75" i="1"/>
  <c r="G75" i="1"/>
  <c r="G76" i="1" s="1"/>
  <c r="G77" i="1" s="1"/>
  <c r="F75" i="1"/>
  <c r="F76" i="1" s="1"/>
  <c r="F77" i="1" s="1"/>
  <c r="E75" i="1"/>
  <c r="E76" i="1" s="1"/>
  <c r="E77" i="1" s="1"/>
  <c r="D75" i="1"/>
  <c r="C75" i="1"/>
  <c r="C76" i="1" s="1"/>
  <c r="C77" i="1" s="1"/>
  <c r="B75" i="1"/>
  <c r="B76" i="1" s="1"/>
  <c r="A75" i="1"/>
  <c r="A76" i="1" s="1"/>
  <c r="A77" i="1" s="1"/>
  <c r="I73" i="1"/>
  <c r="O72" i="1"/>
  <c r="O73" i="1" s="1"/>
  <c r="F72" i="1"/>
  <c r="F73" i="1" s="1"/>
  <c r="B72" i="1"/>
  <c r="B73" i="1" s="1"/>
  <c r="O71" i="1"/>
  <c r="N71" i="1"/>
  <c r="N72" i="1" s="1"/>
  <c r="N73" i="1" s="1"/>
  <c r="I71" i="1"/>
  <c r="I72" i="1" s="1"/>
  <c r="G71" i="1"/>
  <c r="G72" i="1" s="1"/>
  <c r="G73" i="1" s="1"/>
  <c r="F71" i="1"/>
  <c r="E71" i="1"/>
  <c r="E72" i="1" s="1"/>
  <c r="E73" i="1" s="1"/>
  <c r="D71" i="1"/>
  <c r="D72" i="1" s="1"/>
  <c r="D73" i="1" s="1"/>
  <c r="C71" i="1"/>
  <c r="C72" i="1" s="1"/>
  <c r="C73" i="1" s="1"/>
  <c r="B71" i="1"/>
  <c r="A71" i="1"/>
  <c r="A72" i="1" s="1"/>
  <c r="A73" i="1" s="1"/>
  <c r="O69" i="1"/>
  <c r="F68" i="1"/>
  <c r="F69" i="1" s="1"/>
  <c r="B68" i="1"/>
  <c r="B69" i="1" s="1"/>
  <c r="O67" i="1"/>
  <c r="O68" i="1" s="1"/>
  <c r="N67" i="1"/>
  <c r="N68" i="1" s="1"/>
  <c r="N69" i="1" s="1"/>
  <c r="G67" i="1"/>
  <c r="G68" i="1" s="1"/>
  <c r="G69" i="1" s="1"/>
  <c r="F67" i="1"/>
  <c r="E67" i="1"/>
  <c r="E68" i="1" s="1"/>
  <c r="E69" i="1" s="1"/>
  <c r="D67" i="1"/>
  <c r="D68" i="1" s="1"/>
  <c r="D69" i="1" s="1"/>
  <c r="C67" i="1"/>
  <c r="C68" i="1" s="1"/>
  <c r="C69" i="1" s="1"/>
  <c r="B67" i="1"/>
  <c r="A67" i="1"/>
  <c r="A68" i="1" s="1"/>
  <c r="A69" i="1" s="1"/>
  <c r="N63" i="1"/>
  <c r="N64" i="1" s="1"/>
  <c r="N65" i="1" s="1"/>
  <c r="I63" i="1"/>
  <c r="I64" i="1" s="1"/>
  <c r="I65" i="1" s="1"/>
  <c r="E63" i="1"/>
  <c r="E64" i="1" s="1"/>
  <c r="E65" i="1" s="1"/>
  <c r="D63" i="1"/>
  <c r="D64" i="1" s="1"/>
  <c r="D65" i="1" s="1"/>
  <c r="A63" i="1"/>
  <c r="A64" i="1" s="1"/>
  <c r="A65" i="1" s="1"/>
  <c r="O62" i="1"/>
  <c r="O63" i="1" s="1"/>
  <c r="O64" i="1" s="1"/>
  <c r="N62" i="1"/>
  <c r="I62" i="1"/>
  <c r="G62" i="1"/>
  <c r="G63" i="1" s="1"/>
  <c r="G64" i="1" s="1"/>
  <c r="G65" i="1" s="1"/>
  <c r="F62" i="1"/>
  <c r="F63" i="1" s="1"/>
  <c r="F64" i="1" s="1"/>
  <c r="F65" i="1" s="1"/>
  <c r="E62" i="1"/>
  <c r="D62" i="1"/>
  <c r="C62" i="1"/>
  <c r="C63" i="1" s="1"/>
  <c r="C64" i="1" s="1"/>
  <c r="C65" i="1" s="1"/>
  <c r="B62" i="1"/>
  <c r="B63" i="1" s="1"/>
  <c r="B64" i="1" s="1"/>
  <c r="B65" i="1" s="1"/>
  <c r="A62" i="1"/>
  <c r="O59" i="1"/>
  <c r="O60" i="1" s="1"/>
  <c r="G59" i="1"/>
  <c r="G60" i="1" s="1"/>
  <c r="F59" i="1"/>
  <c r="F60" i="1" s="1"/>
  <c r="C59" i="1"/>
  <c r="C60" i="1" s="1"/>
  <c r="B59" i="1"/>
  <c r="B60" i="1" s="1"/>
  <c r="O58" i="1"/>
  <c r="N58" i="1"/>
  <c r="N59" i="1" s="1"/>
  <c r="N60" i="1" s="1"/>
  <c r="I58" i="1"/>
  <c r="I59" i="1" s="1"/>
  <c r="I60" i="1" s="1"/>
  <c r="G58" i="1"/>
  <c r="F58" i="1"/>
  <c r="E58" i="1"/>
  <c r="E59" i="1" s="1"/>
  <c r="E60" i="1" s="1"/>
  <c r="D58" i="1"/>
  <c r="D59" i="1" s="1"/>
  <c r="D60" i="1" s="1"/>
  <c r="C58" i="1"/>
  <c r="B58" i="1"/>
  <c r="A58" i="1"/>
  <c r="A59" i="1" s="1"/>
  <c r="A60" i="1" s="1"/>
  <c r="N55" i="1"/>
  <c r="N56" i="1" s="1"/>
  <c r="I55" i="1"/>
  <c r="I56" i="1" s="1"/>
  <c r="E55" i="1"/>
  <c r="E56" i="1" s="1"/>
  <c r="D55" i="1"/>
  <c r="D56" i="1" s="1"/>
  <c r="A55" i="1"/>
  <c r="A56" i="1" s="1"/>
  <c r="O54" i="1"/>
  <c r="O55" i="1" s="1"/>
  <c r="O56" i="1" s="1"/>
  <c r="N54" i="1"/>
  <c r="I54" i="1"/>
  <c r="G54" i="1"/>
  <c r="G55" i="1" s="1"/>
  <c r="G56" i="1" s="1"/>
  <c r="F54" i="1"/>
  <c r="F55" i="1" s="1"/>
  <c r="F56" i="1" s="1"/>
  <c r="E54" i="1"/>
  <c r="D54" i="1"/>
  <c r="C54" i="1"/>
  <c r="C55" i="1" s="1"/>
  <c r="C56" i="1" s="1"/>
  <c r="B54" i="1"/>
  <c r="B55" i="1" s="1"/>
  <c r="B56" i="1" s="1"/>
  <c r="A54" i="1"/>
  <c r="N51" i="1"/>
  <c r="N52" i="1" s="1"/>
  <c r="D51" i="1"/>
  <c r="D52" i="1" s="1"/>
  <c r="O50" i="1"/>
  <c r="O51" i="1" s="1"/>
  <c r="O52" i="1" s="1"/>
  <c r="N50" i="1"/>
  <c r="G50" i="1"/>
  <c r="G51" i="1" s="1"/>
  <c r="G52" i="1" s="1"/>
  <c r="F50" i="1"/>
  <c r="F51" i="1" s="1"/>
  <c r="F52" i="1" s="1"/>
  <c r="E50" i="1"/>
  <c r="E51" i="1" s="1"/>
  <c r="E52" i="1" s="1"/>
  <c r="D50" i="1"/>
  <c r="C50" i="1"/>
  <c r="C51" i="1" s="1"/>
  <c r="C52" i="1" s="1"/>
  <c r="B50" i="1"/>
  <c r="B51" i="1" s="1"/>
  <c r="B52" i="1" s="1"/>
  <c r="A50" i="1"/>
  <c r="A51" i="1" s="1"/>
  <c r="A52" i="1" s="1"/>
  <c r="O46" i="1"/>
  <c r="O47" i="1" s="1"/>
  <c r="G46" i="1"/>
  <c r="G47" i="1" s="1"/>
  <c r="G48" i="1" s="1"/>
  <c r="F46" i="1"/>
  <c r="F47" i="1" s="1"/>
  <c r="F48" i="1" s="1"/>
  <c r="C46" i="1"/>
  <c r="C47" i="1" s="1"/>
  <c r="C48" i="1" s="1"/>
  <c r="B46" i="1"/>
  <c r="B47" i="1" s="1"/>
  <c r="B48" i="1" s="1"/>
  <c r="O45" i="1"/>
  <c r="N45" i="1"/>
  <c r="N46" i="1" s="1"/>
  <c r="N47" i="1" s="1"/>
  <c r="N48" i="1" s="1"/>
  <c r="I45" i="1"/>
  <c r="I46" i="1" s="1"/>
  <c r="I47" i="1" s="1"/>
  <c r="I48" i="1" s="1"/>
  <c r="G45" i="1"/>
  <c r="F45" i="1"/>
  <c r="E45" i="1"/>
  <c r="E46" i="1" s="1"/>
  <c r="E47" i="1" s="1"/>
  <c r="E48" i="1" s="1"/>
  <c r="D45" i="1"/>
  <c r="D46" i="1" s="1"/>
  <c r="D47" i="1" s="1"/>
  <c r="D48" i="1" s="1"/>
  <c r="C45" i="1"/>
  <c r="B45" i="1"/>
  <c r="A45" i="1"/>
  <c r="A46" i="1" s="1"/>
  <c r="A47" i="1" s="1"/>
  <c r="A48" i="1" s="1"/>
  <c r="N42" i="1"/>
  <c r="N43" i="1" s="1"/>
  <c r="I42" i="1"/>
  <c r="I43" i="1" s="1"/>
  <c r="E42" i="1"/>
  <c r="E43" i="1" s="1"/>
  <c r="D42" i="1"/>
  <c r="D43" i="1" s="1"/>
  <c r="A42" i="1"/>
  <c r="A43" i="1" s="1"/>
  <c r="O41" i="1"/>
  <c r="O42" i="1" s="1"/>
  <c r="O43" i="1" s="1"/>
  <c r="N41" i="1"/>
  <c r="I41" i="1"/>
  <c r="G41" i="1"/>
  <c r="G42" i="1" s="1"/>
  <c r="G43" i="1" s="1"/>
  <c r="F41" i="1"/>
  <c r="F42" i="1" s="1"/>
  <c r="F43" i="1" s="1"/>
  <c r="E41" i="1"/>
  <c r="D41" i="1"/>
  <c r="C41" i="1"/>
  <c r="C42" i="1" s="1"/>
  <c r="C43" i="1" s="1"/>
  <c r="B41" i="1"/>
  <c r="B42" i="1" s="1"/>
  <c r="B43" i="1" s="1"/>
  <c r="A41" i="1"/>
  <c r="O38" i="1"/>
  <c r="O39" i="1" s="1"/>
  <c r="G38" i="1"/>
  <c r="G39" i="1" s="1"/>
  <c r="F38" i="1"/>
  <c r="F39" i="1" s="1"/>
  <c r="C38" i="1"/>
  <c r="C39" i="1" s="1"/>
  <c r="B38" i="1"/>
  <c r="B39" i="1" s="1"/>
  <c r="O37" i="1"/>
  <c r="N37" i="1"/>
  <c r="N38" i="1" s="1"/>
  <c r="N39" i="1" s="1"/>
  <c r="I37" i="1"/>
  <c r="I38" i="1" s="1"/>
  <c r="I39" i="1" s="1"/>
  <c r="G37" i="1"/>
  <c r="F37" i="1"/>
  <c r="E37" i="1"/>
  <c r="E38" i="1" s="1"/>
  <c r="E39" i="1" s="1"/>
  <c r="D37" i="1"/>
  <c r="D38" i="1" s="1"/>
  <c r="D39" i="1" s="1"/>
  <c r="C37" i="1"/>
  <c r="B37" i="1"/>
  <c r="A37" i="1"/>
  <c r="A38" i="1" s="1"/>
  <c r="A39" i="1" s="1"/>
  <c r="O33" i="1"/>
  <c r="O34" i="1" s="1"/>
  <c r="O35" i="1" s="1"/>
  <c r="O29" i="1"/>
  <c r="O30" i="1" s="1"/>
  <c r="O28" i="1"/>
  <c r="O24" i="1"/>
  <c r="O25" i="1" s="1"/>
  <c r="O26" i="1" s="1"/>
  <c r="O20" i="1"/>
  <c r="O21" i="1" s="1"/>
  <c r="O22" i="1" s="1"/>
  <c r="O16" i="1"/>
  <c r="O17" i="1" s="1"/>
  <c r="O18" i="1" s="1"/>
  <c r="N14" i="1"/>
  <c r="F12" i="1"/>
  <c r="F13" i="1" s="1"/>
  <c r="F14" i="1" s="1"/>
  <c r="B12" i="1"/>
  <c r="B13" i="1" s="1"/>
  <c r="B14" i="1" s="1"/>
  <c r="O11" i="1"/>
  <c r="O12" i="1" s="1"/>
  <c r="O13" i="1" s="1"/>
  <c r="I11" i="1"/>
  <c r="I12" i="1" s="1"/>
  <c r="I13" i="1" s="1"/>
  <c r="I14" i="1" s="1"/>
  <c r="G11" i="1"/>
  <c r="G12" i="1" s="1"/>
  <c r="G13" i="1" s="1"/>
  <c r="G14" i="1" s="1"/>
  <c r="F11" i="1"/>
  <c r="E11" i="1"/>
  <c r="E12" i="1" s="1"/>
  <c r="E13" i="1" s="1"/>
  <c r="E14" i="1" s="1"/>
  <c r="D11" i="1"/>
  <c r="D12" i="1" s="1"/>
  <c r="D13" i="1" s="1"/>
  <c r="D14" i="1" s="1"/>
  <c r="C11" i="1"/>
  <c r="C12" i="1" s="1"/>
  <c r="C13" i="1" s="1"/>
  <c r="C14" i="1" s="1"/>
  <c r="B11" i="1"/>
  <c r="A11" i="1"/>
  <c r="A12" i="1" s="1"/>
  <c r="A13" i="1" s="1"/>
  <c r="A14" i="1" s="1"/>
  <c r="O8" i="1"/>
  <c r="O9" i="1" s="1"/>
  <c r="O7" i="1"/>
  <c r="O3" i="1"/>
  <c r="O4" i="1" s="1"/>
  <c r="O5" i="1" s="1"/>
  <c r="N323" i="1" l="1"/>
  <c r="N325" i="1" s="1"/>
  <c r="N322" i="1"/>
  <c r="N324" i="1" s="1"/>
  <c r="N326" i="1" s="1"/>
  <c r="D309" i="1"/>
  <c r="N304" i="1"/>
  <c r="N306" i="1" s="1"/>
  <c r="N303" i="1"/>
  <c r="N305" i="1" s="1"/>
  <c r="N307" i="1" s="1"/>
  <c r="E366" i="1"/>
  <c r="E365" i="1"/>
  <c r="A365" i="1"/>
  <c r="A366" i="1"/>
  <c r="N366" i="1"/>
  <c r="N365" i="1"/>
  <c r="F361" i="1"/>
  <c r="F360" i="1"/>
  <c r="A323" i="1"/>
  <c r="A322" i="1"/>
  <c r="F327" i="1"/>
  <c r="F328" i="1"/>
  <c r="F365" i="1"/>
  <c r="A303" i="1"/>
  <c r="A304" i="1"/>
  <c r="A327" i="1"/>
  <c r="A328" i="1"/>
  <c r="N342" i="1"/>
  <c r="N344" i="1" s="1"/>
  <c r="N341" i="1"/>
  <c r="N343" i="1" s="1"/>
  <c r="N345" i="1" s="1"/>
  <c r="A341" i="1"/>
  <c r="A342" i="1"/>
  <c r="F341" i="1"/>
  <c r="F342" i="1"/>
  <c r="E347" i="1"/>
  <c r="E346" i="1"/>
  <c r="D304" i="1"/>
  <c r="D303" i="1"/>
  <c r="G303" i="1"/>
  <c r="E309" i="1"/>
  <c r="E308" i="1"/>
  <c r="B323" i="1"/>
  <c r="B322" i="1"/>
  <c r="G323" i="1"/>
  <c r="G322" i="1"/>
  <c r="F323" i="1"/>
  <c r="F322" i="1"/>
  <c r="B328" i="1"/>
  <c r="B327" i="1"/>
  <c r="G328" i="1"/>
  <c r="G327" i="1"/>
  <c r="D342" i="1"/>
  <c r="D341" i="1"/>
  <c r="G341" i="1"/>
  <c r="A347" i="1"/>
  <c r="A346" i="1"/>
  <c r="F347" i="1"/>
  <c r="F346" i="1"/>
  <c r="I304" i="1"/>
  <c r="I303" i="1"/>
  <c r="A309" i="1"/>
  <c r="A308" i="1"/>
  <c r="F309" i="1"/>
  <c r="F308" i="1"/>
  <c r="D323" i="1"/>
  <c r="D328" i="1"/>
  <c r="D327" i="1"/>
  <c r="I342" i="1"/>
  <c r="I341" i="1"/>
  <c r="B347" i="1"/>
  <c r="B346" i="1"/>
  <c r="G347" i="1"/>
  <c r="G346" i="1"/>
  <c r="A361" i="1"/>
  <c r="A360" i="1"/>
  <c r="B366" i="1"/>
  <c r="B365" i="1"/>
  <c r="G366" i="1"/>
  <c r="G365" i="1"/>
  <c r="E304" i="1"/>
  <c r="E303" i="1"/>
  <c r="B309" i="1"/>
  <c r="B308" i="1"/>
  <c r="G309" i="1"/>
  <c r="G308" i="1"/>
  <c r="E322" i="1"/>
  <c r="I323" i="1"/>
  <c r="E328" i="1"/>
  <c r="E327" i="1"/>
  <c r="E342" i="1"/>
  <c r="E341" i="1"/>
  <c r="B361" i="1"/>
  <c r="B360" i="1"/>
  <c r="G361" i="1"/>
  <c r="G360" i="1"/>
  <c r="E360" i="1"/>
  <c r="D366" i="1"/>
  <c r="D365" i="1"/>
  <c r="N308" i="1" l="1"/>
  <c r="N309" i="1"/>
  <c r="N347" i="1"/>
  <c r="N346" i="1"/>
  <c r="N328" i="1"/>
  <c r="N327" i="1"/>
</calcChain>
</file>

<file path=xl/sharedStrings.xml><?xml version="1.0" encoding="utf-8"?>
<sst xmlns="http://schemas.openxmlformats.org/spreadsheetml/2006/main" count="1812" uniqueCount="49">
  <si>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</si>
  <si>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</si>
  <si>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</si>
  <si>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</si>
  <si>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</si>
  <si>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</si>
  <si>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</si>
  <si>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</si>
  <si>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</si>
  <si>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</si>
  <si>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</si>
  <si>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</si>
  <si>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</si>
  <si>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</si>
  <si>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</si>
  <si>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</si>
  <si>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</si>
  <si>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</si>
  <si>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</si>
  <si>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</si>
  <si>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</si>
  <si>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</si>
  <si>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</si>
  <si>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</si>
  <si>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Santa Fe</t>
  </si>
  <si>
    <t>Epe</t>
  </si>
  <si>
    <t>Residencial</t>
  </si>
  <si>
    <t>R1</t>
  </si>
  <si>
    <t>CT_s82_2022_12_residencial_epe</t>
  </si>
  <si>
    <t>CT_s82_2023_02_residencial_epe</t>
  </si>
  <si>
    <t>CT_s82_2023_03_residencial_epe</t>
  </si>
  <si>
    <t>CT_s82_2023_04_residencial_epe</t>
  </si>
  <si>
    <t>CT_s82_2023_05_residencial_epe</t>
  </si>
  <si>
    <t>CT_s82_2023_06_residencial_epe</t>
  </si>
  <si>
    <t>CT_s82_2023_08_residencial_epe</t>
  </si>
  <si>
    <t>CT_s82_2023_11_residencial_epe</t>
  </si>
  <si>
    <t>CT_s82_2023_12_residencial_epe</t>
  </si>
  <si>
    <t>CT_s82_2024_01_residencial_epe</t>
  </si>
  <si>
    <t>CT_s82_2024_02_residencial_epe</t>
  </si>
  <si>
    <t>CT_s82_2024_03_residencial_epe</t>
  </si>
  <si>
    <t>CT_s82_2024_06_residencial_epe</t>
  </si>
  <si>
    <t>CT_s82_2024_08_residencial_epe</t>
  </si>
  <si>
    <t>CT_s82_2024_09_residencial_epe</t>
  </si>
  <si>
    <t>CT_s82_2024_10_residencial_epe</t>
  </si>
  <si>
    <t>CT_s82_2024_12_residencial_epe</t>
  </si>
  <si>
    <t>CT_s82_2025_01_residencial_epe</t>
  </si>
  <si>
    <t>CT_s82_2025_02_residencial_epe</t>
  </si>
  <si>
    <t>CT_s82_2025_03_residencial_epe</t>
  </si>
  <si>
    <t>CT_s82_2025_05_residencial_epe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</si>
</sst>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4"/>
  <sheetViews>
    <sheetView tabSelected="1" workbookViewId="0">
      <selection activeCell="A26" sqref="A26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/>
      <c r="L2" s="6">
        <v>0</v>
      </c>
      <c r="M2" s="6">
        <v>75</v>
      </c>
      <c r="N2" s="6">
        <v>182.15355</v>
      </c>
      <c r="O2" s="5"/>
      <c r="P2" s="5"/>
      <c r="Q2" s="6">
        <v>13.299379999999999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27</v>
      </c>
      <c r="I3" s="6">
        <v>1</v>
      </c>
      <c r="J3" s="6">
        <v>0</v>
      </c>
      <c r="K3" s="6"/>
      <c r="L3" s="6">
        <v>76</v>
      </c>
      <c r="M3" s="6">
        <v>150</v>
      </c>
      <c r="N3" s="6">
        <v>182.15355</v>
      </c>
      <c r="O3" s="5">
        <f>75*Q2</f>
        <v>997.45349999999996</v>
      </c>
      <c r="P3" s="5">
        <v>75</v>
      </c>
      <c r="Q3" s="6">
        <v>14.35788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27</v>
      </c>
      <c r="I4" s="6">
        <v>1</v>
      </c>
      <c r="J4" s="6">
        <v>0</v>
      </c>
      <c r="K4" s="6"/>
      <c r="L4" s="6">
        <v>151</v>
      </c>
      <c r="M4" s="6">
        <v>300</v>
      </c>
      <c r="N4" s="6">
        <v>182.15355</v>
      </c>
      <c r="O4" s="5">
        <f>+O3+75*Q3</f>
        <v>2074.2945</v>
      </c>
      <c r="P4" s="5">
        <v>150</v>
      </c>
      <c r="Q4" s="6">
        <v>18.802849999999999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27</v>
      </c>
      <c r="I5" s="6">
        <v>1</v>
      </c>
      <c r="J5" s="6">
        <v>0</v>
      </c>
      <c r="K5" s="6"/>
      <c r="L5" s="6">
        <v>301</v>
      </c>
      <c r="M5" s="6"/>
      <c r="N5" s="6">
        <v>182.15355</v>
      </c>
      <c r="O5" s="5">
        <f>+O4+150*Q4</f>
        <v>4894.7219999999998</v>
      </c>
      <c r="P5" s="5">
        <v>300</v>
      </c>
      <c r="Q5" s="6">
        <v>22.22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27</v>
      </c>
      <c r="I6" s="6">
        <v>2</v>
      </c>
      <c r="J6" s="6">
        <v>0</v>
      </c>
      <c r="K6" s="6"/>
      <c r="L6" s="6">
        <v>0</v>
      </c>
      <c r="M6" s="6">
        <v>75</v>
      </c>
      <c r="N6" s="6">
        <v>182.15355</v>
      </c>
      <c r="O6" s="5"/>
      <c r="P6" s="5"/>
      <c r="Q6" s="6">
        <v>8.7498699999999996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27</v>
      </c>
      <c r="I7" s="6">
        <v>2</v>
      </c>
      <c r="J7" s="6">
        <v>0</v>
      </c>
      <c r="K7" s="6"/>
      <c r="L7" s="6">
        <v>76</v>
      </c>
      <c r="M7" s="6">
        <v>150</v>
      </c>
      <c r="N7" s="6">
        <v>182.15355</v>
      </c>
      <c r="O7" s="5">
        <f>+Q6*75</f>
        <v>656.24024999999995</v>
      </c>
      <c r="P7" s="5">
        <v>75</v>
      </c>
      <c r="Q7" s="6">
        <v>9.80837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27</v>
      </c>
      <c r="I8" s="6">
        <v>2</v>
      </c>
      <c r="J8" s="6">
        <v>0</v>
      </c>
      <c r="K8" s="6"/>
      <c r="L8" s="6">
        <v>151</v>
      </c>
      <c r="M8" s="6">
        <v>300</v>
      </c>
      <c r="N8" s="6">
        <v>182.15355</v>
      </c>
      <c r="O8" s="5">
        <f>+O7+75*Q7</f>
        <v>1391.8679999999999</v>
      </c>
      <c r="P8" s="5">
        <v>150</v>
      </c>
      <c r="Q8" s="6">
        <v>14.25334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27</v>
      </c>
      <c r="I9" s="6">
        <v>2</v>
      </c>
      <c r="J9" s="6">
        <v>0</v>
      </c>
      <c r="K9" s="6"/>
      <c r="L9" s="6">
        <v>301</v>
      </c>
      <c r="M9" s="6"/>
      <c r="N9" s="6">
        <v>182.15355</v>
      </c>
      <c r="O9" s="5">
        <f>+O8+150*Q8</f>
        <v>3529.8689999999997</v>
      </c>
      <c r="P9" s="5">
        <v>300</v>
      </c>
      <c r="Q9" s="6">
        <v>17.670490000000001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27</v>
      </c>
      <c r="I10" s="6">
        <v>3</v>
      </c>
      <c r="J10" s="6">
        <v>0</v>
      </c>
      <c r="K10" s="6"/>
      <c r="L10" s="6">
        <v>0</v>
      </c>
      <c r="M10" s="6">
        <v>75</v>
      </c>
      <c r="N10" s="6">
        <v>182.15355</v>
      </c>
      <c r="O10" s="5"/>
      <c r="P10" s="5"/>
      <c r="Q10" s="6">
        <v>8.7498699999999996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tr">
        <f t="shared" ref="A11:I14" si="0">+A10</f>
        <v>Santa Fe</v>
      </c>
      <c r="B11" s="6">
        <f t="shared" si="0"/>
        <v>2023</v>
      </c>
      <c r="C11" s="6">
        <f t="shared" si="0"/>
        <v>1</v>
      </c>
      <c r="D11" s="5" t="str">
        <f t="shared" si="0"/>
        <v>Epe</v>
      </c>
      <c r="E11" s="6">
        <f t="shared" si="0"/>
        <v>1</v>
      </c>
      <c r="F11" s="5" t="str">
        <f t="shared" si="0"/>
        <v>Residencial</v>
      </c>
      <c r="G11" s="6">
        <f t="shared" si="0"/>
        <v>0</v>
      </c>
      <c r="H11" s="5" t="s">
        <v>27</v>
      </c>
      <c r="I11" s="6">
        <f t="shared" si="0"/>
        <v>3</v>
      </c>
      <c r="J11" s="6">
        <v>0</v>
      </c>
      <c r="K11" s="6"/>
      <c r="L11" s="6">
        <v>76</v>
      </c>
      <c r="M11" s="6">
        <v>150</v>
      </c>
      <c r="N11" s="6">
        <v>182.15355</v>
      </c>
      <c r="O11" s="5">
        <f>+Q10*75</f>
        <v>656.24024999999995</v>
      </c>
      <c r="P11" s="5">
        <v>75</v>
      </c>
      <c r="Q11" s="6">
        <v>9.80837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tr">
        <f t="shared" si="0"/>
        <v>Santa Fe</v>
      </c>
      <c r="B12" s="6">
        <f t="shared" si="0"/>
        <v>2023</v>
      </c>
      <c r="C12" s="6">
        <f t="shared" si="0"/>
        <v>1</v>
      </c>
      <c r="D12" s="5" t="str">
        <f t="shared" si="0"/>
        <v>Epe</v>
      </c>
      <c r="E12" s="6">
        <f t="shared" si="0"/>
        <v>1</v>
      </c>
      <c r="F12" s="5" t="str">
        <f t="shared" si="0"/>
        <v>Residencial</v>
      </c>
      <c r="G12" s="6">
        <f t="shared" si="0"/>
        <v>0</v>
      </c>
      <c r="H12" s="5" t="s">
        <v>27</v>
      </c>
      <c r="I12" s="6">
        <f t="shared" si="0"/>
        <v>3</v>
      </c>
      <c r="J12" s="6">
        <v>0</v>
      </c>
      <c r="K12" s="6"/>
      <c r="L12" s="6">
        <v>151</v>
      </c>
      <c r="M12" s="6">
        <v>300</v>
      </c>
      <c r="N12" s="6">
        <v>182.15355</v>
      </c>
      <c r="O12" s="5">
        <f>+O11+75*Q11</f>
        <v>1391.8679999999999</v>
      </c>
      <c r="P12" s="5">
        <v>150</v>
      </c>
      <c r="Q12" s="6">
        <v>14.25334</v>
      </c>
      <c r="R12" s="7" t="s">
        <v>28</v>
      </c>
      <c r="S12" s="6"/>
      <c r="T12" s="6"/>
      <c r="U12" s="5"/>
      <c r="V12" s="5"/>
      <c r="W12" s="5"/>
    </row>
    <row r="13" spans="1:24" ht="14.95" thickBot="1" x14ac:dyDescent="0.3">
      <c r="A13" s="5" t="str">
        <f t="shared" si="0"/>
        <v>Santa Fe</v>
      </c>
      <c r="B13" s="6">
        <f t="shared" si="0"/>
        <v>2023</v>
      </c>
      <c r="C13" s="6">
        <f t="shared" si="0"/>
        <v>1</v>
      </c>
      <c r="D13" s="5" t="str">
        <f t="shared" si="0"/>
        <v>Epe</v>
      </c>
      <c r="E13" s="6">
        <f t="shared" si="0"/>
        <v>1</v>
      </c>
      <c r="F13" s="5" t="str">
        <f t="shared" si="0"/>
        <v>Residencial</v>
      </c>
      <c r="G13" s="6">
        <f t="shared" si="0"/>
        <v>0</v>
      </c>
      <c r="H13" s="5" t="s">
        <v>27</v>
      </c>
      <c r="I13" s="6">
        <f t="shared" si="0"/>
        <v>3</v>
      </c>
      <c r="J13" s="6">
        <v>0</v>
      </c>
      <c r="K13" s="6"/>
      <c r="L13" s="6">
        <v>301</v>
      </c>
      <c r="M13" s="6">
        <v>400</v>
      </c>
      <c r="N13" s="6">
        <v>182.15355</v>
      </c>
      <c r="O13" s="5">
        <f>+O12+150*Q12</f>
        <v>3529.8689999999997</v>
      </c>
      <c r="P13" s="5">
        <v>300</v>
      </c>
      <c r="Q13" s="6">
        <v>17.670490000000001</v>
      </c>
      <c r="R13" s="7" t="s">
        <v>28</v>
      </c>
      <c r="S13" s="6"/>
      <c r="T13" s="6"/>
      <c r="U13" s="5"/>
      <c r="V13" s="5"/>
      <c r="W13" s="5"/>
    </row>
    <row r="14" spans="1:24" ht="14.95" thickBot="1" x14ac:dyDescent="0.3">
      <c r="A14" s="5" t="str">
        <f t="shared" si="0"/>
        <v>Santa Fe</v>
      </c>
      <c r="B14" s="6">
        <f t="shared" si="0"/>
        <v>2023</v>
      </c>
      <c r="C14" s="6">
        <f t="shared" si="0"/>
        <v>1</v>
      </c>
      <c r="D14" s="5" t="str">
        <f t="shared" si="0"/>
        <v>Epe</v>
      </c>
      <c r="E14" s="6">
        <f t="shared" si="0"/>
        <v>1</v>
      </c>
      <c r="F14" s="5" t="str">
        <f t="shared" si="0"/>
        <v>Residencial</v>
      </c>
      <c r="G14" s="6">
        <f t="shared" si="0"/>
        <v>0</v>
      </c>
      <c r="H14" s="5" t="s">
        <v>27</v>
      </c>
      <c r="I14" s="6">
        <f t="shared" si="0"/>
        <v>3</v>
      </c>
      <c r="J14" s="6">
        <v>0</v>
      </c>
      <c r="K14" s="6"/>
      <c r="L14" s="6">
        <v>401</v>
      </c>
      <c r="M14" s="6"/>
      <c r="N14" s="6">
        <f>+N13</f>
        <v>182.15355</v>
      </c>
      <c r="O14" s="5">
        <v>6486.6897499999995</v>
      </c>
      <c r="P14" s="5">
        <v>400</v>
      </c>
      <c r="Q14" s="6">
        <v>22.22</v>
      </c>
      <c r="R14" s="7" t="s">
        <v>28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25</v>
      </c>
      <c r="E15" s="6">
        <v>1</v>
      </c>
      <c r="F15" s="5" t="s">
        <v>26</v>
      </c>
      <c r="G15" s="6">
        <v>1</v>
      </c>
      <c r="H15" s="5" t="s">
        <v>27</v>
      </c>
      <c r="I15" s="6"/>
      <c r="J15" s="6">
        <v>0</v>
      </c>
      <c r="K15" s="6"/>
      <c r="L15" s="6">
        <v>0</v>
      </c>
      <c r="M15" s="6">
        <v>75</v>
      </c>
      <c r="N15" s="6">
        <v>129.05579</v>
      </c>
      <c r="O15" s="5"/>
      <c r="P15" s="5"/>
      <c r="Q15" s="6">
        <v>2.2121599999999999</v>
      </c>
      <c r="R15" s="7" t="s">
        <v>28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25</v>
      </c>
      <c r="E16" s="6">
        <v>1</v>
      </c>
      <c r="F16" s="5" t="s">
        <v>26</v>
      </c>
      <c r="G16" s="6">
        <v>1</v>
      </c>
      <c r="H16" s="5" t="s">
        <v>27</v>
      </c>
      <c r="I16" s="6"/>
      <c r="J16" s="6">
        <v>0</v>
      </c>
      <c r="K16" s="6"/>
      <c r="L16" s="6">
        <v>76</v>
      </c>
      <c r="M16" s="6">
        <v>150</v>
      </c>
      <c r="N16" s="6">
        <v>129.05579</v>
      </c>
      <c r="O16" s="5">
        <f>+Q15*75</f>
        <v>165.91200000000001</v>
      </c>
      <c r="P16" s="5">
        <v>75</v>
      </c>
      <c r="Q16" s="6">
        <v>2.6621199999999998</v>
      </c>
      <c r="R16" s="7" t="s">
        <v>28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25</v>
      </c>
      <c r="E17" s="6">
        <v>1</v>
      </c>
      <c r="F17" s="5" t="s">
        <v>26</v>
      </c>
      <c r="G17" s="6">
        <v>1</v>
      </c>
      <c r="H17" s="5" t="s">
        <v>27</v>
      </c>
      <c r="I17" s="6"/>
      <c r="J17" s="6">
        <v>0</v>
      </c>
      <c r="K17" s="6"/>
      <c r="L17" s="6">
        <v>151</v>
      </c>
      <c r="M17" s="6">
        <v>300</v>
      </c>
      <c r="N17" s="6">
        <v>129.05579</v>
      </c>
      <c r="O17" s="5">
        <f>+O16+75*Q16</f>
        <v>365.57100000000003</v>
      </c>
      <c r="P17" s="5">
        <v>150</v>
      </c>
      <c r="Q17" s="6">
        <v>5.6060600000000003</v>
      </c>
      <c r="R17" s="7" t="s">
        <v>28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25</v>
      </c>
      <c r="E18" s="6">
        <v>1</v>
      </c>
      <c r="F18" s="5" t="s">
        <v>26</v>
      </c>
      <c r="G18" s="6">
        <v>1</v>
      </c>
      <c r="H18" s="5" t="s">
        <v>27</v>
      </c>
      <c r="I18" s="6"/>
      <c r="J18" s="6">
        <v>0</v>
      </c>
      <c r="K18" s="6"/>
      <c r="L18" s="6">
        <v>301</v>
      </c>
      <c r="M18" s="6"/>
      <c r="N18" s="6">
        <v>129.05579</v>
      </c>
      <c r="O18" s="5">
        <f>+O17+150*Q17</f>
        <v>1206.48</v>
      </c>
      <c r="P18" s="5">
        <v>300</v>
      </c>
      <c r="Q18" s="6">
        <v>8.8405699999999996</v>
      </c>
      <c r="R18" s="7" t="s">
        <v>28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1</v>
      </c>
      <c r="F19" s="5" t="s">
        <v>26</v>
      </c>
      <c r="G19" s="6">
        <v>0</v>
      </c>
      <c r="H19" s="5" t="s">
        <v>27</v>
      </c>
      <c r="I19" s="6">
        <v>1</v>
      </c>
      <c r="J19" s="6">
        <v>0</v>
      </c>
      <c r="K19" s="6"/>
      <c r="L19" s="6">
        <v>0</v>
      </c>
      <c r="M19" s="6">
        <v>75</v>
      </c>
      <c r="N19" s="6">
        <v>182.15355</v>
      </c>
      <c r="O19" s="5"/>
      <c r="P19" s="5"/>
      <c r="Q19" s="6">
        <v>16.316500000000001</v>
      </c>
      <c r="R19" s="7" t="s">
        <v>29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27</v>
      </c>
      <c r="I20" s="6">
        <v>1</v>
      </c>
      <c r="J20" s="6">
        <v>0</v>
      </c>
      <c r="K20" s="6"/>
      <c r="L20" s="6">
        <v>76</v>
      </c>
      <c r="M20" s="6">
        <v>150</v>
      </c>
      <c r="N20" s="6">
        <v>182.15355</v>
      </c>
      <c r="O20" s="5">
        <f>+Q19*75</f>
        <v>1223.7375000000002</v>
      </c>
      <c r="P20" s="5">
        <v>75</v>
      </c>
      <c r="Q20" s="6">
        <v>17.375</v>
      </c>
      <c r="R20" s="7" t="s">
        <v>29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27</v>
      </c>
      <c r="I21" s="6">
        <v>1</v>
      </c>
      <c r="J21" s="6">
        <v>0</v>
      </c>
      <c r="K21" s="6"/>
      <c r="L21" s="6">
        <v>151</v>
      </c>
      <c r="M21" s="6">
        <v>300</v>
      </c>
      <c r="N21" s="6">
        <v>182.15355</v>
      </c>
      <c r="O21" s="5">
        <f>+O20+75*Q20</f>
        <v>2526.8625000000002</v>
      </c>
      <c r="P21" s="5">
        <v>150</v>
      </c>
      <c r="Q21" s="6">
        <v>21.819970000000001</v>
      </c>
      <c r="R21" s="7" t="s">
        <v>29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1</v>
      </c>
      <c r="F22" s="5" t="s">
        <v>26</v>
      </c>
      <c r="G22" s="6">
        <v>0</v>
      </c>
      <c r="H22" s="5" t="s">
        <v>27</v>
      </c>
      <c r="I22" s="6">
        <v>1</v>
      </c>
      <c r="J22" s="6">
        <v>0</v>
      </c>
      <c r="K22" s="6"/>
      <c r="L22" s="6">
        <v>301</v>
      </c>
      <c r="M22" s="6"/>
      <c r="N22" s="6">
        <v>182.15355</v>
      </c>
      <c r="O22" s="5">
        <f>+O21+150*Q21</f>
        <v>5799.8580000000002</v>
      </c>
      <c r="P22" s="5">
        <v>300</v>
      </c>
      <c r="Q22" s="6">
        <v>25.237120000000001</v>
      </c>
      <c r="R22" s="7" t="s">
        <v>29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1</v>
      </c>
      <c r="F23" s="5" t="s">
        <v>26</v>
      </c>
      <c r="G23" s="6">
        <v>0</v>
      </c>
      <c r="H23" s="5" t="s">
        <v>27</v>
      </c>
      <c r="I23" s="6">
        <v>2</v>
      </c>
      <c r="J23" s="6">
        <v>0</v>
      </c>
      <c r="K23" s="6"/>
      <c r="L23" s="6">
        <v>0</v>
      </c>
      <c r="M23" s="6">
        <v>75</v>
      </c>
      <c r="N23" s="6">
        <v>182.15355</v>
      </c>
      <c r="O23" s="5"/>
      <c r="P23" s="5"/>
      <c r="Q23" s="6">
        <v>8.7498699999999996</v>
      </c>
      <c r="R23" s="7" t="s">
        <v>29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27</v>
      </c>
      <c r="I24" s="6">
        <v>2</v>
      </c>
      <c r="J24" s="6">
        <v>0</v>
      </c>
      <c r="K24" s="6"/>
      <c r="L24" s="6">
        <v>76</v>
      </c>
      <c r="M24" s="6">
        <v>150</v>
      </c>
      <c r="N24" s="6">
        <v>182.15355</v>
      </c>
      <c r="O24" s="5">
        <f>+Q23*75</f>
        <v>656.24024999999995</v>
      </c>
      <c r="P24" s="5">
        <v>75</v>
      </c>
      <c r="Q24" s="6">
        <v>9.80837</v>
      </c>
      <c r="R24" s="7" t="s">
        <v>29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1</v>
      </c>
      <c r="F25" s="5" t="s">
        <v>26</v>
      </c>
      <c r="G25" s="6">
        <v>0</v>
      </c>
      <c r="H25" s="5" t="s">
        <v>27</v>
      </c>
      <c r="I25" s="6">
        <v>2</v>
      </c>
      <c r="J25" s="6">
        <v>0</v>
      </c>
      <c r="K25" s="6"/>
      <c r="L25" s="6">
        <v>151</v>
      </c>
      <c r="M25" s="6">
        <v>300</v>
      </c>
      <c r="N25" s="6">
        <v>182.15355</v>
      </c>
      <c r="O25" s="5">
        <f>+O24+75*Q24</f>
        <v>1391.8679999999999</v>
      </c>
      <c r="P25" s="5">
        <v>150</v>
      </c>
      <c r="Q25" s="6">
        <v>14.25334</v>
      </c>
      <c r="R25" s="7" t="s">
        <v>29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27</v>
      </c>
      <c r="I26" s="6">
        <v>2</v>
      </c>
      <c r="J26" s="6">
        <v>0</v>
      </c>
      <c r="K26" s="6"/>
      <c r="L26" s="6">
        <v>301</v>
      </c>
      <c r="M26" s="6"/>
      <c r="N26" s="6">
        <v>182.15355</v>
      </c>
      <c r="O26" s="5">
        <f>+O25+150*Q25</f>
        <v>3529.8689999999997</v>
      </c>
      <c r="P26" s="5">
        <v>300</v>
      </c>
      <c r="Q26" s="6">
        <v>17.670490000000001</v>
      </c>
      <c r="R26" s="7" t="s">
        <v>29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27</v>
      </c>
      <c r="I27" s="6">
        <v>3</v>
      </c>
      <c r="J27" s="6">
        <v>0</v>
      </c>
      <c r="K27" s="6"/>
      <c r="L27" s="6">
        <v>0</v>
      </c>
      <c r="M27" s="6">
        <v>75</v>
      </c>
      <c r="N27" s="6">
        <v>182.15355</v>
      </c>
      <c r="O27" s="5"/>
      <c r="P27" s="5"/>
      <c r="Q27" s="6">
        <v>9.6775199999999995</v>
      </c>
      <c r="R27" s="7" t="s">
        <v>29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3</v>
      </c>
      <c r="J28" s="6">
        <v>0</v>
      </c>
      <c r="K28" s="6"/>
      <c r="L28" s="6">
        <v>76</v>
      </c>
      <c r="M28" s="6">
        <v>150</v>
      </c>
      <c r="N28" s="6">
        <v>182.15355</v>
      </c>
      <c r="O28" s="5">
        <f>+Q27*75</f>
        <v>725.81399999999996</v>
      </c>
      <c r="P28" s="5">
        <v>75</v>
      </c>
      <c r="Q28" s="6">
        <v>10.73602</v>
      </c>
      <c r="R28" s="7" t="s">
        <v>29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27</v>
      </c>
      <c r="I29" s="6">
        <v>3</v>
      </c>
      <c r="J29" s="6">
        <v>0</v>
      </c>
      <c r="K29" s="6"/>
      <c r="L29" s="6">
        <v>151</v>
      </c>
      <c r="M29" s="6">
        <v>300</v>
      </c>
      <c r="N29" s="6">
        <v>182.15355</v>
      </c>
      <c r="O29" s="5">
        <f>+O28+75*Q28</f>
        <v>1531.0155</v>
      </c>
      <c r="P29" s="5">
        <v>150</v>
      </c>
      <c r="Q29" s="6">
        <v>15.18099</v>
      </c>
      <c r="R29" s="7" t="s">
        <v>29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27</v>
      </c>
      <c r="I30" s="6">
        <v>3</v>
      </c>
      <c r="J30" s="6">
        <v>0</v>
      </c>
      <c r="K30" s="6"/>
      <c r="L30" s="6">
        <v>301</v>
      </c>
      <c r="M30" s="6">
        <v>400</v>
      </c>
      <c r="N30" s="6">
        <v>182.15355</v>
      </c>
      <c r="O30" s="5">
        <f>+O29+150*Q29</f>
        <v>3808.1639999999998</v>
      </c>
      <c r="P30" s="5">
        <v>300</v>
      </c>
      <c r="Q30" s="6">
        <v>18.598140000000001</v>
      </c>
      <c r="R30" s="7" t="s">
        <v>29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25</v>
      </c>
      <c r="E31" s="6">
        <v>1</v>
      </c>
      <c r="F31" s="5" t="s">
        <v>26</v>
      </c>
      <c r="G31" s="6">
        <v>0</v>
      </c>
      <c r="H31" s="5" t="s">
        <v>27</v>
      </c>
      <c r="I31" s="6">
        <v>3</v>
      </c>
      <c r="J31" s="6">
        <v>0</v>
      </c>
      <c r="K31" s="6"/>
      <c r="L31" s="6">
        <v>401</v>
      </c>
      <c r="M31" s="6"/>
      <c r="N31" s="6">
        <v>182.15355</v>
      </c>
      <c r="O31" s="5">
        <v>7066.6967499999992</v>
      </c>
      <c r="P31" s="5">
        <v>400</v>
      </c>
      <c r="Q31" s="6">
        <v>25.237120000000001</v>
      </c>
      <c r="R31" s="7" t="s">
        <v>29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25</v>
      </c>
      <c r="E32" s="6">
        <v>1</v>
      </c>
      <c r="F32" s="5" t="s">
        <v>26</v>
      </c>
      <c r="G32" s="6">
        <v>1</v>
      </c>
      <c r="H32" s="5" t="s">
        <v>27</v>
      </c>
      <c r="I32" s="6"/>
      <c r="J32" s="6">
        <v>0</v>
      </c>
      <c r="K32" s="6"/>
      <c r="L32" s="6">
        <v>0</v>
      </c>
      <c r="M32" s="6">
        <v>75</v>
      </c>
      <c r="N32" s="6">
        <v>129.05579</v>
      </c>
      <c r="O32" s="5"/>
      <c r="P32" s="5"/>
      <c r="Q32" s="6">
        <v>2.2121599999999999</v>
      </c>
      <c r="R32" s="7" t="s">
        <v>29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25</v>
      </c>
      <c r="E33" s="6">
        <v>1</v>
      </c>
      <c r="F33" s="5" t="s">
        <v>26</v>
      </c>
      <c r="G33" s="6">
        <v>1</v>
      </c>
      <c r="H33" s="5" t="s">
        <v>27</v>
      </c>
      <c r="I33" s="6"/>
      <c r="J33" s="6">
        <v>0</v>
      </c>
      <c r="K33" s="6"/>
      <c r="L33" s="6">
        <v>76</v>
      </c>
      <c r="M33" s="6">
        <v>150</v>
      </c>
      <c r="N33" s="6">
        <v>129.05579</v>
      </c>
      <c r="O33" s="5">
        <f>+Q32*75</f>
        <v>165.91200000000001</v>
      </c>
      <c r="P33" s="5">
        <v>75</v>
      </c>
      <c r="Q33" s="6">
        <v>2.6621199999999998</v>
      </c>
      <c r="R33" s="7" t="s">
        <v>29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25</v>
      </c>
      <c r="E34" s="6">
        <v>1</v>
      </c>
      <c r="F34" s="5" t="s">
        <v>26</v>
      </c>
      <c r="G34" s="6">
        <v>1</v>
      </c>
      <c r="H34" s="5" t="s">
        <v>27</v>
      </c>
      <c r="I34" s="6"/>
      <c r="J34" s="6">
        <v>0</v>
      </c>
      <c r="K34" s="6"/>
      <c r="L34" s="6">
        <v>151</v>
      </c>
      <c r="M34" s="6">
        <v>300</v>
      </c>
      <c r="N34" s="6">
        <v>129.05579</v>
      </c>
      <c r="O34" s="5">
        <f>+O33+75*Q33</f>
        <v>365.57100000000003</v>
      </c>
      <c r="P34" s="5">
        <v>150</v>
      </c>
      <c r="Q34" s="6">
        <v>5.6060600000000003</v>
      </c>
      <c r="R34" s="7" t="s">
        <v>29</v>
      </c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25</v>
      </c>
      <c r="E35" s="6">
        <v>1</v>
      </c>
      <c r="F35" s="5" t="s">
        <v>26</v>
      </c>
      <c r="G35" s="6">
        <v>1</v>
      </c>
      <c r="H35" s="5" t="s">
        <v>27</v>
      </c>
      <c r="I35" s="6"/>
      <c r="J35" s="6">
        <v>0</v>
      </c>
      <c r="K35" s="6"/>
      <c r="L35" s="6">
        <v>301</v>
      </c>
      <c r="M35" s="6"/>
      <c r="N35" s="6">
        <v>129.05579</v>
      </c>
      <c r="O35" s="5">
        <f>+O34+150*Q34</f>
        <v>1206.48</v>
      </c>
      <c r="P35" s="5">
        <v>300</v>
      </c>
      <c r="Q35" s="6">
        <v>8.8405699999999996</v>
      </c>
      <c r="R35" s="7" t="s">
        <v>29</v>
      </c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3</v>
      </c>
      <c r="D36" s="5" t="s">
        <v>25</v>
      </c>
      <c r="E36" s="6">
        <v>1</v>
      </c>
      <c r="F36" s="5" t="s">
        <v>26</v>
      </c>
      <c r="G36" s="6">
        <v>0</v>
      </c>
      <c r="H36" s="5" t="s">
        <v>27</v>
      </c>
      <c r="I36" s="6">
        <v>1</v>
      </c>
      <c r="J36" s="6">
        <v>0</v>
      </c>
      <c r="K36" s="6"/>
      <c r="L36" s="6">
        <v>0</v>
      </c>
      <c r="M36" s="6">
        <v>75</v>
      </c>
      <c r="N36" s="6">
        <v>343.35944000000001</v>
      </c>
      <c r="O36" s="5"/>
      <c r="P36" s="5"/>
      <c r="Q36" s="6">
        <v>20.285360000000001</v>
      </c>
      <c r="R36" s="7" t="s">
        <v>30</v>
      </c>
      <c r="S36" s="6"/>
      <c r="T36" s="6"/>
      <c r="U36" s="5"/>
      <c r="V36" s="5"/>
      <c r="W36" s="5"/>
    </row>
    <row r="37" spans="1:23" ht="14.95" thickBot="1" x14ac:dyDescent="0.3">
      <c r="A37" s="5" t="str">
        <f>+A36</f>
        <v>Santa Fe</v>
      </c>
      <c r="B37" s="6">
        <f t="shared" ref="B37:I39" si="1">+B36</f>
        <v>2023</v>
      </c>
      <c r="C37" s="6">
        <f t="shared" si="1"/>
        <v>3</v>
      </c>
      <c r="D37" s="5" t="str">
        <f t="shared" si="1"/>
        <v>Epe</v>
      </c>
      <c r="E37" s="6">
        <f t="shared" si="1"/>
        <v>1</v>
      </c>
      <c r="F37" s="5" t="str">
        <f t="shared" si="1"/>
        <v>Residencial</v>
      </c>
      <c r="G37" s="6">
        <f t="shared" si="1"/>
        <v>0</v>
      </c>
      <c r="H37" s="5" t="s">
        <v>27</v>
      </c>
      <c r="I37" s="6">
        <f t="shared" si="1"/>
        <v>1</v>
      </c>
      <c r="J37" s="6">
        <v>0</v>
      </c>
      <c r="K37" s="6"/>
      <c r="L37" s="6">
        <v>76</v>
      </c>
      <c r="M37" s="6">
        <v>150</v>
      </c>
      <c r="N37" s="6">
        <f>+N36</f>
        <v>343.35944000000001</v>
      </c>
      <c r="O37" s="5">
        <f>+Q36*75</f>
        <v>1521.402</v>
      </c>
      <c r="P37" s="5">
        <v>75</v>
      </c>
      <c r="Q37" s="6">
        <v>22.280629999999999</v>
      </c>
      <c r="R37" s="7" t="s">
        <v>30</v>
      </c>
      <c r="S37" s="6"/>
      <c r="T37" s="6"/>
      <c r="U37" s="5"/>
      <c r="V37" s="5"/>
      <c r="W37" s="5"/>
    </row>
    <row r="38" spans="1:23" ht="14.95" thickBot="1" x14ac:dyDescent="0.3">
      <c r="A38" s="5" t="str">
        <f>+A37</f>
        <v>Santa Fe</v>
      </c>
      <c r="B38" s="6">
        <f t="shared" si="1"/>
        <v>2023</v>
      </c>
      <c r="C38" s="6">
        <f t="shared" si="1"/>
        <v>3</v>
      </c>
      <c r="D38" s="5" t="str">
        <f t="shared" si="1"/>
        <v>Epe</v>
      </c>
      <c r="E38" s="6">
        <f t="shared" si="1"/>
        <v>1</v>
      </c>
      <c r="F38" s="5" t="str">
        <f t="shared" si="1"/>
        <v>Residencial</v>
      </c>
      <c r="G38" s="6">
        <f t="shared" si="1"/>
        <v>0</v>
      </c>
      <c r="H38" s="5" t="s">
        <v>27</v>
      </c>
      <c r="I38" s="6">
        <f t="shared" si="1"/>
        <v>1</v>
      </c>
      <c r="J38" s="6">
        <v>0</v>
      </c>
      <c r="K38" s="6"/>
      <c r="L38" s="6">
        <v>151</v>
      </c>
      <c r="M38" s="6">
        <v>300</v>
      </c>
      <c r="N38" s="6">
        <f t="shared" ref="N38:N39" si="2">+N37</f>
        <v>343.35944000000001</v>
      </c>
      <c r="O38" s="5">
        <f>+O37+75*Q37</f>
        <v>3192.4492499999997</v>
      </c>
      <c r="P38" s="5">
        <v>150</v>
      </c>
      <c r="Q38" s="6">
        <v>30.659400000000002</v>
      </c>
      <c r="R38" s="7" t="s">
        <v>30</v>
      </c>
      <c r="S38" s="6"/>
      <c r="T38" s="6"/>
      <c r="U38" s="5"/>
      <c r="V38" s="5"/>
      <c r="W38" s="5"/>
    </row>
    <row r="39" spans="1:23" ht="14.95" thickBot="1" x14ac:dyDescent="0.3">
      <c r="A39" s="5" t="str">
        <f>+A38</f>
        <v>Santa Fe</v>
      </c>
      <c r="B39" s="6">
        <f t="shared" si="1"/>
        <v>2023</v>
      </c>
      <c r="C39" s="6">
        <f t="shared" si="1"/>
        <v>3</v>
      </c>
      <c r="D39" s="5" t="str">
        <f t="shared" si="1"/>
        <v>Epe</v>
      </c>
      <c r="E39" s="6">
        <f t="shared" si="1"/>
        <v>1</v>
      </c>
      <c r="F39" s="5" t="str">
        <f t="shared" si="1"/>
        <v>Residencial</v>
      </c>
      <c r="G39" s="6">
        <f t="shared" si="1"/>
        <v>0</v>
      </c>
      <c r="H39" s="5" t="s">
        <v>27</v>
      </c>
      <c r="I39" s="6">
        <f t="shared" si="1"/>
        <v>1</v>
      </c>
      <c r="J39" s="6">
        <v>0</v>
      </c>
      <c r="K39" s="6"/>
      <c r="L39" s="6">
        <v>301</v>
      </c>
      <c r="M39" s="6"/>
      <c r="N39" s="6">
        <f t="shared" si="2"/>
        <v>343.35944000000001</v>
      </c>
      <c r="O39" s="5">
        <f>+O38+150*Q38</f>
        <v>7791.3592499999995</v>
      </c>
      <c r="P39" s="5">
        <v>300</v>
      </c>
      <c r="Q39" s="6">
        <v>37.100729999999999</v>
      </c>
      <c r="R39" s="7" t="s">
        <v>30</v>
      </c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1</v>
      </c>
      <c r="F40" s="5" t="s">
        <v>26</v>
      </c>
      <c r="G40" s="6">
        <v>0</v>
      </c>
      <c r="H40" s="5" t="s">
        <v>27</v>
      </c>
      <c r="I40" s="6">
        <v>2</v>
      </c>
      <c r="J40" s="6">
        <v>0</v>
      </c>
      <c r="K40" s="6"/>
      <c r="L40" s="6">
        <v>0</v>
      </c>
      <c r="M40" s="6">
        <v>75</v>
      </c>
      <c r="N40" s="6">
        <v>343.35944000000001</v>
      </c>
      <c r="O40" s="5"/>
      <c r="P40" s="5"/>
      <c r="Q40" s="6">
        <v>12.718730000000001</v>
      </c>
      <c r="R40" s="7" t="s">
        <v>30</v>
      </c>
      <c r="S40" s="6"/>
      <c r="T40" s="6"/>
      <c r="U40" s="5"/>
      <c r="V40" s="5"/>
      <c r="W40" s="5"/>
    </row>
    <row r="41" spans="1:23" ht="14.95" thickBot="1" x14ac:dyDescent="0.3">
      <c r="A41" s="5" t="str">
        <f>+A40</f>
        <v>Santa Fe</v>
      </c>
      <c r="B41" s="6">
        <f t="shared" ref="B41:I43" si="3">+B40</f>
        <v>2023</v>
      </c>
      <c r="C41" s="6">
        <f t="shared" si="3"/>
        <v>3</v>
      </c>
      <c r="D41" s="5" t="str">
        <f t="shared" si="3"/>
        <v>Epe</v>
      </c>
      <c r="E41" s="6">
        <f t="shared" si="3"/>
        <v>1</v>
      </c>
      <c r="F41" s="5" t="str">
        <f t="shared" si="3"/>
        <v>Residencial</v>
      </c>
      <c r="G41" s="6">
        <f t="shared" si="3"/>
        <v>0</v>
      </c>
      <c r="H41" s="5" t="s">
        <v>27</v>
      </c>
      <c r="I41" s="6">
        <f t="shared" si="3"/>
        <v>2</v>
      </c>
      <c r="J41" s="6">
        <v>0</v>
      </c>
      <c r="K41" s="6"/>
      <c r="L41" s="6">
        <v>76</v>
      </c>
      <c r="M41" s="6">
        <v>150</v>
      </c>
      <c r="N41" s="6">
        <f>+N40</f>
        <v>343.35944000000001</v>
      </c>
      <c r="O41" s="5">
        <f>+Q40*75</f>
        <v>953.90475000000004</v>
      </c>
      <c r="P41" s="5">
        <v>75</v>
      </c>
      <c r="Q41" s="6">
        <v>14.714</v>
      </c>
      <c r="R41" s="7" t="s">
        <v>30</v>
      </c>
      <c r="S41" s="6"/>
      <c r="T41" s="6"/>
      <c r="U41" s="5"/>
      <c r="V41" s="5"/>
      <c r="W41" s="5"/>
    </row>
    <row r="42" spans="1:23" ht="14.95" thickBot="1" x14ac:dyDescent="0.3">
      <c r="A42" s="5" t="str">
        <f>+A41</f>
        <v>Santa Fe</v>
      </c>
      <c r="B42" s="6">
        <f t="shared" si="3"/>
        <v>2023</v>
      </c>
      <c r="C42" s="6">
        <f t="shared" si="3"/>
        <v>3</v>
      </c>
      <c r="D42" s="5" t="str">
        <f t="shared" si="3"/>
        <v>Epe</v>
      </c>
      <c r="E42" s="6">
        <f t="shared" si="3"/>
        <v>1</v>
      </c>
      <c r="F42" s="5" t="str">
        <f t="shared" si="3"/>
        <v>Residencial</v>
      </c>
      <c r="G42" s="6">
        <f t="shared" si="3"/>
        <v>0</v>
      </c>
      <c r="H42" s="5" t="s">
        <v>27</v>
      </c>
      <c r="I42" s="6">
        <f t="shared" si="3"/>
        <v>2</v>
      </c>
      <c r="J42" s="6">
        <v>0</v>
      </c>
      <c r="K42" s="6"/>
      <c r="L42" s="6">
        <v>151</v>
      </c>
      <c r="M42" s="6">
        <v>300</v>
      </c>
      <c r="N42" s="6">
        <f t="shared" ref="N42:N43" si="4">+N41</f>
        <v>343.35944000000001</v>
      </c>
      <c r="O42" s="5">
        <f>+O41+75*Q41</f>
        <v>2057.4547499999999</v>
      </c>
      <c r="P42" s="5">
        <v>150</v>
      </c>
      <c r="Q42" s="6">
        <v>23.092770000000002</v>
      </c>
      <c r="R42" s="7" t="s">
        <v>30</v>
      </c>
      <c r="S42" s="6"/>
      <c r="T42" s="6"/>
      <c r="U42" s="5"/>
      <c r="V42" s="5"/>
      <c r="W42" s="5"/>
    </row>
    <row r="43" spans="1:23" ht="14.95" thickBot="1" x14ac:dyDescent="0.3">
      <c r="A43" s="5" t="str">
        <f>+A42</f>
        <v>Santa Fe</v>
      </c>
      <c r="B43" s="6">
        <f t="shared" si="3"/>
        <v>2023</v>
      </c>
      <c r="C43" s="6">
        <f t="shared" si="3"/>
        <v>3</v>
      </c>
      <c r="D43" s="5" t="str">
        <f t="shared" si="3"/>
        <v>Epe</v>
      </c>
      <c r="E43" s="6">
        <f t="shared" si="3"/>
        <v>1</v>
      </c>
      <c r="F43" s="5" t="str">
        <f t="shared" si="3"/>
        <v>Residencial</v>
      </c>
      <c r="G43" s="6">
        <f t="shared" si="3"/>
        <v>0</v>
      </c>
      <c r="H43" s="5" t="s">
        <v>27</v>
      </c>
      <c r="I43" s="6">
        <f t="shared" si="3"/>
        <v>2</v>
      </c>
      <c r="J43" s="6">
        <v>0</v>
      </c>
      <c r="K43" s="6"/>
      <c r="L43" s="6">
        <v>301</v>
      </c>
      <c r="M43" s="6"/>
      <c r="N43" s="6">
        <f t="shared" si="4"/>
        <v>343.35944000000001</v>
      </c>
      <c r="O43" s="5">
        <f>+O42+150*Q42</f>
        <v>5521.3702499999999</v>
      </c>
      <c r="P43" s="5">
        <v>300</v>
      </c>
      <c r="Q43" s="6">
        <v>29.534099999999999</v>
      </c>
      <c r="R43" s="7" t="s">
        <v>30</v>
      </c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3</v>
      </c>
      <c r="D44" s="5" t="s">
        <v>25</v>
      </c>
      <c r="E44" s="6">
        <v>1</v>
      </c>
      <c r="F44" s="5" t="s">
        <v>26</v>
      </c>
      <c r="G44" s="6">
        <v>0</v>
      </c>
      <c r="H44" s="5" t="s">
        <v>27</v>
      </c>
      <c r="I44" s="6">
        <v>3</v>
      </c>
      <c r="J44" s="6">
        <v>0</v>
      </c>
      <c r="K44" s="6"/>
      <c r="L44" s="6">
        <v>0</v>
      </c>
      <c r="M44" s="6">
        <v>75</v>
      </c>
      <c r="N44" s="6">
        <v>343.35944000000001</v>
      </c>
      <c r="O44" s="5"/>
      <c r="P44" s="5"/>
      <c r="Q44" s="6">
        <v>13.646380000000001</v>
      </c>
      <c r="R44" s="7" t="s">
        <v>30</v>
      </c>
      <c r="S44" s="6"/>
      <c r="T44" s="6"/>
      <c r="U44" s="5"/>
      <c r="V44" s="5"/>
      <c r="W44" s="5"/>
    </row>
    <row r="45" spans="1:23" ht="14.95" thickBot="1" x14ac:dyDescent="0.3">
      <c r="A45" s="5" t="str">
        <f>+A44</f>
        <v>Santa Fe</v>
      </c>
      <c r="B45" s="6">
        <f t="shared" ref="B45:I48" si="5">+B44</f>
        <v>2023</v>
      </c>
      <c r="C45" s="6">
        <f t="shared" si="5"/>
        <v>3</v>
      </c>
      <c r="D45" s="5" t="str">
        <f t="shared" si="5"/>
        <v>Epe</v>
      </c>
      <c r="E45" s="6">
        <f t="shared" si="5"/>
        <v>1</v>
      </c>
      <c r="F45" s="5" t="str">
        <f t="shared" si="5"/>
        <v>Residencial</v>
      </c>
      <c r="G45" s="6">
        <f t="shared" si="5"/>
        <v>0</v>
      </c>
      <c r="H45" s="5" t="s">
        <v>27</v>
      </c>
      <c r="I45" s="6">
        <f t="shared" si="5"/>
        <v>3</v>
      </c>
      <c r="J45" s="6">
        <v>0</v>
      </c>
      <c r="K45" s="6"/>
      <c r="L45" s="6">
        <v>76</v>
      </c>
      <c r="M45" s="6">
        <v>150</v>
      </c>
      <c r="N45" s="6">
        <f>+N44</f>
        <v>343.35944000000001</v>
      </c>
      <c r="O45" s="5">
        <f>+Q44*75</f>
        <v>1023.4785000000001</v>
      </c>
      <c r="P45" s="5">
        <v>75</v>
      </c>
      <c r="Q45" s="6">
        <v>15.64165</v>
      </c>
      <c r="R45" s="7" t="s">
        <v>30</v>
      </c>
      <c r="S45" s="6"/>
      <c r="T45" s="6"/>
      <c r="U45" s="5"/>
      <c r="V45" s="5"/>
      <c r="W45" s="5"/>
    </row>
    <row r="46" spans="1:23" ht="14.95" thickBot="1" x14ac:dyDescent="0.3">
      <c r="A46" s="5" t="str">
        <f t="shared" ref="A46:A48" si="6">+A45</f>
        <v>Santa Fe</v>
      </c>
      <c r="B46" s="6">
        <f t="shared" si="5"/>
        <v>2023</v>
      </c>
      <c r="C46" s="6">
        <f t="shared" si="5"/>
        <v>3</v>
      </c>
      <c r="D46" s="5" t="str">
        <f t="shared" si="5"/>
        <v>Epe</v>
      </c>
      <c r="E46" s="6">
        <f t="shared" si="5"/>
        <v>1</v>
      </c>
      <c r="F46" s="5" t="str">
        <f t="shared" si="5"/>
        <v>Residencial</v>
      </c>
      <c r="G46" s="6">
        <f t="shared" si="5"/>
        <v>0</v>
      </c>
      <c r="H46" s="5" t="s">
        <v>27</v>
      </c>
      <c r="I46" s="6">
        <f t="shared" si="5"/>
        <v>3</v>
      </c>
      <c r="J46" s="6">
        <v>0</v>
      </c>
      <c r="K46" s="6"/>
      <c r="L46" s="6">
        <v>151</v>
      </c>
      <c r="M46" s="6">
        <v>300</v>
      </c>
      <c r="N46" s="6">
        <f t="shared" ref="N46:N48" si="7">+N45</f>
        <v>343.35944000000001</v>
      </c>
      <c r="O46" s="5">
        <f>+O45+75*Q45</f>
        <v>2196.6022499999999</v>
      </c>
      <c r="P46" s="5">
        <v>150</v>
      </c>
      <c r="Q46" s="6">
        <v>24.020420000000001</v>
      </c>
      <c r="R46" s="7" t="s">
        <v>30</v>
      </c>
      <c r="S46" s="6"/>
      <c r="T46" s="6"/>
      <c r="U46" s="5"/>
      <c r="V46" s="5"/>
      <c r="W46" s="5"/>
    </row>
    <row r="47" spans="1:23" ht="14.95" thickBot="1" x14ac:dyDescent="0.3">
      <c r="A47" s="5" t="str">
        <f t="shared" si="6"/>
        <v>Santa Fe</v>
      </c>
      <c r="B47" s="6">
        <f t="shared" si="5"/>
        <v>2023</v>
      </c>
      <c r="C47" s="6">
        <f t="shared" si="5"/>
        <v>3</v>
      </c>
      <c r="D47" s="5" t="str">
        <f t="shared" si="5"/>
        <v>Epe</v>
      </c>
      <c r="E47" s="6">
        <f t="shared" si="5"/>
        <v>1</v>
      </c>
      <c r="F47" s="5" t="str">
        <f t="shared" si="5"/>
        <v>Residencial</v>
      </c>
      <c r="G47" s="6">
        <f t="shared" si="5"/>
        <v>0</v>
      </c>
      <c r="H47" s="5" t="s">
        <v>27</v>
      </c>
      <c r="I47" s="6">
        <f t="shared" si="5"/>
        <v>3</v>
      </c>
      <c r="J47" s="6">
        <v>0</v>
      </c>
      <c r="K47" s="6"/>
      <c r="L47" s="6">
        <v>301</v>
      </c>
      <c r="M47" s="6">
        <v>400</v>
      </c>
      <c r="N47" s="6">
        <f t="shared" si="7"/>
        <v>343.35944000000001</v>
      </c>
      <c r="O47" s="5">
        <f>+O46+150*Q46</f>
        <v>5799.66525</v>
      </c>
      <c r="P47" s="5">
        <v>300</v>
      </c>
      <c r="Q47" s="6">
        <v>30.461749999999999</v>
      </c>
      <c r="R47" s="7" t="s">
        <v>30</v>
      </c>
      <c r="S47" s="6"/>
      <c r="T47" s="6"/>
      <c r="U47" s="5"/>
      <c r="V47" s="5"/>
      <c r="W47" s="5"/>
    </row>
    <row r="48" spans="1:23" ht="14.95" thickBot="1" x14ac:dyDescent="0.3">
      <c r="A48" s="5" t="str">
        <f t="shared" si="6"/>
        <v>Santa Fe</v>
      </c>
      <c r="B48" s="6">
        <f t="shared" si="5"/>
        <v>2023</v>
      </c>
      <c r="C48" s="6">
        <f t="shared" si="5"/>
        <v>3</v>
      </c>
      <c r="D48" s="5" t="str">
        <f t="shared" si="5"/>
        <v>Epe</v>
      </c>
      <c r="E48" s="6">
        <f t="shared" si="5"/>
        <v>1</v>
      </c>
      <c r="F48" s="5" t="str">
        <f t="shared" si="5"/>
        <v>Residencial</v>
      </c>
      <c r="G48" s="6">
        <f t="shared" si="5"/>
        <v>0</v>
      </c>
      <c r="H48" s="5" t="s">
        <v>27</v>
      </c>
      <c r="I48" s="6">
        <f t="shared" si="5"/>
        <v>3</v>
      </c>
      <c r="J48" s="6">
        <v>0</v>
      </c>
      <c r="K48" s="6"/>
      <c r="L48" s="6">
        <v>401</v>
      </c>
      <c r="M48" s="6"/>
      <c r="N48" s="6">
        <f t="shared" si="7"/>
        <v>343.35944000000001</v>
      </c>
      <c r="O48" s="5">
        <v>10894.875749999999</v>
      </c>
      <c r="P48" s="5">
        <v>400</v>
      </c>
      <c r="Q48" s="6">
        <v>37.100729999999999</v>
      </c>
      <c r="R48" s="7" t="s">
        <v>30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3</v>
      </c>
      <c r="D49" s="5" t="s">
        <v>25</v>
      </c>
      <c r="E49" s="6">
        <v>1</v>
      </c>
      <c r="F49" s="5" t="s">
        <v>26</v>
      </c>
      <c r="G49" s="6">
        <v>1</v>
      </c>
      <c r="H49" s="5" t="s">
        <v>27</v>
      </c>
      <c r="I49" s="6"/>
      <c r="J49" s="6">
        <v>0</v>
      </c>
      <c r="K49" s="6"/>
      <c r="L49" s="6">
        <v>0</v>
      </c>
      <c r="M49" s="6">
        <v>75</v>
      </c>
      <c r="N49" s="6">
        <v>180.6789</v>
      </c>
      <c r="O49" s="5"/>
      <c r="P49" s="5"/>
      <c r="Q49" s="6">
        <v>3.0970200000000001</v>
      </c>
      <c r="R49" s="7" t="s">
        <v>30</v>
      </c>
      <c r="S49" s="6"/>
      <c r="T49" s="6"/>
      <c r="U49" s="5"/>
      <c r="V49" s="5"/>
      <c r="W49" s="5"/>
    </row>
    <row r="50" spans="1:23" ht="14.95" thickBot="1" x14ac:dyDescent="0.3">
      <c r="A50" s="5" t="str">
        <f>+A49</f>
        <v>Santa Fe</v>
      </c>
      <c r="B50" s="6">
        <f t="shared" ref="B50:G52" si="8">+B49</f>
        <v>2023</v>
      </c>
      <c r="C50" s="6">
        <f t="shared" si="8"/>
        <v>3</v>
      </c>
      <c r="D50" s="5" t="str">
        <f t="shared" si="8"/>
        <v>Epe</v>
      </c>
      <c r="E50" s="6">
        <f t="shared" si="8"/>
        <v>1</v>
      </c>
      <c r="F50" s="5" t="str">
        <f t="shared" si="8"/>
        <v>Residencial</v>
      </c>
      <c r="G50" s="6">
        <f t="shared" si="8"/>
        <v>1</v>
      </c>
      <c r="H50" s="5" t="s">
        <v>27</v>
      </c>
      <c r="I50" s="6"/>
      <c r="J50" s="6">
        <v>0</v>
      </c>
      <c r="K50" s="6"/>
      <c r="L50" s="6">
        <v>76</v>
      </c>
      <c r="M50" s="6">
        <v>150</v>
      </c>
      <c r="N50" s="6">
        <f>+N49</f>
        <v>180.6789</v>
      </c>
      <c r="O50" s="5">
        <f>+Q49*75</f>
        <v>232.2765</v>
      </c>
      <c r="P50" s="5">
        <v>75</v>
      </c>
      <c r="Q50" s="6">
        <v>3.7269600000000001</v>
      </c>
      <c r="R50" s="7" t="s">
        <v>30</v>
      </c>
      <c r="S50" s="6"/>
      <c r="T50" s="6"/>
      <c r="U50" s="5"/>
      <c r="V50" s="5"/>
      <c r="W50" s="5"/>
    </row>
    <row r="51" spans="1:23" ht="14.95" thickBot="1" x14ac:dyDescent="0.3">
      <c r="A51" s="5" t="str">
        <f t="shared" ref="A51:A52" si="9">+A50</f>
        <v>Santa Fe</v>
      </c>
      <c r="B51" s="6">
        <f t="shared" si="8"/>
        <v>2023</v>
      </c>
      <c r="C51" s="6">
        <f t="shared" si="8"/>
        <v>3</v>
      </c>
      <c r="D51" s="5" t="str">
        <f t="shared" si="8"/>
        <v>Epe</v>
      </c>
      <c r="E51" s="6">
        <f t="shared" si="8"/>
        <v>1</v>
      </c>
      <c r="F51" s="5" t="str">
        <f t="shared" si="8"/>
        <v>Residencial</v>
      </c>
      <c r="G51" s="6">
        <f t="shared" si="8"/>
        <v>1</v>
      </c>
      <c r="H51" s="5" t="s">
        <v>27</v>
      </c>
      <c r="I51" s="6"/>
      <c r="J51" s="6">
        <v>0</v>
      </c>
      <c r="K51" s="6"/>
      <c r="L51" s="6">
        <v>151</v>
      </c>
      <c r="M51" s="6">
        <v>300</v>
      </c>
      <c r="N51" s="6">
        <f t="shared" ref="N51:N52" si="10">+N50</f>
        <v>180.6789</v>
      </c>
      <c r="O51" s="5">
        <f>+O50+75*Q50</f>
        <v>511.79849999999999</v>
      </c>
      <c r="P51" s="5">
        <v>150</v>
      </c>
      <c r="Q51" s="6">
        <v>7.8484800000000003</v>
      </c>
      <c r="R51" s="7" t="s">
        <v>30</v>
      </c>
      <c r="S51" s="6"/>
      <c r="T51" s="6"/>
      <c r="U51" s="5"/>
      <c r="V51" s="5"/>
      <c r="W51" s="5"/>
    </row>
    <row r="52" spans="1:23" ht="14.95" thickBot="1" x14ac:dyDescent="0.3">
      <c r="A52" s="5" t="str">
        <f t="shared" si="9"/>
        <v>Santa Fe</v>
      </c>
      <c r="B52" s="6">
        <f t="shared" si="8"/>
        <v>2023</v>
      </c>
      <c r="C52" s="6">
        <f t="shared" si="8"/>
        <v>3</v>
      </c>
      <c r="D52" s="5" t="str">
        <f t="shared" si="8"/>
        <v>Epe</v>
      </c>
      <c r="E52" s="6">
        <f t="shared" si="8"/>
        <v>1</v>
      </c>
      <c r="F52" s="5" t="str">
        <f t="shared" si="8"/>
        <v>Residencial</v>
      </c>
      <c r="G52" s="6">
        <f t="shared" si="8"/>
        <v>1</v>
      </c>
      <c r="H52" s="5" t="s">
        <v>27</v>
      </c>
      <c r="I52" s="6"/>
      <c r="J52" s="6">
        <v>0</v>
      </c>
      <c r="K52" s="6"/>
      <c r="L52" s="6">
        <v>301</v>
      </c>
      <c r="M52" s="6"/>
      <c r="N52" s="6">
        <f t="shared" si="10"/>
        <v>180.6789</v>
      </c>
      <c r="O52" s="5">
        <f>+O51+150*Q51</f>
        <v>1689.0705000000003</v>
      </c>
      <c r="P52" s="5">
        <v>300</v>
      </c>
      <c r="Q52" s="6">
        <v>12.37679</v>
      </c>
      <c r="R52" s="7" t="s">
        <v>30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4</v>
      </c>
      <c r="D53" s="5" t="s">
        <v>25</v>
      </c>
      <c r="E53" s="6">
        <v>1</v>
      </c>
      <c r="F53" s="5" t="s">
        <v>26</v>
      </c>
      <c r="G53" s="6">
        <v>0</v>
      </c>
      <c r="H53" s="5" t="s">
        <v>27</v>
      </c>
      <c r="I53" s="6">
        <v>1</v>
      </c>
      <c r="J53" s="6">
        <v>0</v>
      </c>
      <c r="K53" s="6"/>
      <c r="L53" s="6">
        <v>0</v>
      </c>
      <c r="M53" s="6">
        <v>75</v>
      </c>
      <c r="N53" s="6">
        <v>343.35944000000001</v>
      </c>
      <c r="O53" s="5"/>
      <c r="P53" s="5"/>
      <c r="Q53" s="6">
        <v>20.473479999999999</v>
      </c>
      <c r="R53" s="7" t="s">
        <v>31</v>
      </c>
      <c r="S53" s="6"/>
      <c r="T53" s="6"/>
      <c r="U53" s="5"/>
      <c r="V53" s="5"/>
      <c r="W53" s="5"/>
    </row>
    <row r="54" spans="1:23" ht="14.95" thickBot="1" x14ac:dyDescent="0.3">
      <c r="A54" s="5" t="str">
        <f>+A53</f>
        <v>Santa Fe</v>
      </c>
      <c r="B54" s="6">
        <f t="shared" ref="B54:I56" si="11">+B53</f>
        <v>2023</v>
      </c>
      <c r="C54" s="6">
        <f t="shared" si="11"/>
        <v>4</v>
      </c>
      <c r="D54" s="5" t="str">
        <f t="shared" si="11"/>
        <v>Epe</v>
      </c>
      <c r="E54" s="6">
        <f t="shared" si="11"/>
        <v>1</v>
      </c>
      <c r="F54" s="5" t="str">
        <f t="shared" si="11"/>
        <v>Residencial</v>
      </c>
      <c r="G54" s="6">
        <f t="shared" si="11"/>
        <v>0</v>
      </c>
      <c r="H54" s="5" t="s">
        <v>27</v>
      </c>
      <c r="I54" s="6">
        <f t="shared" si="11"/>
        <v>1</v>
      </c>
      <c r="J54" s="6">
        <v>0</v>
      </c>
      <c r="K54" s="6"/>
      <c r="L54" s="6">
        <v>76</v>
      </c>
      <c r="M54" s="6">
        <v>150</v>
      </c>
      <c r="N54" s="6">
        <f>+N53</f>
        <v>343.35944000000001</v>
      </c>
      <c r="O54" s="5">
        <f>+Q53*75</f>
        <v>1535.511</v>
      </c>
      <c r="P54" s="5">
        <v>75</v>
      </c>
      <c r="Q54" s="6">
        <v>22.46875</v>
      </c>
      <c r="R54" s="7" t="s">
        <v>31</v>
      </c>
      <c r="S54" s="6"/>
      <c r="T54" s="6"/>
      <c r="U54" s="5"/>
      <c r="V54" s="5"/>
      <c r="W54" s="5"/>
    </row>
    <row r="55" spans="1:23" ht="14.95" thickBot="1" x14ac:dyDescent="0.3">
      <c r="A55" s="5" t="str">
        <f>+A54</f>
        <v>Santa Fe</v>
      </c>
      <c r="B55" s="6">
        <f t="shared" si="11"/>
        <v>2023</v>
      </c>
      <c r="C55" s="6">
        <f t="shared" si="11"/>
        <v>4</v>
      </c>
      <c r="D55" s="5" t="str">
        <f t="shared" si="11"/>
        <v>Epe</v>
      </c>
      <c r="E55" s="6">
        <f t="shared" si="11"/>
        <v>1</v>
      </c>
      <c r="F55" s="5" t="str">
        <f t="shared" si="11"/>
        <v>Residencial</v>
      </c>
      <c r="G55" s="6">
        <f t="shared" si="11"/>
        <v>0</v>
      </c>
      <c r="H55" s="5" t="s">
        <v>27</v>
      </c>
      <c r="I55" s="6">
        <f t="shared" si="11"/>
        <v>1</v>
      </c>
      <c r="J55" s="6">
        <v>0</v>
      </c>
      <c r="K55" s="6"/>
      <c r="L55" s="6">
        <v>151</v>
      </c>
      <c r="M55" s="6">
        <v>300</v>
      </c>
      <c r="N55" s="6">
        <f t="shared" ref="N55:N56" si="12">+N54</f>
        <v>343.35944000000001</v>
      </c>
      <c r="O55" s="5">
        <f>+O54+75*Q54</f>
        <v>3220.66725</v>
      </c>
      <c r="P55" s="5">
        <v>150</v>
      </c>
      <c r="Q55" s="6">
        <v>30.847519999999999</v>
      </c>
      <c r="R55" s="7" t="s">
        <v>31</v>
      </c>
      <c r="S55" s="6"/>
      <c r="T55" s="6"/>
      <c r="U55" s="5"/>
      <c r="V55" s="5"/>
      <c r="W55" s="5"/>
    </row>
    <row r="56" spans="1:23" ht="14.95" thickBot="1" x14ac:dyDescent="0.3">
      <c r="A56" s="5" t="str">
        <f>+A55</f>
        <v>Santa Fe</v>
      </c>
      <c r="B56" s="6">
        <f t="shared" si="11"/>
        <v>2023</v>
      </c>
      <c r="C56" s="6">
        <f t="shared" si="11"/>
        <v>4</v>
      </c>
      <c r="D56" s="5" t="str">
        <f t="shared" si="11"/>
        <v>Epe</v>
      </c>
      <c r="E56" s="6">
        <f t="shared" si="11"/>
        <v>1</v>
      </c>
      <c r="F56" s="5" t="str">
        <f t="shared" si="11"/>
        <v>Residencial</v>
      </c>
      <c r="G56" s="6">
        <f t="shared" si="11"/>
        <v>0</v>
      </c>
      <c r="H56" s="5" t="s">
        <v>27</v>
      </c>
      <c r="I56" s="6">
        <f t="shared" si="11"/>
        <v>1</v>
      </c>
      <c r="J56" s="6">
        <v>0</v>
      </c>
      <c r="K56" s="6"/>
      <c r="L56" s="6">
        <v>301</v>
      </c>
      <c r="M56" s="6"/>
      <c r="N56" s="6">
        <f t="shared" si="12"/>
        <v>343.35944000000001</v>
      </c>
      <c r="O56" s="5">
        <f>+O55+150*Q55</f>
        <v>7847.7952499999992</v>
      </c>
      <c r="P56" s="5">
        <v>300</v>
      </c>
      <c r="Q56" s="6">
        <v>37.288849999999996</v>
      </c>
      <c r="R56" s="7" t="s">
        <v>31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4</v>
      </c>
      <c r="D57" s="5" t="s">
        <v>25</v>
      </c>
      <c r="E57" s="6">
        <v>1</v>
      </c>
      <c r="F57" s="5" t="s">
        <v>26</v>
      </c>
      <c r="G57" s="6">
        <v>0</v>
      </c>
      <c r="H57" s="5" t="s">
        <v>27</v>
      </c>
      <c r="I57" s="6">
        <v>2</v>
      </c>
      <c r="J57" s="6">
        <v>0</v>
      </c>
      <c r="K57" s="6"/>
      <c r="L57" s="6">
        <v>0</v>
      </c>
      <c r="M57" s="6">
        <v>75</v>
      </c>
      <c r="N57" s="6">
        <v>343.35944000000001</v>
      </c>
      <c r="O57" s="5"/>
      <c r="P57" s="5"/>
      <c r="Q57" s="6">
        <v>12.906639999999999</v>
      </c>
      <c r="R57" s="7" t="s">
        <v>31</v>
      </c>
      <c r="S57" s="6"/>
      <c r="T57" s="6"/>
      <c r="U57" s="5"/>
      <c r="V57" s="5"/>
      <c r="W57" s="5"/>
    </row>
    <row r="58" spans="1:23" ht="14.95" thickBot="1" x14ac:dyDescent="0.3">
      <c r="A58" s="5" t="str">
        <f>+A57</f>
        <v>Santa Fe</v>
      </c>
      <c r="B58" s="6">
        <f t="shared" ref="B58:I60" si="13">+B57</f>
        <v>2023</v>
      </c>
      <c r="C58" s="6">
        <f t="shared" si="13"/>
        <v>4</v>
      </c>
      <c r="D58" s="5" t="str">
        <f t="shared" si="13"/>
        <v>Epe</v>
      </c>
      <c r="E58" s="6">
        <f t="shared" si="13"/>
        <v>1</v>
      </c>
      <c r="F58" s="5" t="str">
        <f t="shared" si="13"/>
        <v>Residencial</v>
      </c>
      <c r="G58" s="6">
        <f t="shared" si="13"/>
        <v>0</v>
      </c>
      <c r="H58" s="5" t="s">
        <v>27</v>
      </c>
      <c r="I58" s="6">
        <f t="shared" si="13"/>
        <v>2</v>
      </c>
      <c r="J58" s="6">
        <v>0</v>
      </c>
      <c r="K58" s="6"/>
      <c r="L58" s="6">
        <v>76</v>
      </c>
      <c r="M58" s="6">
        <v>150</v>
      </c>
      <c r="N58" s="6">
        <f>+N57</f>
        <v>343.35944000000001</v>
      </c>
      <c r="O58" s="5">
        <f>+Q57*75</f>
        <v>967.99799999999993</v>
      </c>
      <c r="P58" s="5">
        <v>75</v>
      </c>
      <c r="Q58" s="6">
        <v>14.901910000000001</v>
      </c>
      <c r="R58" s="7" t="s">
        <v>31</v>
      </c>
      <c r="S58" s="6"/>
      <c r="T58" s="6"/>
      <c r="U58" s="5"/>
      <c r="V58" s="5"/>
      <c r="W58" s="5"/>
    </row>
    <row r="59" spans="1:23" ht="14.95" thickBot="1" x14ac:dyDescent="0.3">
      <c r="A59" s="5" t="str">
        <f>+A58</f>
        <v>Santa Fe</v>
      </c>
      <c r="B59" s="6">
        <f t="shared" si="13"/>
        <v>2023</v>
      </c>
      <c r="C59" s="6">
        <f t="shared" si="13"/>
        <v>4</v>
      </c>
      <c r="D59" s="5" t="str">
        <f t="shared" si="13"/>
        <v>Epe</v>
      </c>
      <c r="E59" s="6">
        <f t="shared" si="13"/>
        <v>1</v>
      </c>
      <c r="F59" s="5" t="str">
        <f t="shared" si="13"/>
        <v>Residencial</v>
      </c>
      <c r="G59" s="6">
        <f t="shared" si="13"/>
        <v>0</v>
      </c>
      <c r="H59" s="5" t="s">
        <v>27</v>
      </c>
      <c r="I59" s="6">
        <f t="shared" si="13"/>
        <v>2</v>
      </c>
      <c r="J59" s="6">
        <v>0</v>
      </c>
      <c r="K59" s="6"/>
      <c r="L59" s="6">
        <v>151</v>
      </c>
      <c r="M59" s="6">
        <v>300</v>
      </c>
      <c r="N59" s="6">
        <f t="shared" ref="N59:N60" si="14">+N58</f>
        <v>343.35944000000001</v>
      </c>
      <c r="O59" s="5">
        <f>+O58+75*Q58</f>
        <v>2085.6412500000001</v>
      </c>
      <c r="P59" s="5">
        <v>150</v>
      </c>
      <c r="Q59" s="6">
        <v>23.28068</v>
      </c>
      <c r="R59" s="7" t="s">
        <v>31</v>
      </c>
      <c r="S59" s="6"/>
      <c r="T59" s="6"/>
      <c r="U59" s="5"/>
      <c r="V59" s="5"/>
      <c r="W59" s="5"/>
    </row>
    <row r="60" spans="1:23" ht="14.95" thickBot="1" x14ac:dyDescent="0.3">
      <c r="A60" s="5" t="str">
        <f>+A59</f>
        <v>Santa Fe</v>
      </c>
      <c r="B60" s="6">
        <f t="shared" si="13"/>
        <v>2023</v>
      </c>
      <c r="C60" s="6">
        <f t="shared" si="13"/>
        <v>4</v>
      </c>
      <c r="D60" s="5" t="str">
        <f t="shared" si="13"/>
        <v>Epe</v>
      </c>
      <c r="E60" s="6">
        <f t="shared" si="13"/>
        <v>1</v>
      </c>
      <c r="F60" s="5" t="str">
        <f t="shared" si="13"/>
        <v>Residencial</v>
      </c>
      <c r="G60" s="6">
        <f t="shared" si="13"/>
        <v>0</v>
      </c>
      <c r="H60" s="5" t="s">
        <v>27</v>
      </c>
      <c r="I60" s="6">
        <f t="shared" si="13"/>
        <v>2</v>
      </c>
      <c r="J60" s="6">
        <v>0</v>
      </c>
      <c r="K60" s="6"/>
      <c r="L60" s="6">
        <v>301</v>
      </c>
      <c r="M60" s="6"/>
      <c r="N60" s="6">
        <f t="shared" si="14"/>
        <v>343.35944000000001</v>
      </c>
      <c r="O60" s="5">
        <f>+O59+150*Q59</f>
        <v>5577.7432499999995</v>
      </c>
      <c r="P60" s="5">
        <v>300</v>
      </c>
      <c r="Q60" s="6">
        <v>29.722010000000001</v>
      </c>
      <c r="R60" s="7" t="s">
        <v>31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4</v>
      </c>
      <c r="D61" s="5" t="s">
        <v>25</v>
      </c>
      <c r="E61" s="6">
        <v>1</v>
      </c>
      <c r="F61" s="5" t="s">
        <v>26</v>
      </c>
      <c r="G61" s="6">
        <v>0</v>
      </c>
      <c r="H61" s="5" t="s">
        <v>27</v>
      </c>
      <c r="I61" s="6">
        <v>3</v>
      </c>
      <c r="J61" s="6">
        <v>0</v>
      </c>
      <c r="K61" s="6"/>
      <c r="L61" s="6">
        <v>0</v>
      </c>
      <c r="M61" s="6">
        <v>75</v>
      </c>
      <c r="N61" s="6">
        <v>343.35944000000001</v>
      </c>
      <c r="O61" s="5"/>
      <c r="P61" s="5"/>
      <c r="Q61" s="6">
        <v>13.834199999999999</v>
      </c>
      <c r="R61" s="7" t="s">
        <v>31</v>
      </c>
      <c r="S61" s="6"/>
      <c r="T61" s="6"/>
      <c r="U61" s="5"/>
      <c r="V61" s="5"/>
      <c r="W61" s="5"/>
    </row>
    <row r="62" spans="1:23" ht="14.95" thickBot="1" x14ac:dyDescent="0.3">
      <c r="A62" s="5" t="str">
        <f>+A61</f>
        <v>Santa Fe</v>
      </c>
      <c r="B62" s="6">
        <f t="shared" ref="B62:I65" si="15">+B61</f>
        <v>2023</v>
      </c>
      <c r="C62" s="6">
        <f t="shared" si="15"/>
        <v>4</v>
      </c>
      <c r="D62" s="5" t="str">
        <f t="shared" si="15"/>
        <v>Epe</v>
      </c>
      <c r="E62" s="6">
        <f t="shared" si="15"/>
        <v>1</v>
      </c>
      <c r="F62" s="5" t="str">
        <f t="shared" si="15"/>
        <v>Residencial</v>
      </c>
      <c r="G62" s="6">
        <f t="shared" si="15"/>
        <v>0</v>
      </c>
      <c r="H62" s="5" t="s">
        <v>27</v>
      </c>
      <c r="I62" s="6">
        <f t="shared" si="15"/>
        <v>3</v>
      </c>
      <c r="J62" s="6">
        <v>0</v>
      </c>
      <c r="K62" s="6"/>
      <c r="L62" s="6">
        <v>76</v>
      </c>
      <c r="M62" s="6">
        <v>150</v>
      </c>
      <c r="N62" s="6">
        <f>+N61</f>
        <v>343.35944000000001</v>
      </c>
      <c r="O62" s="5">
        <f>+Q61*75</f>
        <v>1037.5649999999998</v>
      </c>
      <c r="P62" s="5">
        <v>75</v>
      </c>
      <c r="Q62" s="6">
        <v>15.829470000000001</v>
      </c>
      <c r="R62" s="7" t="s">
        <v>31</v>
      </c>
      <c r="S62" s="6"/>
      <c r="T62" s="6"/>
      <c r="U62" s="5"/>
      <c r="V62" s="5"/>
      <c r="W62" s="5"/>
    </row>
    <row r="63" spans="1:23" ht="14.95" thickBot="1" x14ac:dyDescent="0.3">
      <c r="A63" s="5" t="str">
        <f t="shared" ref="A63:A65" si="16">+A62</f>
        <v>Santa Fe</v>
      </c>
      <c r="B63" s="6">
        <f t="shared" si="15"/>
        <v>2023</v>
      </c>
      <c r="C63" s="6">
        <f t="shared" si="15"/>
        <v>4</v>
      </c>
      <c r="D63" s="5" t="str">
        <f t="shared" si="15"/>
        <v>Epe</v>
      </c>
      <c r="E63" s="6">
        <f t="shared" si="15"/>
        <v>1</v>
      </c>
      <c r="F63" s="5" t="str">
        <f t="shared" si="15"/>
        <v>Residencial</v>
      </c>
      <c r="G63" s="6">
        <f t="shared" si="15"/>
        <v>0</v>
      </c>
      <c r="H63" s="5" t="s">
        <v>27</v>
      </c>
      <c r="I63" s="6">
        <f t="shared" si="15"/>
        <v>3</v>
      </c>
      <c r="J63" s="6">
        <v>0</v>
      </c>
      <c r="K63" s="6"/>
      <c r="L63" s="6">
        <v>151</v>
      </c>
      <c r="M63" s="6">
        <v>300</v>
      </c>
      <c r="N63" s="6">
        <f t="shared" ref="N63:N65" si="17">+N62</f>
        <v>343.35944000000001</v>
      </c>
      <c r="O63" s="5">
        <f>+O62+75*Q62</f>
        <v>2224.7752499999997</v>
      </c>
      <c r="P63" s="5">
        <v>150</v>
      </c>
      <c r="Q63" s="6">
        <v>24.208469999999998</v>
      </c>
      <c r="R63" s="7" t="s">
        <v>31</v>
      </c>
      <c r="S63" s="6"/>
      <c r="T63" s="6"/>
      <c r="U63" s="5"/>
      <c r="V63" s="5"/>
      <c r="W63" s="5"/>
    </row>
    <row r="64" spans="1:23" ht="14.95" thickBot="1" x14ac:dyDescent="0.3">
      <c r="A64" s="5" t="str">
        <f t="shared" si="16"/>
        <v>Santa Fe</v>
      </c>
      <c r="B64" s="6">
        <f t="shared" si="15"/>
        <v>2023</v>
      </c>
      <c r="C64" s="6">
        <f t="shared" si="15"/>
        <v>4</v>
      </c>
      <c r="D64" s="5" t="str">
        <f t="shared" si="15"/>
        <v>Epe</v>
      </c>
      <c r="E64" s="6">
        <f t="shared" si="15"/>
        <v>1</v>
      </c>
      <c r="F64" s="5" t="str">
        <f t="shared" si="15"/>
        <v>Residencial</v>
      </c>
      <c r="G64" s="6">
        <f t="shared" si="15"/>
        <v>0</v>
      </c>
      <c r="H64" s="5" t="s">
        <v>27</v>
      </c>
      <c r="I64" s="6">
        <f t="shared" si="15"/>
        <v>3</v>
      </c>
      <c r="J64" s="6">
        <v>0</v>
      </c>
      <c r="K64" s="6"/>
      <c r="L64" s="6">
        <v>301</v>
      </c>
      <c r="M64" s="6">
        <v>400</v>
      </c>
      <c r="N64" s="6">
        <f t="shared" si="17"/>
        <v>343.35944000000001</v>
      </c>
      <c r="O64" s="5">
        <f>+O63+150*Q63</f>
        <v>5856.0457499999993</v>
      </c>
      <c r="P64" s="5">
        <v>300</v>
      </c>
      <c r="Q64" s="6">
        <v>30.649570000000001</v>
      </c>
      <c r="R64" s="7" t="s">
        <v>31</v>
      </c>
      <c r="S64" s="6"/>
      <c r="T64" s="6"/>
      <c r="U64" s="5"/>
      <c r="V64" s="5"/>
      <c r="W64" s="5"/>
    </row>
    <row r="65" spans="1:23" ht="14.95" thickBot="1" x14ac:dyDescent="0.3">
      <c r="A65" s="5" t="str">
        <f t="shared" si="16"/>
        <v>Santa Fe</v>
      </c>
      <c r="B65" s="6">
        <f t="shared" si="15"/>
        <v>2023</v>
      </c>
      <c r="C65" s="6">
        <f t="shared" si="15"/>
        <v>4</v>
      </c>
      <c r="D65" s="5" t="str">
        <f t="shared" si="15"/>
        <v>Epe</v>
      </c>
      <c r="E65" s="6">
        <f t="shared" si="15"/>
        <v>1</v>
      </c>
      <c r="F65" s="5" t="str">
        <f t="shared" si="15"/>
        <v>Residencial</v>
      </c>
      <c r="G65" s="6">
        <f t="shared" si="15"/>
        <v>0</v>
      </c>
      <c r="H65" s="5" t="s">
        <v>27</v>
      </c>
      <c r="I65" s="6">
        <f t="shared" si="15"/>
        <v>3</v>
      </c>
      <c r="J65" s="6">
        <v>0</v>
      </c>
      <c r="K65" s="6"/>
      <c r="L65" s="6">
        <v>401</v>
      </c>
      <c r="M65" s="6"/>
      <c r="N65" s="6">
        <f t="shared" si="17"/>
        <v>343.35944000000001</v>
      </c>
      <c r="O65" s="5">
        <v>10970.033750000001</v>
      </c>
      <c r="P65" s="5">
        <v>400</v>
      </c>
      <c r="Q65" s="6">
        <v>37.288849999999996</v>
      </c>
      <c r="R65" s="7" t="s">
        <v>31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4</v>
      </c>
      <c r="D66" s="5" t="s">
        <v>25</v>
      </c>
      <c r="E66" s="6">
        <v>1</v>
      </c>
      <c r="F66" s="5" t="s">
        <v>26</v>
      </c>
      <c r="G66" s="6">
        <v>1</v>
      </c>
      <c r="H66" s="5" t="s">
        <v>27</v>
      </c>
      <c r="I66" s="6"/>
      <c r="J66" s="6">
        <v>0</v>
      </c>
      <c r="K66" s="6"/>
      <c r="L66" s="6">
        <v>0</v>
      </c>
      <c r="M66" s="6">
        <v>75</v>
      </c>
      <c r="N66" s="6">
        <v>180.6789</v>
      </c>
      <c r="O66" s="5"/>
      <c r="P66" s="5"/>
      <c r="Q66" s="6">
        <v>3.2852600000000001</v>
      </c>
      <c r="R66" s="7" t="s">
        <v>31</v>
      </c>
      <c r="S66" s="6"/>
      <c r="T66" s="6"/>
      <c r="U66" s="5"/>
      <c r="V66" s="5"/>
      <c r="W66" s="5"/>
    </row>
    <row r="67" spans="1:23" ht="14.95" thickBot="1" x14ac:dyDescent="0.3">
      <c r="A67" s="5" t="str">
        <f>+A66</f>
        <v>Santa Fe</v>
      </c>
      <c r="B67" s="6">
        <f t="shared" ref="B67:G69" si="18">+B66</f>
        <v>2023</v>
      </c>
      <c r="C67" s="6">
        <f t="shared" si="18"/>
        <v>4</v>
      </c>
      <c r="D67" s="5" t="str">
        <f t="shared" si="18"/>
        <v>Epe</v>
      </c>
      <c r="E67" s="6">
        <f t="shared" si="18"/>
        <v>1</v>
      </c>
      <c r="F67" s="5" t="str">
        <f t="shared" si="18"/>
        <v>Residencial</v>
      </c>
      <c r="G67" s="6">
        <f t="shared" si="18"/>
        <v>1</v>
      </c>
      <c r="H67" s="5" t="s">
        <v>27</v>
      </c>
      <c r="I67" s="6"/>
      <c r="J67" s="6">
        <v>0</v>
      </c>
      <c r="K67" s="6"/>
      <c r="L67" s="6">
        <v>76</v>
      </c>
      <c r="M67" s="6">
        <v>150</v>
      </c>
      <c r="N67" s="6">
        <f>+N66</f>
        <v>180.6789</v>
      </c>
      <c r="O67" s="5">
        <f>+Q66*75</f>
        <v>246.39449999999999</v>
      </c>
      <c r="P67" s="5">
        <v>75</v>
      </c>
      <c r="Q67" s="6">
        <v>3.9152</v>
      </c>
      <c r="R67" s="7" t="s">
        <v>31</v>
      </c>
      <c r="S67" s="6"/>
      <c r="T67" s="6"/>
      <c r="U67" s="5"/>
      <c r="V67" s="5"/>
      <c r="W67" s="5"/>
    </row>
    <row r="68" spans="1:23" ht="14.95" thickBot="1" x14ac:dyDescent="0.3">
      <c r="A68" s="5" t="str">
        <f t="shared" ref="A68:A69" si="19">+A67</f>
        <v>Santa Fe</v>
      </c>
      <c r="B68" s="6">
        <f t="shared" si="18"/>
        <v>2023</v>
      </c>
      <c r="C68" s="6">
        <f t="shared" si="18"/>
        <v>4</v>
      </c>
      <c r="D68" s="5" t="str">
        <f t="shared" si="18"/>
        <v>Epe</v>
      </c>
      <c r="E68" s="6">
        <f t="shared" si="18"/>
        <v>1</v>
      </c>
      <c r="F68" s="5" t="str">
        <f t="shared" si="18"/>
        <v>Residencial</v>
      </c>
      <c r="G68" s="6">
        <f t="shared" si="18"/>
        <v>1</v>
      </c>
      <c r="H68" s="5" t="s">
        <v>27</v>
      </c>
      <c r="I68" s="6"/>
      <c r="J68" s="6">
        <v>0</v>
      </c>
      <c r="K68" s="6"/>
      <c r="L68" s="6">
        <v>151</v>
      </c>
      <c r="M68" s="6">
        <v>300</v>
      </c>
      <c r="N68" s="6">
        <f t="shared" ref="N68:N69" si="20">+N67</f>
        <v>180.6789</v>
      </c>
      <c r="O68" s="5">
        <f>+O67+75*Q67</f>
        <v>540.03449999999998</v>
      </c>
      <c r="P68" s="5">
        <v>150</v>
      </c>
      <c r="Q68" s="6">
        <v>8.0365599999999997</v>
      </c>
      <c r="R68" s="7" t="s">
        <v>31</v>
      </c>
      <c r="S68" s="6"/>
      <c r="T68" s="6"/>
      <c r="U68" s="5"/>
      <c r="V68" s="5"/>
      <c r="W68" s="5"/>
    </row>
    <row r="69" spans="1:23" ht="14.95" thickBot="1" x14ac:dyDescent="0.3">
      <c r="A69" s="5" t="str">
        <f t="shared" si="19"/>
        <v>Santa Fe</v>
      </c>
      <c r="B69" s="6">
        <f t="shared" si="18"/>
        <v>2023</v>
      </c>
      <c r="C69" s="6">
        <f t="shared" si="18"/>
        <v>4</v>
      </c>
      <c r="D69" s="5" t="str">
        <f t="shared" si="18"/>
        <v>Epe</v>
      </c>
      <c r="E69" s="6">
        <f t="shared" si="18"/>
        <v>1</v>
      </c>
      <c r="F69" s="5" t="str">
        <f t="shared" si="18"/>
        <v>Residencial</v>
      </c>
      <c r="G69" s="6">
        <f t="shared" si="18"/>
        <v>1</v>
      </c>
      <c r="H69" s="5" t="s">
        <v>27</v>
      </c>
      <c r="I69" s="6"/>
      <c r="J69" s="6">
        <v>0</v>
      </c>
      <c r="K69" s="6"/>
      <c r="L69" s="6">
        <v>301</v>
      </c>
      <c r="M69" s="6"/>
      <c r="N69" s="6">
        <f t="shared" si="20"/>
        <v>180.6789</v>
      </c>
      <c r="O69" s="5">
        <f>+O68+150*Q68</f>
        <v>1745.5184999999999</v>
      </c>
      <c r="P69" s="5">
        <v>300</v>
      </c>
      <c r="Q69" s="6">
        <v>12.5647</v>
      </c>
      <c r="R69" s="7" t="s">
        <v>31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5</v>
      </c>
      <c r="D70" s="5" t="s">
        <v>25</v>
      </c>
      <c r="E70" s="6">
        <v>1</v>
      </c>
      <c r="F70" s="5" t="s">
        <v>26</v>
      </c>
      <c r="G70" s="6">
        <v>0</v>
      </c>
      <c r="H70" s="5" t="s">
        <v>27</v>
      </c>
      <c r="I70" s="6">
        <v>1</v>
      </c>
      <c r="J70" s="6">
        <v>0</v>
      </c>
      <c r="K70" s="6"/>
      <c r="L70" s="6">
        <v>0</v>
      </c>
      <c r="M70" s="6">
        <v>75</v>
      </c>
      <c r="N70" s="6">
        <v>343.35944000000001</v>
      </c>
      <c r="O70" s="5"/>
      <c r="P70" s="5"/>
      <c r="Q70" s="6">
        <v>34.697839999999999</v>
      </c>
      <c r="R70" s="7" t="s">
        <v>32</v>
      </c>
      <c r="S70" s="6"/>
      <c r="T70" s="6"/>
      <c r="U70" s="5"/>
      <c r="V70" s="5"/>
      <c r="W70" s="5"/>
    </row>
    <row r="71" spans="1:23" ht="14.95" thickBot="1" x14ac:dyDescent="0.3">
      <c r="A71" s="5" t="str">
        <f>+A70</f>
        <v>Santa Fe</v>
      </c>
      <c r="B71" s="6">
        <f t="shared" ref="B71:I73" si="21">+B70</f>
        <v>2023</v>
      </c>
      <c r="C71" s="6">
        <f t="shared" si="21"/>
        <v>5</v>
      </c>
      <c r="D71" s="5" t="str">
        <f t="shared" si="21"/>
        <v>Epe</v>
      </c>
      <c r="E71" s="6">
        <f t="shared" si="21"/>
        <v>1</v>
      </c>
      <c r="F71" s="5" t="str">
        <f t="shared" si="21"/>
        <v>Residencial</v>
      </c>
      <c r="G71" s="6">
        <f t="shared" si="21"/>
        <v>0</v>
      </c>
      <c r="H71" s="5" t="s">
        <v>27</v>
      </c>
      <c r="I71" s="6">
        <f t="shared" si="21"/>
        <v>1</v>
      </c>
      <c r="J71" s="6">
        <v>0</v>
      </c>
      <c r="K71" s="6"/>
      <c r="L71" s="6">
        <v>76</v>
      </c>
      <c r="M71" s="6">
        <v>150</v>
      </c>
      <c r="N71" s="6">
        <f>+N70</f>
        <v>343.35944000000001</v>
      </c>
      <c r="O71" s="5">
        <f>+Q70*75</f>
        <v>2602.3379999999997</v>
      </c>
      <c r="P71" s="5">
        <v>75</v>
      </c>
      <c r="Q71" s="6">
        <v>36.693109999999997</v>
      </c>
      <c r="R71" s="7" t="s">
        <v>32</v>
      </c>
      <c r="S71" s="6"/>
      <c r="T71" s="6"/>
      <c r="U71" s="5"/>
      <c r="V71" s="5"/>
      <c r="W71" s="5"/>
    </row>
    <row r="72" spans="1:23" ht="14.95" thickBot="1" x14ac:dyDescent="0.3">
      <c r="A72" s="5" t="str">
        <f>+A71</f>
        <v>Santa Fe</v>
      </c>
      <c r="B72" s="6">
        <f t="shared" si="21"/>
        <v>2023</v>
      </c>
      <c r="C72" s="6">
        <f t="shared" si="21"/>
        <v>5</v>
      </c>
      <c r="D72" s="5" t="str">
        <f t="shared" si="21"/>
        <v>Epe</v>
      </c>
      <c r="E72" s="6">
        <f t="shared" si="21"/>
        <v>1</v>
      </c>
      <c r="F72" s="5" t="str">
        <f t="shared" si="21"/>
        <v>Residencial</v>
      </c>
      <c r="G72" s="6">
        <f t="shared" si="21"/>
        <v>0</v>
      </c>
      <c r="H72" s="5" t="s">
        <v>27</v>
      </c>
      <c r="I72" s="6">
        <f t="shared" si="21"/>
        <v>1</v>
      </c>
      <c r="J72" s="6">
        <v>0</v>
      </c>
      <c r="K72" s="6"/>
      <c r="L72" s="6">
        <v>151</v>
      </c>
      <c r="M72" s="6">
        <v>300</v>
      </c>
      <c r="N72" s="6">
        <f t="shared" ref="N72:N73" si="22">+N71</f>
        <v>343.35944000000001</v>
      </c>
      <c r="O72" s="5">
        <f>+O71+75*Q71</f>
        <v>5354.3212499999991</v>
      </c>
      <c r="P72" s="5">
        <v>150</v>
      </c>
      <c r="Q72" s="6">
        <v>45.07188</v>
      </c>
      <c r="R72" s="7" t="s">
        <v>32</v>
      </c>
      <c r="S72" s="6"/>
      <c r="T72" s="6"/>
      <c r="U72" s="5"/>
      <c r="V72" s="5"/>
      <c r="W72" s="5"/>
    </row>
    <row r="73" spans="1:23" ht="14.95" thickBot="1" x14ac:dyDescent="0.3">
      <c r="A73" s="5" t="str">
        <f>+A72</f>
        <v>Santa Fe</v>
      </c>
      <c r="B73" s="6">
        <f t="shared" si="21"/>
        <v>2023</v>
      </c>
      <c r="C73" s="6">
        <f t="shared" si="21"/>
        <v>5</v>
      </c>
      <c r="D73" s="5" t="str">
        <f t="shared" si="21"/>
        <v>Epe</v>
      </c>
      <c r="E73" s="6">
        <f t="shared" si="21"/>
        <v>1</v>
      </c>
      <c r="F73" s="5" t="str">
        <f t="shared" si="21"/>
        <v>Residencial</v>
      </c>
      <c r="G73" s="6">
        <f t="shared" si="21"/>
        <v>0</v>
      </c>
      <c r="H73" s="5" t="s">
        <v>27</v>
      </c>
      <c r="I73" s="6">
        <f t="shared" si="21"/>
        <v>1</v>
      </c>
      <c r="J73" s="6">
        <v>0</v>
      </c>
      <c r="K73" s="6"/>
      <c r="L73" s="6">
        <v>301</v>
      </c>
      <c r="M73" s="6"/>
      <c r="N73" s="6">
        <f t="shared" si="22"/>
        <v>343.35944000000001</v>
      </c>
      <c r="O73" s="5">
        <f>+O72+150*Q72</f>
        <v>12115.10325</v>
      </c>
      <c r="P73" s="5">
        <v>300</v>
      </c>
      <c r="Q73" s="6">
        <v>51.513210000000001</v>
      </c>
      <c r="R73" s="7" t="s">
        <v>32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5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27</v>
      </c>
      <c r="I74" s="6">
        <v>2</v>
      </c>
      <c r="J74" s="6">
        <v>0</v>
      </c>
      <c r="K74" s="6"/>
      <c r="L74" s="6">
        <v>0</v>
      </c>
      <c r="M74" s="6">
        <v>75</v>
      </c>
      <c r="N74" s="6">
        <v>343.35944000000001</v>
      </c>
      <c r="O74" s="5"/>
      <c r="P74" s="5"/>
      <c r="Q74" s="6">
        <v>12.906639999999999</v>
      </c>
      <c r="R74" s="7" t="s">
        <v>32</v>
      </c>
      <c r="S74" s="6"/>
      <c r="T74" s="6"/>
      <c r="U74" s="5"/>
      <c r="V74" s="5"/>
      <c r="W74" s="5"/>
    </row>
    <row r="75" spans="1:23" ht="14.95" thickBot="1" x14ac:dyDescent="0.3">
      <c r="A75" s="5" t="str">
        <f>+A74</f>
        <v>Santa Fe</v>
      </c>
      <c r="B75" s="6">
        <f t="shared" ref="B75:I77" si="23">+B74</f>
        <v>2023</v>
      </c>
      <c r="C75" s="6">
        <f t="shared" si="23"/>
        <v>5</v>
      </c>
      <c r="D75" s="5" t="str">
        <f t="shared" si="23"/>
        <v>Epe</v>
      </c>
      <c r="E75" s="6">
        <f t="shared" si="23"/>
        <v>1</v>
      </c>
      <c r="F75" s="5" t="str">
        <f t="shared" si="23"/>
        <v>Residencial</v>
      </c>
      <c r="G75" s="6">
        <f t="shared" si="23"/>
        <v>0</v>
      </c>
      <c r="H75" s="5" t="s">
        <v>27</v>
      </c>
      <c r="I75" s="6">
        <f t="shared" si="23"/>
        <v>2</v>
      </c>
      <c r="J75" s="6">
        <v>0</v>
      </c>
      <c r="K75" s="6"/>
      <c r="L75" s="6">
        <v>76</v>
      </c>
      <c r="M75" s="6">
        <v>150</v>
      </c>
      <c r="N75" s="6">
        <f>+N74</f>
        <v>343.35944000000001</v>
      </c>
      <c r="O75" s="5">
        <f>+Q74*75</f>
        <v>967.99799999999993</v>
      </c>
      <c r="P75" s="5">
        <v>75</v>
      </c>
      <c r="Q75" s="6">
        <v>14.901910000000001</v>
      </c>
      <c r="R75" s="7" t="s">
        <v>32</v>
      </c>
      <c r="S75" s="6"/>
      <c r="T75" s="6"/>
      <c r="U75" s="5"/>
      <c r="V75" s="5"/>
      <c r="W75" s="5"/>
    </row>
    <row r="76" spans="1:23" ht="14.95" thickBot="1" x14ac:dyDescent="0.3">
      <c r="A76" s="5" t="str">
        <f>+A75</f>
        <v>Santa Fe</v>
      </c>
      <c r="B76" s="6">
        <f t="shared" si="23"/>
        <v>2023</v>
      </c>
      <c r="C76" s="6">
        <f t="shared" si="23"/>
        <v>5</v>
      </c>
      <c r="D76" s="5" t="str">
        <f t="shared" si="23"/>
        <v>Epe</v>
      </c>
      <c r="E76" s="6">
        <f t="shared" si="23"/>
        <v>1</v>
      </c>
      <c r="F76" s="5" t="str">
        <f t="shared" si="23"/>
        <v>Residencial</v>
      </c>
      <c r="G76" s="6">
        <f t="shared" si="23"/>
        <v>0</v>
      </c>
      <c r="H76" s="5" t="s">
        <v>27</v>
      </c>
      <c r="I76" s="6">
        <f t="shared" si="23"/>
        <v>2</v>
      </c>
      <c r="J76" s="6">
        <v>0</v>
      </c>
      <c r="K76" s="6"/>
      <c r="L76" s="6">
        <v>151</v>
      </c>
      <c r="M76" s="6">
        <v>300</v>
      </c>
      <c r="N76" s="6">
        <f t="shared" ref="N76:N77" si="24">+N75</f>
        <v>343.35944000000001</v>
      </c>
      <c r="O76" s="5">
        <f>+O75+75*Q75</f>
        <v>2085.6412500000001</v>
      </c>
      <c r="P76" s="5">
        <v>150</v>
      </c>
      <c r="Q76" s="6">
        <v>23.28068</v>
      </c>
      <c r="R76" s="7" t="s">
        <v>32</v>
      </c>
      <c r="S76" s="6"/>
      <c r="T76" s="6"/>
      <c r="U76" s="5"/>
      <c r="V76" s="5"/>
      <c r="W76" s="5"/>
    </row>
    <row r="77" spans="1:23" ht="14.95" thickBot="1" x14ac:dyDescent="0.3">
      <c r="A77" s="5" t="str">
        <f>+A76</f>
        <v>Santa Fe</v>
      </c>
      <c r="B77" s="6">
        <f t="shared" si="23"/>
        <v>2023</v>
      </c>
      <c r="C77" s="6">
        <f t="shared" si="23"/>
        <v>5</v>
      </c>
      <c r="D77" s="5" t="str">
        <f t="shared" si="23"/>
        <v>Epe</v>
      </c>
      <c r="E77" s="6">
        <f t="shared" si="23"/>
        <v>1</v>
      </c>
      <c r="F77" s="5" t="str">
        <f t="shared" si="23"/>
        <v>Residencial</v>
      </c>
      <c r="G77" s="6">
        <f t="shared" si="23"/>
        <v>0</v>
      </c>
      <c r="H77" s="5" t="s">
        <v>27</v>
      </c>
      <c r="I77" s="6">
        <f t="shared" si="23"/>
        <v>2</v>
      </c>
      <c r="J77" s="6">
        <v>0</v>
      </c>
      <c r="K77" s="6"/>
      <c r="L77" s="6">
        <v>301</v>
      </c>
      <c r="M77" s="6"/>
      <c r="N77" s="6">
        <f t="shared" si="24"/>
        <v>343.35944000000001</v>
      </c>
      <c r="O77" s="5">
        <f>+O76+150*Q76</f>
        <v>5577.7432499999995</v>
      </c>
      <c r="P77" s="5">
        <v>300</v>
      </c>
      <c r="Q77" s="6">
        <v>29.722010000000001</v>
      </c>
      <c r="R77" s="7" t="s">
        <v>32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5</v>
      </c>
      <c r="D78" s="5" t="s">
        <v>25</v>
      </c>
      <c r="E78" s="6">
        <v>1</v>
      </c>
      <c r="F78" s="5" t="s">
        <v>26</v>
      </c>
      <c r="G78" s="6">
        <v>0</v>
      </c>
      <c r="H78" s="5" t="s">
        <v>27</v>
      </c>
      <c r="I78" s="6">
        <v>3</v>
      </c>
      <c r="J78" s="6">
        <v>0</v>
      </c>
      <c r="K78" s="6"/>
      <c r="L78" s="6">
        <v>0</v>
      </c>
      <c r="M78" s="6">
        <v>75</v>
      </c>
      <c r="N78" s="6">
        <v>343.35944000000001</v>
      </c>
      <c r="O78" s="5"/>
      <c r="P78" s="5"/>
      <c r="Q78" s="6">
        <v>13.834199999999999</v>
      </c>
      <c r="R78" s="7" t="s">
        <v>32</v>
      </c>
      <c r="S78" s="6"/>
      <c r="T78" s="6"/>
      <c r="U78" s="5"/>
      <c r="V78" s="5"/>
      <c r="W78" s="5"/>
    </row>
    <row r="79" spans="1:23" ht="14.95" thickBot="1" x14ac:dyDescent="0.3">
      <c r="A79" s="5" t="str">
        <f>+A78</f>
        <v>Santa Fe</v>
      </c>
      <c r="B79" s="6">
        <f t="shared" ref="B79:I82" si="25">+B78</f>
        <v>2023</v>
      </c>
      <c r="C79" s="6">
        <f t="shared" si="25"/>
        <v>5</v>
      </c>
      <c r="D79" s="5" t="str">
        <f t="shared" si="25"/>
        <v>Epe</v>
      </c>
      <c r="E79" s="6">
        <f t="shared" si="25"/>
        <v>1</v>
      </c>
      <c r="F79" s="5" t="str">
        <f t="shared" si="25"/>
        <v>Residencial</v>
      </c>
      <c r="G79" s="6">
        <f t="shared" si="25"/>
        <v>0</v>
      </c>
      <c r="H79" s="5" t="s">
        <v>27</v>
      </c>
      <c r="I79" s="6">
        <f t="shared" si="25"/>
        <v>3</v>
      </c>
      <c r="J79" s="6">
        <v>0</v>
      </c>
      <c r="K79" s="6"/>
      <c r="L79" s="6">
        <v>76</v>
      </c>
      <c r="M79" s="6">
        <v>150</v>
      </c>
      <c r="N79" s="6">
        <f>+N78</f>
        <v>343.35944000000001</v>
      </c>
      <c r="O79" s="5">
        <f>+Q78*75</f>
        <v>1037.5649999999998</v>
      </c>
      <c r="P79" s="5">
        <v>75</v>
      </c>
      <c r="Q79" s="6">
        <v>15.829470000000001</v>
      </c>
      <c r="R79" s="7" t="s">
        <v>32</v>
      </c>
      <c r="S79" s="6"/>
      <c r="T79" s="6"/>
      <c r="U79" s="5"/>
      <c r="V79" s="5"/>
      <c r="W79" s="5"/>
    </row>
    <row r="80" spans="1:23" ht="14.95" thickBot="1" x14ac:dyDescent="0.3">
      <c r="A80" s="5" t="str">
        <f t="shared" ref="A80:A82" si="26">+A79</f>
        <v>Santa Fe</v>
      </c>
      <c r="B80" s="6">
        <f t="shared" si="25"/>
        <v>2023</v>
      </c>
      <c r="C80" s="6">
        <f t="shared" si="25"/>
        <v>5</v>
      </c>
      <c r="D80" s="5" t="str">
        <f t="shared" si="25"/>
        <v>Epe</v>
      </c>
      <c r="E80" s="6">
        <f t="shared" si="25"/>
        <v>1</v>
      </c>
      <c r="F80" s="5" t="str">
        <f t="shared" si="25"/>
        <v>Residencial</v>
      </c>
      <c r="G80" s="6">
        <f t="shared" si="25"/>
        <v>0</v>
      </c>
      <c r="H80" s="5" t="s">
        <v>27</v>
      </c>
      <c r="I80" s="6">
        <f t="shared" si="25"/>
        <v>3</v>
      </c>
      <c r="J80" s="6">
        <v>0</v>
      </c>
      <c r="K80" s="6"/>
      <c r="L80" s="6">
        <v>151</v>
      </c>
      <c r="M80" s="6">
        <v>300</v>
      </c>
      <c r="N80" s="6">
        <f t="shared" ref="N80:N82" si="27">+N79</f>
        <v>343.35944000000001</v>
      </c>
      <c r="O80" s="5">
        <f>+O79+75*Q79</f>
        <v>2224.7752499999997</v>
      </c>
      <c r="P80" s="5">
        <v>150</v>
      </c>
      <c r="Q80" s="6">
        <v>24.20824</v>
      </c>
      <c r="R80" s="7" t="s">
        <v>32</v>
      </c>
      <c r="S80" s="6"/>
      <c r="T80" s="6"/>
      <c r="U80" s="5"/>
      <c r="V80" s="5"/>
      <c r="W80" s="5"/>
    </row>
    <row r="81" spans="1:23" ht="14.95" thickBot="1" x14ac:dyDescent="0.3">
      <c r="A81" s="5" t="str">
        <f t="shared" si="26"/>
        <v>Santa Fe</v>
      </c>
      <c r="B81" s="6">
        <f t="shared" si="25"/>
        <v>2023</v>
      </c>
      <c r="C81" s="6">
        <f t="shared" si="25"/>
        <v>5</v>
      </c>
      <c r="D81" s="5" t="str">
        <f t="shared" si="25"/>
        <v>Epe</v>
      </c>
      <c r="E81" s="6">
        <f t="shared" si="25"/>
        <v>1</v>
      </c>
      <c r="F81" s="5" t="str">
        <f t="shared" si="25"/>
        <v>Residencial</v>
      </c>
      <c r="G81" s="6">
        <f t="shared" si="25"/>
        <v>0</v>
      </c>
      <c r="H81" s="5" t="s">
        <v>27</v>
      </c>
      <c r="I81" s="6">
        <f t="shared" si="25"/>
        <v>3</v>
      </c>
      <c r="J81" s="6">
        <v>0</v>
      </c>
      <c r="K81" s="6"/>
      <c r="L81" s="6">
        <v>301</v>
      </c>
      <c r="M81" s="6">
        <v>400</v>
      </c>
      <c r="N81" s="6">
        <f t="shared" si="27"/>
        <v>343.35944000000001</v>
      </c>
      <c r="O81" s="5">
        <f>+O80+150*Q80</f>
        <v>5856.0112499999996</v>
      </c>
      <c r="P81" s="5">
        <v>300</v>
      </c>
      <c r="Q81" s="6">
        <v>30.649570000000001</v>
      </c>
      <c r="R81" s="7" t="s">
        <v>32</v>
      </c>
      <c r="S81" s="6"/>
      <c r="T81" s="6"/>
      <c r="U81" s="5"/>
      <c r="V81" s="5"/>
      <c r="W81" s="5"/>
    </row>
    <row r="82" spans="1:23" ht="14.95" thickBot="1" x14ac:dyDescent="0.3">
      <c r="A82" s="5" t="str">
        <f t="shared" si="26"/>
        <v>Santa Fe</v>
      </c>
      <c r="B82" s="6">
        <f t="shared" si="25"/>
        <v>2023</v>
      </c>
      <c r="C82" s="6">
        <f t="shared" si="25"/>
        <v>5</v>
      </c>
      <c r="D82" s="5" t="str">
        <f t="shared" si="25"/>
        <v>Epe</v>
      </c>
      <c r="E82" s="6">
        <f t="shared" si="25"/>
        <v>1</v>
      </c>
      <c r="F82" s="5" t="str">
        <f t="shared" si="25"/>
        <v>Residencial</v>
      </c>
      <c r="G82" s="6">
        <f t="shared" si="25"/>
        <v>0</v>
      </c>
      <c r="H82" s="5" t="s">
        <v>27</v>
      </c>
      <c r="I82" s="6">
        <f t="shared" si="25"/>
        <v>3</v>
      </c>
      <c r="J82" s="6">
        <v>0</v>
      </c>
      <c r="K82" s="6"/>
      <c r="L82" s="6">
        <v>401</v>
      </c>
      <c r="M82" s="6"/>
      <c r="N82" s="6">
        <f t="shared" si="27"/>
        <v>343.35944000000001</v>
      </c>
      <c r="O82" s="5">
        <v>12392.46975</v>
      </c>
      <c r="P82" s="5">
        <v>400</v>
      </c>
      <c r="Q82" s="6">
        <v>51.513210000000001</v>
      </c>
      <c r="R82" s="7" t="s">
        <v>32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5</v>
      </c>
      <c r="D83" s="5" t="s">
        <v>25</v>
      </c>
      <c r="E83" s="6">
        <v>1</v>
      </c>
      <c r="F83" s="5" t="s">
        <v>26</v>
      </c>
      <c r="G83" s="6">
        <v>1</v>
      </c>
      <c r="H83" s="5" t="s">
        <v>27</v>
      </c>
      <c r="I83" s="6"/>
      <c r="J83" s="6">
        <v>0</v>
      </c>
      <c r="K83" s="6"/>
      <c r="L83" s="6">
        <v>0</v>
      </c>
      <c r="M83" s="6">
        <v>75</v>
      </c>
      <c r="N83" s="6">
        <v>180.6789</v>
      </c>
      <c r="O83" s="5"/>
      <c r="P83" s="5"/>
      <c r="Q83" s="6">
        <v>3.2852600000000001</v>
      </c>
      <c r="R83" s="7" t="s">
        <v>32</v>
      </c>
      <c r="S83" s="6"/>
      <c r="T83" s="6"/>
      <c r="U83" s="5"/>
      <c r="V83" s="5"/>
      <c r="W83" s="5"/>
    </row>
    <row r="84" spans="1:23" ht="14.95" thickBot="1" x14ac:dyDescent="0.3">
      <c r="A84" s="5" t="str">
        <f>+A83</f>
        <v>Santa Fe</v>
      </c>
      <c r="B84" s="6">
        <f t="shared" ref="B84:G86" si="28">+B83</f>
        <v>2023</v>
      </c>
      <c r="C84" s="6">
        <f t="shared" si="28"/>
        <v>5</v>
      </c>
      <c r="D84" s="5" t="str">
        <f t="shared" si="28"/>
        <v>Epe</v>
      </c>
      <c r="E84" s="6">
        <f t="shared" si="28"/>
        <v>1</v>
      </c>
      <c r="F84" s="5" t="str">
        <f t="shared" si="28"/>
        <v>Residencial</v>
      </c>
      <c r="G84" s="6">
        <f t="shared" si="28"/>
        <v>1</v>
      </c>
      <c r="H84" s="5" t="s">
        <v>27</v>
      </c>
      <c r="I84" s="6"/>
      <c r="J84" s="6">
        <v>0</v>
      </c>
      <c r="K84" s="6"/>
      <c r="L84" s="6">
        <v>76</v>
      </c>
      <c r="M84" s="6">
        <v>150</v>
      </c>
      <c r="N84" s="6">
        <f>+N83</f>
        <v>180.6789</v>
      </c>
      <c r="O84" s="5">
        <f>+Q83*75</f>
        <v>246.39449999999999</v>
      </c>
      <c r="P84" s="5">
        <v>75</v>
      </c>
      <c r="Q84" s="6">
        <v>3.9152</v>
      </c>
      <c r="R84" s="7" t="s">
        <v>32</v>
      </c>
      <c r="S84" s="6"/>
      <c r="T84" s="6"/>
      <c r="U84" s="5"/>
      <c r="V84" s="5"/>
      <c r="W84" s="5"/>
    </row>
    <row r="85" spans="1:23" ht="14.95" thickBot="1" x14ac:dyDescent="0.3">
      <c r="A85" s="5" t="str">
        <f t="shared" ref="A85:A86" si="29">+A84</f>
        <v>Santa Fe</v>
      </c>
      <c r="B85" s="6">
        <f t="shared" si="28"/>
        <v>2023</v>
      </c>
      <c r="C85" s="6">
        <f t="shared" si="28"/>
        <v>5</v>
      </c>
      <c r="D85" s="5" t="str">
        <f t="shared" si="28"/>
        <v>Epe</v>
      </c>
      <c r="E85" s="6">
        <f t="shared" si="28"/>
        <v>1</v>
      </c>
      <c r="F85" s="5" t="str">
        <f t="shared" si="28"/>
        <v>Residencial</v>
      </c>
      <c r="G85" s="6">
        <f t="shared" si="28"/>
        <v>1</v>
      </c>
      <c r="H85" s="5" t="s">
        <v>27</v>
      </c>
      <c r="I85" s="6"/>
      <c r="J85" s="6">
        <v>0</v>
      </c>
      <c r="K85" s="6"/>
      <c r="L85" s="6">
        <v>151</v>
      </c>
      <c r="M85" s="6">
        <v>300</v>
      </c>
      <c r="N85" s="6">
        <f t="shared" ref="N85:N86" si="30">+N84</f>
        <v>180.6789</v>
      </c>
      <c r="O85" s="5">
        <f>+O84+75*Q84</f>
        <v>540.03449999999998</v>
      </c>
      <c r="P85" s="5">
        <v>150</v>
      </c>
      <c r="Q85" s="6">
        <v>8.0365599999999997</v>
      </c>
      <c r="R85" s="7" t="s">
        <v>32</v>
      </c>
      <c r="S85" s="6"/>
      <c r="T85" s="6"/>
      <c r="U85" s="5"/>
      <c r="V85" s="5"/>
      <c r="W85" s="5"/>
    </row>
    <row r="86" spans="1:23" ht="14.95" thickBot="1" x14ac:dyDescent="0.3">
      <c r="A86" s="5" t="str">
        <f t="shared" si="29"/>
        <v>Santa Fe</v>
      </c>
      <c r="B86" s="6">
        <f t="shared" si="28"/>
        <v>2023</v>
      </c>
      <c r="C86" s="6">
        <f t="shared" si="28"/>
        <v>5</v>
      </c>
      <c r="D86" s="5" t="str">
        <f t="shared" si="28"/>
        <v>Epe</v>
      </c>
      <c r="E86" s="6">
        <f t="shared" si="28"/>
        <v>1</v>
      </c>
      <c r="F86" s="5" t="str">
        <f t="shared" si="28"/>
        <v>Residencial</v>
      </c>
      <c r="G86" s="6">
        <f t="shared" si="28"/>
        <v>1</v>
      </c>
      <c r="H86" s="5" t="s">
        <v>27</v>
      </c>
      <c r="I86" s="6"/>
      <c r="J86" s="6">
        <v>0</v>
      </c>
      <c r="K86" s="6"/>
      <c r="L86" s="6">
        <v>301</v>
      </c>
      <c r="M86" s="6"/>
      <c r="N86" s="6">
        <f t="shared" si="30"/>
        <v>180.6789</v>
      </c>
      <c r="O86" s="5">
        <f>+O85+150*Q85</f>
        <v>1745.5184999999999</v>
      </c>
      <c r="P86" s="5">
        <v>300</v>
      </c>
      <c r="Q86" s="6">
        <v>12.5647</v>
      </c>
      <c r="R86" s="7" t="s">
        <v>32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6</v>
      </c>
      <c r="D87" s="5" t="s">
        <v>25</v>
      </c>
      <c r="E87" s="6">
        <v>1</v>
      </c>
      <c r="F87" s="5" t="s">
        <v>26</v>
      </c>
      <c r="G87" s="6">
        <v>0</v>
      </c>
      <c r="H87" s="5" t="s">
        <v>27</v>
      </c>
      <c r="I87" s="6">
        <v>1</v>
      </c>
      <c r="J87" s="6">
        <v>0</v>
      </c>
      <c r="K87" s="6"/>
      <c r="L87" s="6">
        <v>0</v>
      </c>
      <c r="M87" s="6">
        <v>75</v>
      </c>
      <c r="N87" s="6">
        <v>343.35944000000001</v>
      </c>
      <c r="O87" s="5"/>
      <c r="P87" s="5"/>
      <c r="Q87" s="6">
        <v>34.697839999999999</v>
      </c>
      <c r="R87" s="7" t="s">
        <v>33</v>
      </c>
      <c r="S87" s="6"/>
      <c r="T87" s="6"/>
      <c r="U87" s="5"/>
      <c r="V87" s="5"/>
      <c r="W87" s="5"/>
    </row>
    <row r="88" spans="1:23" ht="14.95" thickBot="1" x14ac:dyDescent="0.3">
      <c r="A88" s="5" t="str">
        <f>+A87</f>
        <v>Santa Fe</v>
      </c>
      <c r="B88" s="6">
        <f t="shared" ref="B88:I90" si="31">+B87</f>
        <v>2023</v>
      </c>
      <c r="C88" s="6">
        <f t="shared" si="31"/>
        <v>6</v>
      </c>
      <c r="D88" s="5" t="str">
        <f t="shared" si="31"/>
        <v>Epe</v>
      </c>
      <c r="E88" s="6">
        <f t="shared" si="31"/>
        <v>1</v>
      </c>
      <c r="F88" s="5" t="str">
        <f t="shared" si="31"/>
        <v>Residencial</v>
      </c>
      <c r="G88" s="6">
        <f t="shared" si="31"/>
        <v>0</v>
      </c>
      <c r="H88" s="5" t="s">
        <v>27</v>
      </c>
      <c r="I88" s="6">
        <f t="shared" si="31"/>
        <v>1</v>
      </c>
      <c r="J88" s="6">
        <v>0</v>
      </c>
      <c r="K88" s="6"/>
      <c r="L88" s="6">
        <v>76</v>
      </c>
      <c r="M88" s="6">
        <v>150</v>
      </c>
      <c r="N88" s="6">
        <f>+N87</f>
        <v>343.35944000000001</v>
      </c>
      <c r="O88" s="5">
        <f>+Q87*75</f>
        <v>2602.3379999999997</v>
      </c>
      <c r="P88" s="5">
        <v>75</v>
      </c>
      <c r="Q88" s="6">
        <v>36.693109999999997</v>
      </c>
      <c r="R88" s="7" t="s">
        <v>33</v>
      </c>
      <c r="S88" s="6"/>
      <c r="T88" s="6"/>
      <c r="U88" s="5"/>
      <c r="V88" s="5"/>
      <c r="W88" s="5"/>
    </row>
    <row r="89" spans="1:23" ht="14.95" thickBot="1" x14ac:dyDescent="0.3">
      <c r="A89" s="5" t="str">
        <f>+A88</f>
        <v>Santa Fe</v>
      </c>
      <c r="B89" s="6">
        <f t="shared" si="31"/>
        <v>2023</v>
      </c>
      <c r="C89" s="6">
        <f t="shared" si="31"/>
        <v>6</v>
      </c>
      <c r="D89" s="5" t="str">
        <f t="shared" si="31"/>
        <v>Epe</v>
      </c>
      <c r="E89" s="6">
        <f t="shared" si="31"/>
        <v>1</v>
      </c>
      <c r="F89" s="5" t="str">
        <f t="shared" si="31"/>
        <v>Residencial</v>
      </c>
      <c r="G89" s="6">
        <f t="shared" si="31"/>
        <v>0</v>
      </c>
      <c r="H89" s="5" t="s">
        <v>27</v>
      </c>
      <c r="I89" s="6">
        <f t="shared" si="31"/>
        <v>1</v>
      </c>
      <c r="J89" s="6">
        <v>0</v>
      </c>
      <c r="K89" s="6"/>
      <c r="L89" s="6">
        <v>151</v>
      </c>
      <c r="M89" s="6">
        <v>300</v>
      </c>
      <c r="N89" s="6">
        <f t="shared" ref="N89:N90" si="32">+N88</f>
        <v>343.35944000000001</v>
      </c>
      <c r="O89" s="5">
        <f>+O88+75*Q88</f>
        <v>5354.3212499999991</v>
      </c>
      <c r="P89" s="5">
        <v>150</v>
      </c>
      <c r="Q89" s="6">
        <v>45.07188</v>
      </c>
      <c r="R89" s="7" t="s">
        <v>33</v>
      </c>
      <c r="S89" s="6"/>
      <c r="T89" s="6"/>
      <c r="U89" s="5"/>
      <c r="V89" s="5"/>
      <c r="W89" s="5"/>
    </row>
    <row r="90" spans="1:23" ht="14.95" thickBot="1" x14ac:dyDescent="0.3">
      <c r="A90" s="5" t="str">
        <f>+A89</f>
        <v>Santa Fe</v>
      </c>
      <c r="B90" s="6">
        <f t="shared" si="31"/>
        <v>2023</v>
      </c>
      <c r="C90" s="6">
        <f t="shared" si="31"/>
        <v>6</v>
      </c>
      <c r="D90" s="5" t="str">
        <f t="shared" si="31"/>
        <v>Epe</v>
      </c>
      <c r="E90" s="6">
        <f t="shared" si="31"/>
        <v>1</v>
      </c>
      <c r="F90" s="5" t="str">
        <f t="shared" si="31"/>
        <v>Residencial</v>
      </c>
      <c r="G90" s="6">
        <f t="shared" si="31"/>
        <v>0</v>
      </c>
      <c r="H90" s="5" t="s">
        <v>27</v>
      </c>
      <c r="I90" s="6">
        <f t="shared" si="31"/>
        <v>1</v>
      </c>
      <c r="J90" s="6">
        <v>0</v>
      </c>
      <c r="K90" s="6"/>
      <c r="L90" s="6">
        <v>301</v>
      </c>
      <c r="M90" s="6"/>
      <c r="N90" s="6">
        <f t="shared" si="32"/>
        <v>343.35944000000001</v>
      </c>
      <c r="O90" s="5">
        <f>+O89+150*Q89</f>
        <v>12115.10325</v>
      </c>
      <c r="P90" s="5">
        <v>300</v>
      </c>
      <c r="Q90" s="6">
        <v>51.513210000000001</v>
      </c>
      <c r="R90" s="7" t="s">
        <v>33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6</v>
      </c>
      <c r="D91" s="5" t="s">
        <v>25</v>
      </c>
      <c r="E91" s="6">
        <v>1</v>
      </c>
      <c r="F91" s="5" t="s">
        <v>26</v>
      </c>
      <c r="G91" s="6">
        <v>0</v>
      </c>
      <c r="H91" s="5" t="s">
        <v>27</v>
      </c>
      <c r="I91" s="6">
        <v>2</v>
      </c>
      <c r="J91" s="6">
        <v>0</v>
      </c>
      <c r="K91" s="6"/>
      <c r="L91" s="6">
        <v>0</v>
      </c>
      <c r="M91" s="6">
        <v>75</v>
      </c>
      <c r="N91" s="6">
        <v>343.35944000000001</v>
      </c>
      <c r="O91" s="5"/>
      <c r="P91" s="5"/>
      <c r="Q91" s="6">
        <v>12.906639999999999</v>
      </c>
      <c r="R91" s="7" t="s">
        <v>33</v>
      </c>
      <c r="S91" s="6"/>
      <c r="T91" s="6"/>
      <c r="U91" s="5"/>
      <c r="V91" s="5"/>
      <c r="W91" s="5"/>
    </row>
    <row r="92" spans="1:23" ht="14.95" thickBot="1" x14ac:dyDescent="0.3">
      <c r="A92" s="5" t="str">
        <f>+A91</f>
        <v>Santa Fe</v>
      </c>
      <c r="B92" s="6">
        <f t="shared" ref="B92:I94" si="33">+B91</f>
        <v>2023</v>
      </c>
      <c r="C92" s="6">
        <f t="shared" si="33"/>
        <v>6</v>
      </c>
      <c r="D92" s="5" t="str">
        <f t="shared" si="33"/>
        <v>Epe</v>
      </c>
      <c r="E92" s="6">
        <f t="shared" si="33"/>
        <v>1</v>
      </c>
      <c r="F92" s="5" t="str">
        <f t="shared" si="33"/>
        <v>Residencial</v>
      </c>
      <c r="G92" s="6">
        <f t="shared" si="33"/>
        <v>0</v>
      </c>
      <c r="H92" s="5" t="s">
        <v>27</v>
      </c>
      <c r="I92" s="6">
        <f t="shared" si="33"/>
        <v>2</v>
      </c>
      <c r="J92" s="6">
        <v>0</v>
      </c>
      <c r="K92" s="6"/>
      <c r="L92" s="6">
        <v>76</v>
      </c>
      <c r="M92" s="6">
        <v>150</v>
      </c>
      <c r="N92" s="6">
        <f>+N91</f>
        <v>343.35944000000001</v>
      </c>
      <c r="O92" s="5">
        <f>+Q91*75</f>
        <v>967.99799999999993</v>
      </c>
      <c r="P92" s="5">
        <v>75</v>
      </c>
      <c r="Q92" s="6">
        <v>14.901910000000001</v>
      </c>
      <c r="R92" s="7" t="s">
        <v>33</v>
      </c>
      <c r="S92" s="6"/>
      <c r="T92" s="6"/>
      <c r="U92" s="5"/>
      <c r="V92" s="5"/>
      <c r="W92" s="5"/>
    </row>
    <row r="93" spans="1:23" ht="14.95" thickBot="1" x14ac:dyDescent="0.3">
      <c r="A93" s="5" t="str">
        <f>+A92</f>
        <v>Santa Fe</v>
      </c>
      <c r="B93" s="6">
        <f t="shared" si="33"/>
        <v>2023</v>
      </c>
      <c r="C93" s="6">
        <f t="shared" si="33"/>
        <v>6</v>
      </c>
      <c r="D93" s="5" t="str">
        <f t="shared" si="33"/>
        <v>Epe</v>
      </c>
      <c r="E93" s="6">
        <f t="shared" si="33"/>
        <v>1</v>
      </c>
      <c r="F93" s="5" t="str">
        <f t="shared" si="33"/>
        <v>Residencial</v>
      </c>
      <c r="G93" s="6">
        <f t="shared" si="33"/>
        <v>0</v>
      </c>
      <c r="H93" s="5" t="s">
        <v>27</v>
      </c>
      <c r="I93" s="6">
        <f t="shared" si="33"/>
        <v>2</v>
      </c>
      <c r="J93" s="6">
        <v>0</v>
      </c>
      <c r="K93" s="6"/>
      <c r="L93" s="6">
        <v>151</v>
      </c>
      <c r="M93" s="6">
        <v>300</v>
      </c>
      <c r="N93" s="6">
        <f t="shared" ref="N93:N94" si="34">+N92</f>
        <v>343.35944000000001</v>
      </c>
      <c r="O93" s="5">
        <f>+O92+75*Q92</f>
        <v>2085.6412500000001</v>
      </c>
      <c r="P93" s="5">
        <v>150</v>
      </c>
      <c r="Q93" s="6">
        <v>23.28068</v>
      </c>
      <c r="R93" s="7" t="s">
        <v>33</v>
      </c>
      <c r="S93" s="6"/>
      <c r="T93" s="6"/>
      <c r="U93" s="5"/>
      <c r="V93" s="5"/>
      <c r="W93" s="5"/>
    </row>
    <row r="94" spans="1:23" ht="14.95" thickBot="1" x14ac:dyDescent="0.3">
      <c r="A94" s="5" t="str">
        <f>+A93</f>
        <v>Santa Fe</v>
      </c>
      <c r="B94" s="6">
        <f t="shared" si="33"/>
        <v>2023</v>
      </c>
      <c r="C94" s="6">
        <f t="shared" si="33"/>
        <v>6</v>
      </c>
      <c r="D94" s="5" t="str">
        <f t="shared" si="33"/>
        <v>Epe</v>
      </c>
      <c r="E94" s="6">
        <f t="shared" si="33"/>
        <v>1</v>
      </c>
      <c r="F94" s="5" t="str">
        <f t="shared" si="33"/>
        <v>Residencial</v>
      </c>
      <c r="G94" s="6">
        <f t="shared" si="33"/>
        <v>0</v>
      </c>
      <c r="H94" s="5" t="s">
        <v>27</v>
      </c>
      <c r="I94" s="6">
        <f t="shared" si="33"/>
        <v>2</v>
      </c>
      <c r="J94" s="6">
        <v>0</v>
      </c>
      <c r="K94" s="6"/>
      <c r="L94" s="6">
        <v>301</v>
      </c>
      <c r="M94" s="6"/>
      <c r="N94" s="6">
        <f t="shared" si="34"/>
        <v>343.35944000000001</v>
      </c>
      <c r="O94" s="5">
        <f>+O93+150*Q93</f>
        <v>5577.7432499999995</v>
      </c>
      <c r="P94" s="5">
        <v>300</v>
      </c>
      <c r="Q94" s="6">
        <v>29.722010000000001</v>
      </c>
      <c r="R94" s="7" t="s">
        <v>33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6</v>
      </c>
      <c r="D95" s="5" t="s">
        <v>25</v>
      </c>
      <c r="E95" s="6">
        <v>1</v>
      </c>
      <c r="F95" s="5" t="s">
        <v>26</v>
      </c>
      <c r="G95" s="6">
        <v>0</v>
      </c>
      <c r="H95" s="5" t="s">
        <v>27</v>
      </c>
      <c r="I95" s="6">
        <v>3</v>
      </c>
      <c r="J95" s="6">
        <v>0</v>
      </c>
      <c r="K95" s="6"/>
      <c r="L95" s="6">
        <v>0</v>
      </c>
      <c r="M95" s="6">
        <v>75</v>
      </c>
      <c r="N95" s="6">
        <v>343.35944000000001</v>
      </c>
      <c r="O95" s="5"/>
      <c r="P95" s="5"/>
      <c r="Q95" s="6">
        <v>13.834199999999999</v>
      </c>
      <c r="R95" s="7" t="s">
        <v>33</v>
      </c>
      <c r="S95" s="6"/>
      <c r="T95" s="6"/>
      <c r="U95" s="5"/>
      <c r="V95" s="5"/>
      <c r="W95" s="5"/>
    </row>
    <row r="96" spans="1:23" ht="14.95" thickBot="1" x14ac:dyDescent="0.3">
      <c r="A96" s="5" t="str">
        <f>+A95</f>
        <v>Santa Fe</v>
      </c>
      <c r="B96" s="6">
        <f t="shared" ref="B96:I99" si="35">+B95</f>
        <v>2023</v>
      </c>
      <c r="C96" s="6">
        <f t="shared" si="35"/>
        <v>6</v>
      </c>
      <c r="D96" s="5" t="str">
        <f t="shared" si="35"/>
        <v>Epe</v>
      </c>
      <c r="E96" s="6">
        <f t="shared" si="35"/>
        <v>1</v>
      </c>
      <c r="F96" s="5" t="str">
        <f t="shared" si="35"/>
        <v>Residencial</v>
      </c>
      <c r="G96" s="6">
        <f t="shared" si="35"/>
        <v>0</v>
      </c>
      <c r="H96" s="5" t="s">
        <v>27</v>
      </c>
      <c r="I96" s="6">
        <f t="shared" si="35"/>
        <v>3</v>
      </c>
      <c r="J96" s="6">
        <v>0</v>
      </c>
      <c r="K96" s="6"/>
      <c r="L96" s="6">
        <v>76</v>
      </c>
      <c r="M96" s="6">
        <v>150</v>
      </c>
      <c r="N96" s="6">
        <f>+N95</f>
        <v>343.35944000000001</v>
      </c>
      <c r="O96" s="5">
        <f>+Q95*75</f>
        <v>1037.5649999999998</v>
      </c>
      <c r="P96" s="5">
        <v>75</v>
      </c>
      <c r="Q96" s="6">
        <v>15.829470000000001</v>
      </c>
      <c r="R96" s="7" t="s">
        <v>33</v>
      </c>
      <c r="S96" s="6"/>
      <c r="T96" s="6"/>
      <c r="U96" s="5"/>
      <c r="V96" s="5"/>
      <c r="W96" s="5"/>
    </row>
    <row r="97" spans="1:23" ht="14.95" thickBot="1" x14ac:dyDescent="0.3">
      <c r="A97" s="5" t="str">
        <f t="shared" ref="A97:A99" si="36">+A96</f>
        <v>Santa Fe</v>
      </c>
      <c r="B97" s="6">
        <f t="shared" si="35"/>
        <v>2023</v>
      </c>
      <c r="C97" s="6">
        <f t="shared" si="35"/>
        <v>6</v>
      </c>
      <c r="D97" s="5" t="str">
        <f t="shared" si="35"/>
        <v>Epe</v>
      </c>
      <c r="E97" s="6">
        <f t="shared" si="35"/>
        <v>1</v>
      </c>
      <c r="F97" s="5" t="str">
        <f t="shared" si="35"/>
        <v>Residencial</v>
      </c>
      <c r="G97" s="6">
        <f t="shared" si="35"/>
        <v>0</v>
      </c>
      <c r="H97" s="5" t="s">
        <v>27</v>
      </c>
      <c r="I97" s="6">
        <f t="shared" si="35"/>
        <v>3</v>
      </c>
      <c r="J97" s="6">
        <v>0</v>
      </c>
      <c r="K97" s="6"/>
      <c r="L97" s="6">
        <v>151</v>
      </c>
      <c r="M97" s="6">
        <v>300</v>
      </c>
      <c r="N97" s="6">
        <f t="shared" ref="N97:N99" si="37">+N96</f>
        <v>343.35944000000001</v>
      </c>
      <c r="O97" s="5">
        <f>+O96+75*Q96</f>
        <v>2224.7752499999997</v>
      </c>
      <c r="P97" s="5">
        <v>150</v>
      </c>
      <c r="Q97" s="6">
        <v>24.20824</v>
      </c>
      <c r="R97" s="7" t="s">
        <v>33</v>
      </c>
      <c r="S97" s="6"/>
      <c r="T97" s="6"/>
      <c r="U97" s="5"/>
      <c r="V97" s="5"/>
      <c r="W97" s="5"/>
    </row>
    <row r="98" spans="1:23" ht="14.95" thickBot="1" x14ac:dyDescent="0.3">
      <c r="A98" s="5" t="str">
        <f t="shared" si="36"/>
        <v>Santa Fe</v>
      </c>
      <c r="B98" s="6">
        <f t="shared" si="35"/>
        <v>2023</v>
      </c>
      <c r="C98" s="6">
        <f t="shared" si="35"/>
        <v>6</v>
      </c>
      <c r="D98" s="5" t="str">
        <f t="shared" si="35"/>
        <v>Epe</v>
      </c>
      <c r="E98" s="6">
        <f t="shared" si="35"/>
        <v>1</v>
      </c>
      <c r="F98" s="5" t="str">
        <f t="shared" si="35"/>
        <v>Residencial</v>
      </c>
      <c r="G98" s="6">
        <f t="shared" si="35"/>
        <v>0</v>
      </c>
      <c r="H98" s="5" t="s">
        <v>27</v>
      </c>
      <c r="I98" s="6">
        <f t="shared" si="35"/>
        <v>3</v>
      </c>
      <c r="J98" s="6">
        <v>0</v>
      </c>
      <c r="K98" s="6"/>
      <c r="L98" s="6">
        <v>301</v>
      </c>
      <c r="M98" s="6">
        <v>400</v>
      </c>
      <c r="N98" s="6">
        <f t="shared" si="37"/>
        <v>343.35944000000001</v>
      </c>
      <c r="O98" s="5">
        <f>+O97+150*Q97</f>
        <v>5856.0112499999996</v>
      </c>
      <c r="P98" s="5">
        <v>300</v>
      </c>
      <c r="Q98" s="6">
        <v>30.649570000000001</v>
      </c>
      <c r="R98" s="7" t="s">
        <v>33</v>
      </c>
      <c r="S98" s="6"/>
      <c r="T98" s="6"/>
      <c r="U98" s="5"/>
      <c r="V98" s="5"/>
      <c r="W98" s="5"/>
    </row>
    <row r="99" spans="1:23" ht="14.95" thickBot="1" x14ac:dyDescent="0.3">
      <c r="A99" s="5" t="str">
        <f t="shared" si="36"/>
        <v>Santa Fe</v>
      </c>
      <c r="B99" s="6">
        <f t="shared" si="35"/>
        <v>2023</v>
      </c>
      <c r="C99" s="6">
        <f t="shared" si="35"/>
        <v>6</v>
      </c>
      <c r="D99" s="5" t="str">
        <f t="shared" si="35"/>
        <v>Epe</v>
      </c>
      <c r="E99" s="6">
        <f t="shared" si="35"/>
        <v>1</v>
      </c>
      <c r="F99" s="5" t="str">
        <f t="shared" si="35"/>
        <v>Residencial</v>
      </c>
      <c r="G99" s="6">
        <f t="shared" si="35"/>
        <v>0</v>
      </c>
      <c r="H99" s="5" t="s">
        <v>27</v>
      </c>
      <c r="I99" s="6">
        <f t="shared" si="35"/>
        <v>3</v>
      </c>
      <c r="J99" s="6">
        <v>0</v>
      </c>
      <c r="K99" s="6"/>
      <c r="L99" s="6">
        <v>401</v>
      </c>
      <c r="M99" s="6"/>
      <c r="N99" s="6">
        <f t="shared" si="37"/>
        <v>343.35944000000001</v>
      </c>
      <c r="O99" s="5">
        <v>12392.46975</v>
      </c>
      <c r="P99" s="5">
        <v>400</v>
      </c>
      <c r="Q99" s="6">
        <v>51.513210000000001</v>
      </c>
      <c r="R99" s="7" t="s">
        <v>33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6</v>
      </c>
      <c r="D100" s="5" t="s">
        <v>25</v>
      </c>
      <c r="E100" s="6">
        <v>1</v>
      </c>
      <c r="F100" s="5" t="s">
        <v>26</v>
      </c>
      <c r="G100" s="6">
        <v>1</v>
      </c>
      <c r="H100" s="5" t="s">
        <v>27</v>
      </c>
      <c r="I100" s="6"/>
      <c r="J100" s="6">
        <v>0</v>
      </c>
      <c r="K100" s="6"/>
      <c r="L100" s="6">
        <v>0</v>
      </c>
      <c r="M100" s="6">
        <v>75</v>
      </c>
      <c r="N100" s="6">
        <v>180.6789</v>
      </c>
      <c r="O100" s="5"/>
      <c r="P100" s="5"/>
      <c r="Q100" s="6">
        <v>3.2852600000000001</v>
      </c>
      <c r="R100" s="7" t="s">
        <v>33</v>
      </c>
      <c r="S100" s="6"/>
      <c r="T100" s="6"/>
      <c r="U100" s="5"/>
      <c r="V100" s="5"/>
      <c r="W100" s="5"/>
    </row>
    <row r="101" spans="1:23" ht="14.95" thickBot="1" x14ac:dyDescent="0.3">
      <c r="A101" s="5" t="str">
        <f>+A100</f>
        <v>Santa Fe</v>
      </c>
      <c r="B101" s="6">
        <f t="shared" ref="B101:G103" si="38">+B100</f>
        <v>2023</v>
      </c>
      <c r="C101" s="6">
        <f t="shared" si="38"/>
        <v>6</v>
      </c>
      <c r="D101" s="5" t="str">
        <f t="shared" si="38"/>
        <v>Epe</v>
      </c>
      <c r="E101" s="6">
        <f t="shared" si="38"/>
        <v>1</v>
      </c>
      <c r="F101" s="5" t="str">
        <f t="shared" si="38"/>
        <v>Residencial</v>
      </c>
      <c r="G101" s="6">
        <f t="shared" si="38"/>
        <v>1</v>
      </c>
      <c r="H101" s="5" t="s">
        <v>27</v>
      </c>
      <c r="I101" s="6"/>
      <c r="J101" s="6">
        <v>0</v>
      </c>
      <c r="K101" s="6"/>
      <c r="L101" s="6">
        <v>76</v>
      </c>
      <c r="M101" s="6">
        <v>150</v>
      </c>
      <c r="N101" s="6">
        <f>+N100</f>
        <v>180.6789</v>
      </c>
      <c r="O101" s="5">
        <f>+Q100*75</f>
        <v>246.39449999999999</v>
      </c>
      <c r="P101" s="5">
        <v>75</v>
      </c>
      <c r="Q101" s="6">
        <v>3.9152</v>
      </c>
      <c r="R101" s="7" t="s">
        <v>33</v>
      </c>
      <c r="S101" s="6"/>
      <c r="T101" s="6"/>
      <c r="U101" s="5"/>
      <c r="V101" s="5"/>
      <c r="W101" s="5"/>
    </row>
    <row r="102" spans="1:23" ht="14.95" thickBot="1" x14ac:dyDescent="0.3">
      <c r="A102" s="5" t="str">
        <f t="shared" ref="A102:A103" si="39">+A101</f>
        <v>Santa Fe</v>
      </c>
      <c r="B102" s="6">
        <f t="shared" si="38"/>
        <v>2023</v>
      </c>
      <c r="C102" s="6">
        <f t="shared" si="38"/>
        <v>6</v>
      </c>
      <c r="D102" s="5" t="str">
        <f t="shared" si="38"/>
        <v>Epe</v>
      </c>
      <c r="E102" s="6">
        <f t="shared" si="38"/>
        <v>1</v>
      </c>
      <c r="F102" s="5" t="str">
        <f t="shared" si="38"/>
        <v>Residencial</v>
      </c>
      <c r="G102" s="6">
        <f t="shared" si="38"/>
        <v>1</v>
      </c>
      <c r="H102" s="5" t="s">
        <v>27</v>
      </c>
      <c r="I102" s="6"/>
      <c r="J102" s="6">
        <v>0</v>
      </c>
      <c r="K102" s="6"/>
      <c r="L102" s="6">
        <v>151</v>
      </c>
      <c r="M102" s="6">
        <v>300</v>
      </c>
      <c r="N102" s="6">
        <f t="shared" ref="N102:N103" si="40">+N101</f>
        <v>180.6789</v>
      </c>
      <c r="O102" s="5">
        <f>+O101+75*Q101</f>
        <v>540.03449999999998</v>
      </c>
      <c r="P102" s="5">
        <v>150</v>
      </c>
      <c r="Q102" s="6">
        <v>8.0365599999999997</v>
      </c>
      <c r="R102" s="7" t="s">
        <v>33</v>
      </c>
      <c r="S102" s="6"/>
      <c r="T102" s="6"/>
      <c r="U102" s="5"/>
      <c r="V102" s="5"/>
      <c r="W102" s="5"/>
    </row>
    <row r="103" spans="1:23" ht="14.95" thickBot="1" x14ac:dyDescent="0.3">
      <c r="A103" s="5" t="str">
        <f t="shared" si="39"/>
        <v>Santa Fe</v>
      </c>
      <c r="B103" s="6">
        <f t="shared" si="38"/>
        <v>2023</v>
      </c>
      <c r="C103" s="6">
        <f t="shared" si="38"/>
        <v>6</v>
      </c>
      <c r="D103" s="5" t="str">
        <f t="shared" si="38"/>
        <v>Epe</v>
      </c>
      <c r="E103" s="6">
        <f t="shared" si="38"/>
        <v>1</v>
      </c>
      <c r="F103" s="5" t="str">
        <f t="shared" si="38"/>
        <v>Residencial</v>
      </c>
      <c r="G103" s="6">
        <f t="shared" si="38"/>
        <v>1</v>
      </c>
      <c r="H103" s="5" t="s">
        <v>27</v>
      </c>
      <c r="I103" s="6"/>
      <c r="J103" s="6">
        <v>0</v>
      </c>
      <c r="K103" s="6"/>
      <c r="L103" s="6">
        <v>301</v>
      </c>
      <c r="M103" s="6"/>
      <c r="N103" s="6">
        <f t="shared" si="40"/>
        <v>180.6789</v>
      </c>
      <c r="O103" s="5">
        <f>+O102+150*Q102</f>
        <v>1745.5184999999999</v>
      </c>
      <c r="P103" s="5">
        <v>300</v>
      </c>
      <c r="Q103" s="6">
        <v>12.5647</v>
      </c>
      <c r="R103" s="7" t="s">
        <v>33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7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27</v>
      </c>
      <c r="I104" s="6">
        <v>1</v>
      </c>
      <c r="J104" s="6">
        <v>0</v>
      </c>
      <c r="K104" s="6"/>
      <c r="L104" s="6">
        <v>0</v>
      </c>
      <c r="M104" s="6">
        <v>75</v>
      </c>
      <c r="N104" s="6">
        <v>343.35944000000001</v>
      </c>
      <c r="O104" s="5"/>
      <c r="P104" s="5"/>
      <c r="Q104" s="6">
        <v>34.697839999999999</v>
      </c>
      <c r="R104" s="7" t="s">
        <v>33</v>
      </c>
      <c r="S104" s="6"/>
      <c r="T104" s="6"/>
      <c r="U104" s="5"/>
      <c r="V104" s="5"/>
      <c r="W104" s="5"/>
    </row>
    <row r="105" spans="1:23" ht="14.95" thickBot="1" x14ac:dyDescent="0.3">
      <c r="A105" s="5" t="str">
        <f>+A104</f>
        <v>Santa Fe</v>
      </c>
      <c r="B105" s="6">
        <f t="shared" ref="B105:I107" si="41">+B104</f>
        <v>2023</v>
      </c>
      <c r="C105" s="6">
        <f t="shared" si="41"/>
        <v>7</v>
      </c>
      <c r="D105" s="5" t="str">
        <f t="shared" si="41"/>
        <v>Epe</v>
      </c>
      <c r="E105" s="6">
        <f t="shared" si="41"/>
        <v>1</v>
      </c>
      <c r="F105" s="5" t="str">
        <f t="shared" si="41"/>
        <v>Residencial</v>
      </c>
      <c r="G105" s="6">
        <f t="shared" si="41"/>
        <v>0</v>
      </c>
      <c r="H105" s="5" t="s">
        <v>27</v>
      </c>
      <c r="I105" s="6">
        <f t="shared" si="41"/>
        <v>1</v>
      </c>
      <c r="J105" s="6">
        <v>0</v>
      </c>
      <c r="K105" s="6"/>
      <c r="L105" s="6">
        <v>76</v>
      </c>
      <c r="M105" s="6">
        <v>150</v>
      </c>
      <c r="N105" s="6">
        <f>+N104</f>
        <v>343.35944000000001</v>
      </c>
      <c r="O105" s="5">
        <f>+Q104*75</f>
        <v>2602.3379999999997</v>
      </c>
      <c r="P105" s="5">
        <v>75</v>
      </c>
      <c r="Q105" s="6">
        <v>36.693109999999997</v>
      </c>
      <c r="R105" s="7" t="s">
        <v>33</v>
      </c>
      <c r="S105" s="6"/>
      <c r="T105" s="6"/>
      <c r="U105" s="5"/>
      <c r="V105" s="5"/>
      <c r="W105" s="5"/>
    </row>
    <row r="106" spans="1:23" ht="14.95" thickBot="1" x14ac:dyDescent="0.3">
      <c r="A106" s="5" t="str">
        <f>+A105</f>
        <v>Santa Fe</v>
      </c>
      <c r="B106" s="6">
        <f t="shared" si="41"/>
        <v>2023</v>
      </c>
      <c r="C106" s="6">
        <f t="shared" si="41"/>
        <v>7</v>
      </c>
      <c r="D106" s="5" t="str">
        <f t="shared" si="41"/>
        <v>Epe</v>
      </c>
      <c r="E106" s="6">
        <f t="shared" si="41"/>
        <v>1</v>
      </c>
      <c r="F106" s="5" t="str">
        <f t="shared" si="41"/>
        <v>Residencial</v>
      </c>
      <c r="G106" s="6">
        <f t="shared" si="41"/>
        <v>0</v>
      </c>
      <c r="H106" s="5" t="s">
        <v>27</v>
      </c>
      <c r="I106" s="6">
        <f t="shared" si="41"/>
        <v>1</v>
      </c>
      <c r="J106" s="6">
        <v>0</v>
      </c>
      <c r="K106" s="6"/>
      <c r="L106" s="6">
        <v>151</v>
      </c>
      <c r="M106" s="6">
        <v>300</v>
      </c>
      <c r="N106" s="6">
        <f t="shared" ref="N106:N107" si="42">+N105</f>
        <v>343.35944000000001</v>
      </c>
      <c r="O106" s="5">
        <f>+O105+75*Q105</f>
        <v>5354.3212499999991</v>
      </c>
      <c r="P106" s="5">
        <v>150</v>
      </c>
      <c r="Q106" s="6">
        <v>45.07188</v>
      </c>
      <c r="R106" s="7" t="s">
        <v>33</v>
      </c>
      <c r="S106" s="6"/>
      <c r="T106" s="6"/>
      <c r="U106" s="5"/>
      <c r="V106" s="5"/>
      <c r="W106" s="5"/>
    </row>
    <row r="107" spans="1:23" ht="14.95" thickBot="1" x14ac:dyDescent="0.3">
      <c r="A107" s="5" t="str">
        <f>+A106</f>
        <v>Santa Fe</v>
      </c>
      <c r="B107" s="6">
        <f t="shared" si="41"/>
        <v>2023</v>
      </c>
      <c r="C107" s="6">
        <f t="shared" si="41"/>
        <v>7</v>
      </c>
      <c r="D107" s="5" t="str">
        <f t="shared" si="41"/>
        <v>Epe</v>
      </c>
      <c r="E107" s="6">
        <f t="shared" si="41"/>
        <v>1</v>
      </c>
      <c r="F107" s="5" t="str">
        <f t="shared" si="41"/>
        <v>Residencial</v>
      </c>
      <c r="G107" s="6">
        <f t="shared" si="41"/>
        <v>0</v>
      </c>
      <c r="H107" s="5" t="s">
        <v>27</v>
      </c>
      <c r="I107" s="6">
        <f t="shared" si="41"/>
        <v>1</v>
      </c>
      <c r="J107" s="6">
        <v>0</v>
      </c>
      <c r="K107" s="6"/>
      <c r="L107" s="6">
        <v>301</v>
      </c>
      <c r="M107" s="6"/>
      <c r="N107" s="6">
        <f t="shared" si="42"/>
        <v>343.35944000000001</v>
      </c>
      <c r="O107" s="5">
        <f>+O106+150*Q106</f>
        <v>12115.10325</v>
      </c>
      <c r="P107" s="5">
        <v>300</v>
      </c>
      <c r="Q107" s="6">
        <v>51.513210000000001</v>
      </c>
      <c r="R107" s="7" t="s">
        <v>33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7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27</v>
      </c>
      <c r="I108" s="6">
        <v>2</v>
      </c>
      <c r="J108" s="6">
        <v>0</v>
      </c>
      <c r="K108" s="6"/>
      <c r="L108" s="6">
        <v>0</v>
      </c>
      <c r="M108" s="6">
        <v>75</v>
      </c>
      <c r="N108" s="6">
        <v>343.35944000000001</v>
      </c>
      <c r="O108" s="5"/>
      <c r="P108" s="5"/>
      <c r="Q108" s="6">
        <v>12.906639999999999</v>
      </c>
      <c r="R108" s="7" t="s">
        <v>33</v>
      </c>
      <c r="S108" s="6"/>
      <c r="T108" s="6"/>
      <c r="U108" s="5"/>
      <c r="V108" s="5"/>
      <c r="W108" s="5"/>
    </row>
    <row r="109" spans="1:23" ht="14.95" thickBot="1" x14ac:dyDescent="0.3">
      <c r="A109" s="5" t="str">
        <f>+A108</f>
        <v>Santa Fe</v>
      </c>
      <c r="B109" s="6">
        <f t="shared" ref="B109:I111" si="43">+B108</f>
        <v>2023</v>
      </c>
      <c r="C109" s="6">
        <f t="shared" si="43"/>
        <v>7</v>
      </c>
      <c r="D109" s="5" t="str">
        <f t="shared" si="43"/>
        <v>Epe</v>
      </c>
      <c r="E109" s="6">
        <f t="shared" si="43"/>
        <v>1</v>
      </c>
      <c r="F109" s="5" t="str">
        <f t="shared" si="43"/>
        <v>Residencial</v>
      </c>
      <c r="G109" s="6">
        <f t="shared" si="43"/>
        <v>0</v>
      </c>
      <c r="H109" s="5" t="s">
        <v>27</v>
      </c>
      <c r="I109" s="6">
        <f t="shared" si="43"/>
        <v>2</v>
      </c>
      <c r="J109" s="6">
        <v>0</v>
      </c>
      <c r="K109" s="6"/>
      <c r="L109" s="6">
        <v>76</v>
      </c>
      <c r="M109" s="6">
        <v>150</v>
      </c>
      <c r="N109" s="6">
        <f>+N108</f>
        <v>343.35944000000001</v>
      </c>
      <c r="O109" s="5">
        <f>+Q108*75</f>
        <v>967.99799999999993</v>
      </c>
      <c r="P109" s="5">
        <v>75</v>
      </c>
      <c r="Q109" s="6">
        <v>14.901910000000001</v>
      </c>
      <c r="R109" s="7" t="s">
        <v>33</v>
      </c>
      <c r="S109" s="6"/>
      <c r="T109" s="6"/>
      <c r="U109" s="5"/>
      <c r="V109" s="5"/>
      <c r="W109" s="5"/>
    </row>
    <row r="110" spans="1:23" ht="14.95" thickBot="1" x14ac:dyDescent="0.3">
      <c r="A110" s="5" t="str">
        <f>+A109</f>
        <v>Santa Fe</v>
      </c>
      <c r="B110" s="6">
        <f t="shared" si="43"/>
        <v>2023</v>
      </c>
      <c r="C110" s="6">
        <f t="shared" si="43"/>
        <v>7</v>
      </c>
      <c r="D110" s="5" t="str">
        <f t="shared" si="43"/>
        <v>Epe</v>
      </c>
      <c r="E110" s="6">
        <f t="shared" si="43"/>
        <v>1</v>
      </c>
      <c r="F110" s="5" t="str">
        <f t="shared" si="43"/>
        <v>Residencial</v>
      </c>
      <c r="G110" s="6">
        <f t="shared" si="43"/>
        <v>0</v>
      </c>
      <c r="H110" s="5" t="s">
        <v>27</v>
      </c>
      <c r="I110" s="6">
        <f t="shared" si="43"/>
        <v>2</v>
      </c>
      <c r="J110" s="6">
        <v>0</v>
      </c>
      <c r="K110" s="6"/>
      <c r="L110" s="6">
        <v>151</v>
      </c>
      <c r="M110" s="6">
        <v>300</v>
      </c>
      <c r="N110" s="6">
        <f t="shared" ref="N110:N111" si="44">+N109</f>
        <v>343.35944000000001</v>
      </c>
      <c r="O110" s="5">
        <f>+O109+75*Q109</f>
        <v>2085.6412500000001</v>
      </c>
      <c r="P110" s="5">
        <v>150</v>
      </c>
      <c r="Q110" s="6">
        <v>23.28068</v>
      </c>
      <c r="R110" s="7" t="s">
        <v>33</v>
      </c>
      <c r="S110" s="6"/>
      <c r="T110" s="6"/>
      <c r="U110" s="5"/>
      <c r="V110" s="5"/>
      <c r="W110" s="5"/>
    </row>
    <row r="111" spans="1:23" ht="14.95" thickBot="1" x14ac:dyDescent="0.3">
      <c r="A111" s="5" t="str">
        <f>+A110</f>
        <v>Santa Fe</v>
      </c>
      <c r="B111" s="6">
        <f t="shared" si="43"/>
        <v>2023</v>
      </c>
      <c r="C111" s="6">
        <f t="shared" si="43"/>
        <v>7</v>
      </c>
      <c r="D111" s="5" t="str">
        <f t="shared" si="43"/>
        <v>Epe</v>
      </c>
      <c r="E111" s="6">
        <f t="shared" si="43"/>
        <v>1</v>
      </c>
      <c r="F111" s="5" t="str">
        <f t="shared" si="43"/>
        <v>Residencial</v>
      </c>
      <c r="G111" s="6">
        <f t="shared" si="43"/>
        <v>0</v>
      </c>
      <c r="H111" s="5" t="s">
        <v>27</v>
      </c>
      <c r="I111" s="6">
        <f t="shared" si="43"/>
        <v>2</v>
      </c>
      <c r="J111" s="6">
        <v>0</v>
      </c>
      <c r="K111" s="6"/>
      <c r="L111" s="6">
        <v>301</v>
      </c>
      <c r="M111" s="6"/>
      <c r="N111" s="6">
        <f t="shared" si="44"/>
        <v>343.35944000000001</v>
      </c>
      <c r="O111" s="5">
        <f>+O110+150*Q110</f>
        <v>5577.7432499999995</v>
      </c>
      <c r="P111" s="5">
        <v>300</v>
      </c>
      <c r="Q111" s="6">
        <v>29.722010000000001</v>
      </c>
      <c r="R111" s="7" t="s">
        <v>33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7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27</v>
      </c>
      <c r="I112" s="6">
        <v>3</v>
      </c>
      <c r="J112" s="6">
        <v>0</v>
      </c>
      <c r="K112" s="6"/>
      <c r="L112" s="6">
        <v>0</v>
      </c>
      <c r="M112" s="6">
        <v>75</v>
      </c>
      <c r="N112" s="6">
        <v>343.35944000000001</v>
      </c>
      <c r="O112" s="5"/>
      <c r="P112" s="5"/>
      <c r="Q112" s="6">
        <v>13.834199999999999</v>
      </c>
      <c r="R112" s="7" t="s">
        <v>33</v>
      </c>
      <c r="S112" s="6"/>
      <c r="T112" s="6"/>
      <c r="U112" s="5"/>
      <c r="V112" s="5"/>
      <c r="W112" s="5"/>
    </row>
    <row r="113" spans="1:23" ht="14.95" thickBot="1" x14ac:dyDescent="0.3">
      <c r="A113" s="5" t="str">
        <f>+A112</f>
        <v>Santa Fe</v>
      </c>
      <c r="B113" s="6">
        <f t="shared" ref="B113:I116" si="45">+B112</f>
        <v>2023</v>
      </c>
      <c r="C113" s="6">
        <f t="shared" si="45"/>
        <v>7</v>
      </c>
      <c r="D113" s="5" t="str">
        <f t="shared" si="45"/>
        <v>Epe</v>
      </c>
      <c r="E113" s="6">
        <f t="shared" si="45"/>
        <v>1</v>
      </c>
      <c r="F113" s="5" t="str">
        <f t="shared" si="45"/>
        <v>Residencial</v>
      </c>
      <c r="G113" s="6">
        <f t="shared" si="45"/>
        <v>0</v>
      </c>
      <c r="H113" s="5" t="s">
        <v>27</v>
      </c>
      <c r="I113" s="6">
        <f t="shared" si="45"/>
        <v>3</v>
      </c>
      <c r="J113" s="6">
        <v>0</v>
      </c>
      <c r="K113" s="6"/>
      <c r="L113" s="6">
        <v>76</v>
      </c>
      <c r="M113" s="6">
        <v>150</v>
      </c>
      <c r="N113" s="6">
        <f>+N112</f>
        <v>343.35944000000001</v>
      </c>
      <c r="O113" s="5">
        <f>+Q112*75</f>
        <v>1037.5649999999998</v>
      </c>
      <c r="P113" s="5">
        <v>75</v>
      </c>
      <c r="Q113" s="6">
        <v>15.829470000000001</v>
      </c>
      <c r="R113" s="7" t="s">
        <v>33</v>
      </c>
      <c r="S113" s="6"/>
      <c r="T113" s="6"/>
      <c r="U113" s="5"/>
      <c r="V113" s="5"/>
      <c r="W113" s="5"/>
    </row>
    <row r="114" spans="1:23" ht="14.95" thickBot="1" x14ac:dyDescent="0.3">
      <c r="A114" s="5" t="str">
        <f t="shared" ref="A114:A116" si="46">+A113</f>
        <v>Santa Fe</v>
      </c>
      <c r="B114" s="6">
        <f t="shared" si="45"/>
        <v>2023</v>
      </c>
      <c r="C114" s="6">
        <f t="shared" si="45"/>
        <v>7</v>
      </c>
      <c r="D114" s="5" t="str">
        <f t="shared" si="45"/>
        <v>Epe</v>
      </c>
      <c r="E114" s="6">
        <f t="shared" si="45"/>
        <v>1</v>
      </c>
      <c r="F114" s="5" t="str">
        <f t="shared" si="45"/>
        <v>Residencial</v>
      </c>
      <c r="G114" s="6">
        <f t="shared" si="45"/>
        <v>0</v>
      </c>
      <c r="H114" s="5" t="s">
        <v>27</v>
      </c>
      <c r="I114" s="6">
        <f t="shared" si="45"/>
        <v>3</v>
      </c>
      <c r="J114" s="6">
        <v>0</v>
      </c>
      <c r="K114" s="6"/>
      <c r="L114" s="6">
        <v>151</v>
      </c>
      <c r="M114" s="6">
        <v>300</v>
      </c>
      <c r="N114" s="6">
        <f t="shared" ref="N114:N116" si="47">+N113</f>
        <v>343.35944000000001</v>
      </c>
      <c r="O114" s="5">
        <f>+O113+75*Q113</f>
        <v>2224.7752499999997</v>
      </c>
      <c r="P114" s="5">
        <v>150</v>
      </c>
      <c r="Q114" s="6">
        <v>24.20824</v>
      </c>
      <c r="R114" s="7" t="s">
        <v>33</v>
      </c>
      <c r="S114" s="6"/>
      <c r="T114" s="6"/>
      <c r="U114" s="5"/>
      <c r="V114" s="5"/>
      <c r="W114" s="5"/>
    </row>
    <row r="115" spans="1:23" ht="14.95" thickBot="1" x14ac:dyDescent="0.3">
      <c r="A115" s="5" t="str">
        <f t="shared" si="46"/>
        <v>Santa Fe</v>
      </c>
      <c r="B115" s="6">
        <f t="shared" si="45"/>
        <v>2023</v>
      </c>
      <c r="C115" s="6">
        <f t="shared" si="45"/>
        <v>7</v>
      </c>
      <c r="D115" s="5" t="str">
        <f t="shared" si="45"/>
        <v>Epe</v>
      </c>
      <c r="E115" s="6">
        <f t="shared" si="45"/>
        <v>1</v>
      </c>
      <c r="F115" s="5" t="str">
        <f t="shared" si="45"/>
        <v>Residencial</v>
      </c>
      <c r="G115" s="6">
        <f t="shared" si="45"/>
        <v>0</v>
      </c>
      <c r="H115" s="5" t="s">
        <v>27</v>
      </c>
      <c r="I115" s="6">
        <f t="shared" si="45"/>
        <v>3</v>
      </c>
      <c r="J115" s="6">
        <v>0</v>
      </c>
      <c r="K115" s="6"/>
      <c r="L115" s="6">
        <v>301</v>
      </c>
      <c r="M115" s="6">
        <v>400</v>
      </c>
      <c r="N115" s="6">
        <f t="shared" si="47"/>
        <v>343.35944000000001</v>
      </c>
      <c r="O115" s="5">
        <f>+O114+150*Q114</f>
        <v>5856.0112499999996</v>
      </c>
      <c r="P115" s="5">
        <v>300</v>
      </c>
      <c r="Q115" s="6">
        <v>30.649570000000001</v>
      </c>
      <c r="R115" s="7" t="s">
        <v>33</v>
      </c>
      <c r="S115" s="6"/>
      <c r="T115" s="6"/>
      <c r="U115" s="5"/>
      <c r="V115" s="5"/>
      <c r="W115" s="5"/>
    </row>
    <row r="116" spans="1:23" ht="14.95" thickBot="1" x14ac:dyDescent="0.3">
      <c r="A116" s="5" t="str">
        <f t="shared" si="46"/>
        <v>Santa Fe</v>
      </c>
      <c r="B116" s="6">
        <f t="shared" si="45"/>
        <v>2023</v>
      </c>
      <c r="C116" s="6">
        <f t="shared" si="45"/>
        <v>7</v>
      </c>
      <c r="D116" s="5" t="str">
        <f t="shared" si="45"/>
        <v>Epe</v>
      </c>
      <c r="E116" s="6">
        <f t="shared" si="45"/>
        <v>1</v>
      </c>
      <c r="F116" s="5" t="str">
        <f t="shared" si="45"/>
        <v>Residencial</v>
      </c>
      <c r="G116" s="6">
        <f t="shared" si="45"/>
        <v>0</v>
      </c>
      <c r="H116" s="5" t="s">
        <v>27</v>
      </c>
      <c r="I116" s="6">
        <f t="shared" si="45"/>
        <v>3</v>
      </c>
      <c r="J116" s="6">
        <v>0</v>
      </c>
      <c r="K116" s="6"/>
      <c r="L116" s="6">
        <v>401</v>
      </c>
      <c r="M116" s="6"/>
      <c r="N116" s="6">
        <f t="shared" si="47"/>
        <v>343.35944000000001</v>
      </c>
      <c r="O116" s="5">
        <v>12392.46975</v>
      </c>
      <c r="P116" s="5">
        <v>400</v>
      </c>
      <c r="Q116" s="6">
        <v>51.513210000000001</v>
      </c>
      <c r="R116" s="7" t="s">
        <v>33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7</v>
      </c>
      <c r="D117" s="5" t="s">
        <v>25</v>
      </c>
      <c r="E117" s="6">
        <v>1</v>
      </c>
      <c r="F117" s="5" t="s">
        <v>26</v>
      </c>
      <c r="G117" s="6">
        <v>1</v>
      </c>
      <c r="H117" s="5" t="s">
        <v>27</v>
      </c>
      <c r="I117" s="6"/>
      <c r="J117" s="6">
        <v>0</v>
      </c>
      <c r="K117" s="6"/>
      <c r="L117" s="6">
        <v>0</v>
      </c>
      <c r="M117" s="6">
        <v>75</v>
      </c>
      <c r="N117" s="6">
        <v>180.6789</v>
      </c>
      <c r="O117" s="5"/>
      <c r="P117" s="5"/>
      <c r="Q117" s="6">
        <v>3.2852600000000001</v>
      </c>
      <c r="R117" s="7" t="s">
        <v>33</v>
      </c>
      <c r="S117" s="6"/>
      <c r="T117" s="6"/>
      <c r="U117" s="5"/>
      <c r="V117" s="5"/>
      <c r="W117" s="5"/>
    </row>
    <row r="118" spans="1:23" ht="14.95" thickBot="1" x14ac:dyDescent="0.3">
      <c r="A118" s="5" t="str">
        <f>+A117</f>
        <v>Santa Fe</v>
      </c>
      <c r="B118" s="6">
        <f t="shared" ref="B118:G120" si="48">+B117</f>
        <v>2023</v>
      </c>
      <c r="C118" s="6">
        <f t="shared" si="48"/>
        <v>7</v>
      </c>
      <c r="D118" s="5" t="str">
        <f t="shared" si="48"/>
        <v>Epe</v>
      </c>
      <c r="E118" s="6">
        <f t="shared" si="48"/>
        <v>1</v>
      </c>
      <c r="F118" s="5" t="str">
        <f t="shared" si="48"/>
        <v>Residencial</v>
      </c>
      <c r="G118" s="6">
        <f t="shared" si="48"/>
        <v>1</v>
      </c>
      <c r="H118" s="5" t="s">
        <v>27</v>
      </c>
      <c r="I118" s="6"/>
      <c r="J118" s="6">
        <v>0</v>
      </c>
      <c r="K118" s="6"/>
      <c r="L118" s="6">
        <v>76</v>
      </c>
      <c r="M118" s="6">
        <v>150</v>
      </c>
      <c r="N118" s="6">
        <f>+N117</f>
        <v>180.6789</v>
      </c>
      <c r="O118" s="5">
        <f>+Q117*75</f>
        <v>246.39449999999999</v>
      </c>
      <c r="P118" s="5">
        <v>75</v>
      </c>
      <c r="Q118" s="6">
        <v>3.9152</v>
      </c>
      <c r="R118" s="7" t="s">
        <v>33</v>
      </c>
      <c r="S118" s="6"/>
      <c r="T118" s="6"/>
      <c r="U118" s="5"/>
      <c r="V118" s="5"/>
      <c r="W118" s="5"/>
    </row>
    <row r="119" spans="1:23" ht="14.95" thickBot="1" x14ac:dyDescent="0.3">
      <c r="A119" s="5" t="str">
        <f t="shared" ref="A119:A120" si="49">+A118</f>
        <v>Santa Fe</v>
      </c>
      <c r="B119" s="6">
        <f t="shared" si="48"/>
        <v>2023</v>
      </c>
      <c r="C119" s="6">
        <f t="shared" si="48"/>
        <v>7</v>
      </c>
      <c r="D119" s="5" t="str">
        <f t="shared" si="48"/>
        <v>Epe</v>
      </c>
      <c r="E119" s="6">
        <f t="shared" si="48"/>
        <v>1</v>
      </c>
      <c r="F119" s="5" t="str">
        <f t="shared" si="48"/>
        <v>Residencial</v>
      </c>
      <c r="G119" s="6">
        <f t="shared" si="48"/>
        <v>1</v>
      </c>
      <c r="H119" s="5" t="s">
        <v>27</v>
      </c>
      <c r="I119" s="6"/>
      <c r="J119" s="6">
        <v>0</v>
      </c>
      <c r="K119" s="6"/>
      <c r="L119" s="6">
        <v>151</v>
      </c>
      <c r="M119" s="6">
        <v>300</v>
      </c>
      <c r="N119" s="6">
        <f t="shared" ref="N119:N120" si="50">+N118</f>
        <v>180.6789</v>
      </c>
      <c r="O119" s="5">
        <f>+O118+75*Q118</f>
        <v>540.03449999999998</v>
      </c>
      <c r="P119" s="5">
        <v>150</v>
      </c>
      <c r="Q119" s="6">
        <v>8.0365599999999997</v>
      </c>
      <c r="R119" s="7" t="s">
        <v>33</v>
      </c>
      <c r="S119" s="6"/>
      <c r="T119" s="6"/>
      <c r="U119" s="5"/>
      <c r="V119" s="5"/>
      <c r="W119" s="5"/>
    </row>
    <row r="120" spans="1:23" ht="14.95" thickBot="1" x14ac:dyDescent="0.3">
      <c r="A120" s="5" t="str">
        <f t="shared" si="49"/>
        <v>Santa Fe</v>
      </c>
      <c r="B120" s="6">
        <f t="shared" si="48"/>
        <v>2023</v>
      </c>
      <c r="C120" s="6">
        <f t="shared" si="48"/>
        <v>7</v>
      </c>
      <c r="D120" s="5" t="str">
        <f t="shared" si="48"/>
        <v>Epe</v>
      </c>
      <c r="E120" s="6">
        <f t="shared" si="48"/>
        <v>1</v>
      </c>
      <c r="F120" s="5" t="str">
        <f t="shared" si="48"/>
        <v>Residencial</v>
      </c>
      <c r="G120" s="6">
        <f t="shared" si="48"/>
        <v>1</v>
      </c>
      <c r="H120" s="5" t="s">
        <v>27</v>
      </c>
      <c r="I120" s="6"/>
      <c r="J120" s="6">
        <v>0</v>
      </c>
      <c r="K120" s="6"/>
      <c r="L120" s="6">
        <v>301</v>
      </c>
      <c r="M120" s="6"/>
      <c r="N120" s="6">
        <f t="shared" si="50"/>
        <v>180.6789</v>
      </c>
      <c r="O120" s="5">
        <f>+O119+150*Q119</f>
        <v>1745.5184999999999</v>
      </c>
      <c r="P120" s="5">
        <v>300</v>
      </c>
      <c r="Q120" s="6">
        <v>12.5647</v>
      </c>
      <c r="R120" s="7" t="s">
        <v>33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8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27</v>
      </c>
      <c r="I121" s="6">
        <v>1</v>
      </c>
      <c r="J121" s="6">
        <v>0</v>
      </c>
      <c r="K121" s="6"/>
      <c r="L121" s="6">
        <v>0</v>
      </c>
      <c r="M121" s="6">
        <v>75</v>
      </c>
      <c r="N121" s="6">
        <v>343.35944000000001</v>
      </c>
      <c r="O121" s="5"/>
      <c r="P121" s="5"/>
      <c r="Q121" s="6">
        <v>36.60866</v>
      </c>
      <c r="R121" s="7" t="s">
        <v>34</v>
      </c>
      <c r="S121" s="6"/>
      <c r="T121" s="6"/>
      <c r="U121" s="5"/>
      <c r="V121" s="5"/>
      <c r="W121" s="5"/>
    </row>
    <row r="122" spans="1:23" ht="14.95" thickBot="1" x14ac:dyDescent="0.3">
      <c r="A122" s="5" t="str">
        <f>+A121</f>
        <v>Santa Fe</v>
      </c>
      <c r="B122" s="6">
        <f t="shared" ref="B122:I124" si="51">+B121</f>
        <v>2023</v>
      </c>
      <c r="C122" s="6">
        <f t="shared" si="51"/>
        <v>8</v>
      </c>
      <c r="D122" s="5" t="str">
        <f t="shared" si="51"/>
        <v>Epe</v>
      </c>
      <c r="E122" s="6">
        <f t="shared" si="51"/>
        <v>1</v>
      </c>
      <c r="F122" s="5" t="str">
        <f t="shared" si="51"/>
        <v>Residencial</v>
      </c>
      <c r="G122" s="6">
        <f t="shared" si="51"/>
        <v>0</v>
      </c>
      <c r="H122" s="5" t="s">
        <v>27</v>
      </c>
      <c r="I122" s="6">
        <f t="shared" si="51"/>
        <v>1</v>
      </c>
      <c r="J122" s="6">
        <v>0</v>
      </c>
      <c r="K122" s="6"/>
      <c r="L122" s="6">
        <v>76</v>
      </c>
      <c r="M122" s="6">
        <v>150</v>
      </c>
      <c r="N122" s="6">
        <f>+N121</f>
        <v>343.35944000000001</v>
      </c>
      <c r="O122" s="5">
        <f>+Q121*75</f>
        <v>2745.6495</v>
      </c>
      <c r="P122" s="5">
        <v>75</v>
      </c>
      <c r="Q122" s="6">
        <v>38.603929999999998</v>
      </c>
      <c r="R122" s="7" t="s">
        <v>34</v>
      </c>
      <c r="S122" s="6"/>
      <c r="T122" s="6"/>
      <c r="U122" s="5"/>
      <c r="V122" s="5"/>
      <c r="W122" s="5"/>
    </row>
    <row r="123" spans="1:23" ht="14.95" thickBot="1" x14ac:dyDescent="0.3">
      <c r="A123" s="5" t="str">
        <f>+A122</f>
        <v>Santa Fe</v>
      </c>
      <c r="B123" s="6">
        <f t="shared" si="51"/>
        <v>2023</v>
      </c>
      <c r="C123" s="6">
        <f t="shared" si="51"/>
        <v>8</v>
      </c>
      <c r="D123" s="5" t="str">
        <f t="shared" si="51"/>
        <v>Epe</v>
      </c>
      <c r="E123" s="6">
        <f t="shared" si="51"/>
        <v>1</v>
      </c>
      <c r="F123" s="5" t="str">
        <f t="shared" si="51"/>
        <v>Residencial</v>
      </c>
      <c r="G123" s="6">
        <f t="shared" si="51"/>
        <v>0</v>
      </c>
      <c r="H123" s="5" t="s">
        <v>27</v>
      </c>
      <c r="I123" s="6">
        <f t="shared" si="51"/>
        <v>1</v>
      </c>
      <c r="J123" s="6">
        <v>0</v>
      </c>
      <c r="K123" s="6"/>
      <c r="L123" s="6">
        <v>151</v>
      </c>
      <c r="M123" s="6">
        <v>300</v>
      </c>
      <c r="N123" s="6">
        <f t="shared" ref="N123:N124" si="52">+N122</f>
        <v>343.35944000000001</v>
      </c>
      <c r="O123" s="5">
        <f>+O122+75*Q122</f>
        <v>5640.9442500000005</v>
      </c>
      <c r="P123" s="5">
        <v>150</v>
      </c>
      <c r="Q123" s="6">
        <v>46.982700000000001</v>
      </c>
      <c r="R123" s="7" t="s">
        <v>34</v>
      </c>
      <c r="S123" s="6"/>
      <c r="T123" s="6"/>
      <c r="U123" s="5"/>
      <c r="V123" s="5"/>
      <c r="W123" s="5"/>
    </row>
    <row r="124" spans="1:23" ht="14.95" thickBot="1" x14ac:dyDescent="0.3">
      <c r="A124" s="5" t="str">
        <f>+A123</f>
        <v>Santa Fe</v>
      </c>
      <c r="B124" s="6">
        <f t="shared" si="51"/>
        <v>2023</v>
      </c>
      <c r="C124" s="6">
        <f t="shared" si="51"/>
        <v>8</v>
      </c>
      <c r="D124" s="5" t="str">
        <f t="shared" si="51"/>
        <v>Epe</v>
      </c>
      <c r="E124" s="6">
        <f t="shared" si="51"/>
        <v>1</v>
      </c>
      <c r="F124" s="5" t="str">
        <f t="shared" si="51"/>
        <v>Residencial</v>
      </c>
      <c r="G124" s="6">
        <f t="shared" si="51"/>
        <v>0</v>
      </c>
      <c r="H124" s="5" t="s">
        <v>27</v>
      </c>
      <c r="I124" s="6">
        <f t="shared" si="51"/>
        <v>1</v>
      </c>
      <c r="J124" s="6">
        <v>0</v>
      </c>
      <c r="K124" s="6"/>
      <c r="L124" s="6">
        <v>301</v>
      </c>
      <c r="M124" s="6"/>
      <c r="N124" s="6">
        <f t="shared" si="52"/>
        <v>343.35944000000001</v>
      </c>
      <c r="O124" s="5">
        <f>+O123+150*Q123</f>
        <v>12688.349249999999</v>
      </c>
      <c r="P124" s="5">
        <v>300</v>
      </c>
      <c r="Q124" s="6">
        <v>53.424030000000002</v>
      </c>
      <c r="R124" s="7" t="s">
        <v>34</v>
      </c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8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27</v>
      </c>
      <c r="I125" s="6">
        <v>2</v>
      </c>
      <c r="J125" s="6">
        <v>0</v>
      </c>
      <c r="K125" s="6"/>
      <c r="L125" s="6">
        <v>0</v>
      </c>
      <c r="M125" s="6">
        <v>75</v>
      </c>
      <c r="N125" s="6">
        <v>343.35944000000001</v>
      </c>
      <c r="O125" s="5"/>
      <c r="P125" s="5"/>
      <c r="Q125" s="6">
        <v>13.186820000000001</v>
      </c>
      <c r="R125" s="7" t="s">
        <v>34</v>
      </c>
      <c r="S125" s="6"/>
      <c r="T125" s="6"/>
      <c r="U125" s="5"/>
      <c r="V125" s="5"/>
      <c r="W125" s="5"/>
    </row>
    <row r="126" spans="1:23" ht="14.95" thickBot="1" x14ac:dyDescent="0.3">
      <c r="A126" s="5" t="str">
        <f>+A125</f>
        <v>Santa Fe</v>
      </c>
      <c r="B126" s="6">
        <f t="shared" ref="B126:I128" si="53">+B125</f>
        <v>2023</v>
      </c>
      <c r="C126" s="6">
        <f t="shared" si="53"/>
        <v>8</v>
      </c>
      <c r="D126" s="5" t="str">
        <f t="shared" si="53"/>
        <v>Epe</v>
      </c>
      <c r="E126" s="6">
        <f t="shared" si="53"/>
        <v>1</v>
      </c>
      <c r="F126" s="5" t="str">
        <f t="shared" si="53"/>
        <v>Residencial</v>
      </c>
      <c r="G126" s="6">
        <f t="shared" si="53"/>
        <v>0</v>
      </c>
      <c r="H126" s="5" t="s">
        <v>27</v>
      </c>
      <c r="I126" s="6">
        <f t="shared" si="53"/>
        <v>2</v>
      </c>
      <c r="J126" s="6">
        <v>0</v>
      </c>
      <c r="K126" s="6"/>
      <c r="L126" s="6">
        <v>76</v>
      </c>
      <c r="M126" s="6">
        <v>150</v>
      </c>
      <c r="N126" s="6">
        <f>+N125</f>
        <v>343.35944000000001</v>
      </c>
      <c r="O126" s="5">
        <f>+Q125*75</f>
        <v>989.01150000000007</v>
      </c>
      <c r="P126" s="5">
        <v>75</v>
      </c>
      <c r="Q126" s="6">
        <v>15.18219</v>
      </c>
      <c r="R126" s="7" t="s">
        <v>34</v>
      </c>
      <c r="S126" s="6"/>
      <c r="T126" s="6"/>
      <c r="U126" s="5"/>
      <c r="V126" s="5"/>
      <c r="W126" s="5"/>
    </row>
    <row r="127" spans="1:23" ht="14.95" thickBot="1" x14ac:dyDescent="0.3">
      <c r="A127" s="5" t="str">
        <f>+A126</f>
        <v>Santa Fe</v>
      </c>
      <c r="B127" s="6">
        <f t="shared" si="53"/>
        <v>2023</v>
      </c>
      <c r="C127" s="6">
        <f t="shared" si="53"/>
        <v>8</v>
      </c>
      <c r="D127" s="5" t="str">
        <f t="shared" si="53"/>
        <v>Epe</v>
      </c>
      <c r="E127" s="6">
        <f t="shared" si="53"/>
        <v>1</v>
      </c>
      <c r="F127" s="5" t="str">
        <f t="shared" si="53"/>
        <v>Residencial</v>
      </c>
      <c r="G127" s="6">
        <f t="shared" si="53"/>
        <v>0</v>
      </c>
      <c r="H127" s="5" t="s">
        <v>27</v>
      </c>
      <c r="I127" s="6">
        <f t="shared" si="53"/>
        <v>2</v>
      </c>
      <c r="J127" s="6">
        <v>0</v>
      </c>
      <c r="K127" s="6"/>
      <c r="L127" s="6">
        <v>151</v>
      </c>
      <c r="M127" s="6">
        <v>300</v>
      </c>
      <c r="N127" s="6">
        <f t="shared" ref="N127:N128" si="54">+N126</f>
        <v>343.35944000000001</v>
      </c>
      <c r="O127" s="5">
        <f>+O126+75*Q126</f>
        <v>2127.6757500000003</v>
      </c>
      <c r="P127" s="5">
        <v>150</v>
      </c>
      <c r="Q127" s="6">
        <v>23.560960000000001</v>
      </c>
      <c r="R127" s="7" t="s">
        <v>34</v>
      </c>
      <c r="S127" s="6"/>
      <c r="T127" s="6"/>
      <c r="U127" s="5"/>
      <c r="V127" s="5"/>
      <c r="W127" s="5"/>
    </row>
    <row r="128" spans="1:23" ht="14.95" thickBot="1" x14ac:dyDescent="0.3">
      <c r="A128" s="5" t="str">
        <f>+A127</f>
        <v>Santa Fe</v>
      </c>
      <c r="B128" s="6">
        <f t="shared" si="53"/>
        <v>2023</v>
      </c>
      <c r="C128" s="6">
        <f t="shared" si="53"/>
        <v>8</v>
      </c>
      <c r="D128" s="5" t="str">
        <f t="shared" si="53"/>
        <v>Epe</v>
      </c>
      <c r="E128" s="6">
        <f t="shared" si="53"/>
        <v>1</v>
      </c>
      <c r="F128" s="5" t="str">
        <f t="shared" si="53"/>
        <v>Residencial</v>
      </c>
      <c r="G128" s="6">
        <f t="shared" si="53"/>
        <v>0</v>
      </c>
      <c r="H128" s="5" t="s">
        <v>27</v>
      </c>
      <c r="I128" s="6">
        <f t="shared" si="53"/>
        <v>2</v>
      </c>
      <c r="J128" s="6">
        <v>0</v>
      </c>
      <c r="K128" s="6"/>
      <c r="L128" s="6">
        <v>301</v>
      </c>
      <c r="M128" s="6"/>
      <c r="N128" s="6">
        <f t="shared" si="54"/>
        <v>343.35944000000001</v>
      </c>
      <c r="O128" s="5">
        <f>+O127+150*Q127</f>
        <v>5661.8197500000006</v>
      </c>
      <c r="P128" s="5">
        <v>300</v>
      </c>
      <c r="Q128" s="6">
        <v>30.002289999999999</v>
      </c>
      <c r="R128" s="7" t="s">
        <v>34</v>
      </c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8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27</v>
      </c>
      <c r="I129" s="6">
        <v>3</v>
      </c>
      <c r="J129" s="6">
        <v>0</v>
      </c>
      <c r="K129" s="6"/>
      <c r="L129" s="6">
        <v>0</v>
      </c>
      <c r="M129" s="6">
        <v>75</v>
      </c>
      <c r="N129" s="6">
        <v>343.35944000000001</v>
      </c>
      <c r="O129" s="5"/>
      <c r="P129" s="5"/>
      <c r="Q129" s="6">
        <v>14.11426</v>
      </c>
      <c r="R129" s="7" t="s">
        <v>34</v>
      </c>
      <c r="S129" s="6"/>
      <c r="T129" s="6"/>
      <c r="U129" s="5"/>
      <c r="V129" s="5"/>
      <c r="W129" s="5"/>
    </row>
    <row r="130" spans="1:23" ht="14.95" thickBot="1" x14ac:dyDescent="0.3">
      <c r="A130" s="5" t="str">
        <f>+A129</f>
        <v>Santa Fe</v>
      </c>
      <c r="B130" s="6">
        <f t="shared" ref="B130:I133" si="55">+B129</f>
        <v>2023</v>
      </c>
      <c r="C130" s="6">
        <f t="shared" si="55"/>
        <v>8</v>
      </c>
      <c r="D130" s="5" t="str">
        <f t="shared" si="55"/>
        <v>Epe</v>
      </c>
      <c r="E130" s="6">
        <f t="shared" si="55"/>
        <v>1</v>
      </c>
      <c r="F130" s="5" t="str">
        <f t="shared" si="55"/>
        <v>Residencial</v>
      </c>
      <c r="G130" s="6">
        <f t="shared" si="55"/>
        <v>0</v>
      </c>
      <c r="H130" s="5" t="s">
        <v>27</v>
      </c>
      <c r="I130" s="6">
        <f t="shared" si="55"/>
        <v>3</v>
      </c>
      <c r="J130" s="6">
        <v>0</v>
      </c>
      <c r="K130" s="6"/>
      <c r="L130" s="6">
        <v>76</v>
      </c>
      <c r="M130" s="6">
        <v>150</v>
      </c>
      <c r="N130" s="6">
        <f>+N129</f>
        <v>343.35944000000001</v>
      </c>
      <c r="O130" s="5">
        <f>+Q129*75</f>
        <v>1058.5695000000001</v>
      </c>
      <c r="P130" s="5">
        <v>75</v>
      </c>
      <c r="Q130" s="6">
        <v>16.109529999999999</v>
      </c>
      <c r="R130" s="7" t="s">
        <v>34</v>
      </c>
      <c r="S130" s="6"/>
      <c r="T130" s="6"/>
      <c r="U130" s="5"/>
      <c r="V130" s="5"/>
      <c r="W130" s="5"/>
    </row>
    <row r="131" spans="1:23" ht="14.95" thickBot="1" x14ac:dyDescent="0.3">
      <c r="A131" s="5" t="str">
        <f t="shared" ref="A131:A133" si="56">+A130</f>
        <v>Santa Fe</v>
      </c>
      <c r="B131" s="6">
        <f t="shared" si="55"/>
        <v>2023</v>
      </c>
      <c r="C131" s="6">
        <f t="shared" si="55"/>
        <v>8</v>
      </c>
      <c r="D131" s="5" t="str">
        <f t="shared" si="55"/>
        <v>Epe</v>
      </c>
      <c r="E131" s="6">
        <f t="shared" si="55"/>
        <v>1</v>
      </c>
      <c r="F131" s="5" t="str">
        <f t="shared" si="55"/>
        <v>Residencial</v>
      </c>
      <c r="G131" s="6">
        <f t="shared" si="55"/>
        <v>0</v>
      </c>
      <c r="H131" s="5" t="s">
        <v>27</v>
      </c>
      <c r="I131" s="6">
        <f t="shared" si="55"/>
        <v>3</v>
      </c>
      <c r="J131" s="6">
        <v>0</v>
      </c>
      <c r="K131" s="6"/>
      <c r="L131" s="6">
        <v>151</v>
      </c>
      <c r="M131" s="6">
        <v>300</v>
      </c>
      <c r="N131" s="6">
        <f t="shared" ref="N131:N133" si="57">+N130</f>
        <v>343.35944000000001</v>
      </c>
      <c r="O131" s="5">
        <f>+O130+75*Q130</f>
        <v>2266.7842499999997</v>
      </c>
      <c r="P131" s="5">
        <v>150</v>
      </c>
      <c r="Q131" s="6">
        <v>24.488299999999999</v>
      </c>
      <c r="R131" s="7" t="s">
        <v>34</v>
      </c>
      <c r="S131" s="6"/>
      <c r="T131" s="6"/>
      <c r="U131" s="5"/>
      <c r="V131" s="5"/>
      <c r="W131" s="5"/>
    </row>
    <row r="132" spans="1:23" ht="14.95" thickBot="1" x14ac:dyDescent="0.3">
      <c r="A132" s="5" t="str">
        <f t="shared" si="56"/>
        <v>Santa Fe</v>
      </c>
      <c r="B132" s="6">
        <f t="shared" si="55"/>
        <v>2023</v>
      </c>
      <c r="C132" s="6">
        <f t="shared" si="55"/>
        <v>8</v>
      </c>
      <c r="D132" s="5" t="str">
        <f t="shared" si="55"/>
        <v>Epe</v>
      </c>
      <c r="E132" s="6">
        <f t="shared" si="55"/>
        <v>1</v>
      </c>
      <c r="F132" s="5" t="str">
        <f t="shared" si="55"/>
        <v>Residencial</v>
      </c>
      <c r="G132" s="6">
        <f t="shared" si="55"/>
        <v>0</v>
      </c>
      <c r="H132" s="5" t="s">
        <v>27</v>
      </c>
      <c r="I132" s="6">
        <f t="shared" si="55"/>
        <v>3</v>
      </c>
      <c r="J132" s="6">
        <v>0</v>
      </c>
      <c r="K132" s="6"/>
      <c r="L132" s="6">
        <v>301</v>
      </c>
      <c r="M132" s="6">
        <v>400</v>
      </c>
      <c r="N132" s="6">
        <f t="shared" si="57"/>
        <v>343.35944000000001</v>
      </c>
      <c r="O132" s="5">
        <f>+O131+150*Q131</f>
        <v>5940.0292499999996</v>
      </c>
      <c r="P132" s="5">
        <v>300</v>
      </c>
      <c r="Q132" s="6">
        <v>30.92963</v>
      </c>
      <c r="R132" s="7" t="s">
        <v>34</v>
      </c>
      <c r="S132" s="6"/>
      <c r="T132" s="6"/>
      <c r="U132" s="5"/>
      <c r="V132" s="5"/>
      <c r="W132" s="5"/>
    </row>
    <row r="133" spans="1:23" ht="14.95" thickBot="1" x14ac:dyDescent="0.3">
      <c r="A133" s="5" t="str">
        <f t="shared" si="56"/>
        <v>Santa Fe</v>
      </c>
      <c r="B133" s="6">
        <f t="shared" si="55"/>
        <v>2023</v>
      </c>
      <c r="C133" s="6">
        <f t="shared" si="55"/>
        <v>8</v>
      </c>
      <c r="D133" s="5" t="str">
        <f t="shared" si="55"/>
        <v>Epe</v>
      </c>
      <c r="E133" s="6">
        <f t="shared" si="55"/>
        <v>1</v>
      </c>
      <c r="F133" s="5" t="str">
        <f t="shared" si="55"/>
        <v>Residencial</v>
      </c>
      <c r="G133" s="6">
        <f t="shared" si="55"/>
        <v>0</v>
      </c>
      <c r="H133" s="5" t="s">
        <v>27</v>
      </c>
      <c r="I133" s="6">
        <f t="shared" si="55"/>
        <v>3</v>
      </c>
      <c r="J133" s="6">
        <v>0</v>
      </c>
      <c r="K133" s="6"/>
      <c r="L133" s="6">
        <v>401</v>
      </c>
      <c r="M133" s="6"/>
      <c r="N133" s="6">
        <f t="shared" si="57"/>
        <v>343.35944000000001</v>
      </c>
      <c r="O133" s="5">
        <v>12667.569749999999</v>
      </c>
      <c r="P133" s="5">
        <v>400</v>
      </c>
      <c r="Q133" s="6">
        <v>53.424030000000002</v>
      </c>
      <c r="R133" s="7" t="s">
        <v>34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8</v>
      </c>
      <c r="D134" s="5" t="s">
        <v>25</v>
      </c>
      <c r="E134" s="6">
        <v>1</v>
      </c>
      <c r="F134" s="5" t="s">
        <v>26</v>
      </c>
      <c r="G134" s="6">
        <v>1</v>
      </c>
      <c r="H134" s="5" t="s">
        <v>27</v>
      </c>
      <c r="I134" s="6"/>
      <c r="J134" s="6">
        <v>0</v>
      </c>
      <c r="K134" s="6"/>
      <c r="L134" s="6">
        <v>0</v>
      </c>
      <c r="M134" s="6">
        <v>75</v>
      </c>
      <c r="N134" s="6">
        <v>180.6789</v>
      </c>
      <c r="O134" s="5"/>
      <c r="P134" s="5"/>
      <c r="Q134" s="6">
        <v>3.5663900000000002</v>
      </c>
      <c r="R134" s="7" t="s">
        <v>34</v>
      </c>
      <c r="S134" s="6"/>
      <c r="T134" s="6"/>
      <c r="U134" s="5"/>
      <c r="V134" s="5"/>
      <c r="W134" s="5"/>
    </row>
    <row r="135" spans="1:23" ht="14.95" thickBot="1" x14ac:dyDescent="0.3">
      <c r="A135" s="5" t="str">
        <f>+A134</f>
        <v>Santa Fe</v>
      </c>
      <c r="B135" s="6">
        <f t="shared" ref="B135:G137" si="58">+B134</f>
        <v>2023</v>
      </c>
      <c r="C135" s="6">
        <f t="shared" si="58"/>
        <v>8</v>
      </c>
      <c r="D135" s="5" t="str">
        <f t="shared" si="58"/>
        <v>Epe</v>
      </c>
      <c r="E135" s="6">
        <f t="shared" si="58"/>
        <v>1</v>
      </c>
      <c r="F135" s="5" t="str">
        <f t="shared" si="58"/>
        <v>Residencial</v>
      </c>
      <c r="G135" s="6">
        <f t="shared" si="58"/>
        <v>1</v>
      </c>
      <c r="H135" s="5" t="s">
        <v>27</v>
      </c>
      <c r="I135" s="6"/>
      <c r="J135" s="6">
        <v>0</v>
      </c>
      <c r="K135" s="6"/>
      <c r="L135" s="6">
        <v>76</v>
      </c>
      <c r="M135" s="6">
        <v>150</v>
      </c>
      <c r="N135" s="6">
        <f>+N134</f>
        <v>180.6789</v>
      </c>
      <c r="O135" s="5">
        <f>+Q134*75</f>
        <v>267.47925000000004</v>
      </c>
      <c r="P135" s="5">
        <v>75</v>
      </c>
      <c r="Q135" s="6">
        <v>4.1963299999999997</v>
      </c>
      <c r="R135" s="7" t="s">
        <v>34</v>
      </c>
      <c r="S135" s="6"/>
      <c r="T135" s="6"/>
      <c r="U135" s="5"/>
      <c r="V135" s="5"/>
      <c r="W135" s="5"/>
    </row>
    <row r="136" spans="1:23" ht="14.95" thickBot="1" x14ac:dyDescent="0.3">
      <c r="A136" s="5" t="str">
        <f t="shared" ref="A136:A137" si="59">+A135</f>
        <v>Santa Fe</v>
      </c>
      <c r="B136" s="6">
        <f t="shared" si="58"/>
        <v>2023</v>
      </c>
      <c r="C136" s="6">
        <f t="shared" si="58"/>
        <v>8</v>
      </c>
      <c r="D136" s="5" t="str">
        <f t="shared" si="58"/>
        <v>Epe</v>
      </c>
      <c r="E136" s="6">
        <f t="shared" si="58"/>
        <v>1</v>
      </c>
      <c r="F136" s="5" t="str">
        <f t="shared" si="58"/>
        <v>Residencial</v>
      </c>
      <c r="G136" s="6">
        <f t="shared" si="58"/>
        <v>1</v>
      </c>
      <c r="H136" s="5" t="s">
        <v>27</v>
      </c>
      <c r="I136" s="6"/>
      <c r="J136" s="6">
        <v>0</v>
      </c>
      <c r="K136" s="6"/>
      <c r="L136" s="6">
        <v>151</v>
      </c>
      <c r="M136" s="6">
        <v>300</v>
      </c>
      <c r="N136" s="6">
        <f t="shared" ref="N136:N137" si="60">+N135</f>
        <v>180.6789</v>
      </c>
      <c r="O136" s="5">
        <f>+O135+75*Q135</f>
        <v>582.20399999999995</v>
      </c>
      <c r="P136" s="5">
        <v>150</v>
      </c>
      <c r="Q136" s="6">
        <v>8.3172599999999992</v>
      </c>
      <c r="R136" s="7" t="s">
        <v>34</v>
      </c>
      <c r="S136" s="6"/>
      <c r="T136" s="6"/>
      <c r="U136" s="5"/>
      <c r="V136" s="5"/>
      <c r="W136" s="5"/>
    </row>
    <row r="137" spans="1:23" ht="14.95" thickBot="1" x14ac:dyDescent="0.3">
      <c r="A137" s="5" t="str">
        <f t="shared" si="59"/>
        <v>Santa Fe</v>
      </c>
      <c r="B137" s="6">
        <f t="shared" si="58"/>
        <v>2023</v>
      </c>
      <c r="C137" s="6">
        <f t="shared" si="58"/>
        <v>8</v>
      </c>
      <c r="D137" s="5" t="str">
        <f t="shared" si="58"/>
        <v>Epe</v>
      </c>
      <c r="E137" s="6">
        <f t="shared" si="58"/>
        <v>1</v>
      </c>
      <c r="F137" s="5" t="str">
        <f t="shared" si="58"/>
        <v>Residencial</v>
      </c>
      <c r="G137" s="6">
        <f t="shared" si="58"/>
        <v>1</v>
      </c>
      <c r="H137" s="5" t="s">
        <v>27</v>
      </c>
      <c r="I137" s="6"/>
      <c r="J137" s="6">
        <v>0</v>
      </c>
      <c r="K137" s="6"/>
      <c r="L137" s="6">
        <v>301</v>
      </c>
      <c r="M137" s="6"/>
      <c r="N137" s="6">
        <f t="shared" si="60"/>
        <v>180.6789</v>
      </c>
      <c r="O137" s="5">
        <f>+O136+150*Q136</f>
        <v>1829.7929999999999</v>
      </c>
      <c r="P137" s="5">
        <v>300</v>
      </c>
      <c r="Q137" s="6">
        <v>12.84498</v>
      </c>
      <c r="R137" s="7" t="s">
        <v>34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9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27</v>
      </c>
      <c r="I138" s="6">
        <v>1</v>
      </c>
      <c r="J138" s="6">
        <v>0</v>
      </c>
      <c r="K138" s="6"/>
      <c r="L138" s="6">
        <v>0</v>
      </c>
      <c r="M138" s="6">
        <v>75</v>
      </c>
      <c r="N138" s="6">
        <v>343.35944000000001</v>
      </c>
      <c r="O138" s="5"/>
      <c r="P138" s="5"/>
      <c r="Q138" s="6">
        <v>36.60866</v>
      </c>
      <c r="R138" s="7" t="s">
        <v>34</v>
      </c>
      <c r="S138" s="6"/>
      <c r="T138" s="6"/>
      <c r="U138" s="5"/>
      <c r="V138" s="5"/>
      <c r="W138" s="5"/>
    </row>
    <row r="139" spans="1:23" ht="14.95" thickBot="1" x14ac:dyDescent="0.3">
      <c r="A139" s="5" t="str">
        <f>+A138</f>
        <v>Santa Fe</v>
      </c>
      <c r="B139" s="6">
        <f t="shared" ref="B139:I141" si="61">+B138</f>
        <v>2023</v>
      </c>
      <c r="C139" s="6">
        <f t="shared" si="61"/>
        <v>9</v>
      </c>
      <c r="D139" s="5" t="str">
        <f t="shared" si="61"/>
        <v>Epe</v>
      </c>
      <c r="E139" s="6">
        <f t="shared" si="61"/>
        <v>1</v>
      </c>
      <c r="F139" s="5" t="str">
        <f t="shared" si="61"/>
        <v>Residencial</v>
      </c>
      <c r="G139" s="6">
        <f t="shared" si="61"/>
        <v>0</v>
      </c>
      <c r="H139" s="5" t="s">
        <v>27</v>
      </c>
      <c r="I139" s="6">
        <f t="shared" si="61"/>
        <v>1</v>
      </c>
      <c r="J139" s="6">
        <v>0</v>
      </c>
      <c r="K139" s="6"/>
      <c r="L139" s="6">
        <v>76</v>
      </c>
      <c r="M139" s="6">
        <v>150</v>
      </c>
      <c r="N139" s="6">
        <f>+N138</f>
        <v>343.35944000000001</v>
      </c>
      <c r="O139" s="5">
        <f>+Q138*75</f>
        <v>2745.6495</v>
      </c>
      <c r="P139" s="5">
        <v>75</v>
      </c>
      <c r="Q139" s="6">
        <v>38.603929999999998</v>
      </c>
      <c r="R139" s="7" t="s">
        <v>34</v>
      </c>
      <c r="S139" s="6"/>
      <c r="T139" s="6"/>
      <c r="U139" s="5"/>
      <c r="V139" s="5"/>
      <c r="W139" s="5"/>
    </row>
    <row r="140" spans="1:23" ht="14.95" thickBot="1" x14ac:dyDescent="0.3">
      <c r="A140" s="5" t="str">
        <f>+A139</f>
        <v>Santa Fe</v>
      </c>
      <c r="B140" s="6">
        <f t="shared" si="61"/>
        <v>2023</v>
      </c>
      <c r="C140" s="6">
        <f t="shared" si="61"/>
        <v>9</v>
      </c>
      <c r="D140" s="5" t="str">
        <f t="shared" si="61"/>
        <v>Epe</v>
      </c>
      <c r="E140" s="6">
        <f t="shared" si="61"/>
        <v>1</v>
      </c>
      <c r="F140" s="5" t="str">
        <f t="shared" si="61"/>
        <v>Residencial</v>
      </c>
      <c r="G140" s="6">
        <f t="shared" si="61"/>
        <v>0</v>
      </c>
      <c r="H140" s="5" t="s">
        <v>27</v>
      </c>
      <c r="I140" s="6">
        <f t="shared" si="61"/>
        <v>1</v>
      </c>
      <c r="J140" s="6">
        <v>0</v>
      </c>
      <c r="K140" s="6"/>
      <c r="L140" s="6">
        <v>151</v>
      </c>
      <c r="M140" s="6">
        <v>300</v>
      </c>
      <c r="N140" s="6">
        <f t="shared" ref="N140:N141" si="62">+N139</f>
        <v>343.35944000000001</v>
      </c>
      <c r="O140" s="5">
        <f>+O139+75*Q139</f>
        <v>5640.9442500000005</v>
      </c>
      <c r="P140" s="5">
        <v>150</v>
      </c>
      <c r="Q140" s="6">
        <v>46.982700000000001</v>
      </c>
      <c r="R140" s="7" t="s">
        <v>34</v>
      </c>
      <c r="S140" s="6"/>
      <c r="T140" s="6"/>
      <c r="U140" s="5"/>
      <c r="V140" s="5"/>
      <c r="W140" s="5"/>
    </row>
    <row r="141" spans="1:23" ht="14.95" thickBot="1" x14ac:dyDescent="0.3">
      <c r="A141" s="5" t="str">
        <f>+A140</f>
        <v>Santa Fe</v>
      </c>
      <c r="B141" s="6">
        <f t="shared" si="61"/>
        <v>2023</v>
      </c>
      <c r="C141" s="6">
        <f t="shared" si="61"/>
        <v>9</v>
      </c>
      <c r="D141" s="5" t="str">
        <f t="shared" si="61"/>
        <v>Epe</v>
      </c>
      <c r="E141" s="6">
        <f t="shared" si="61"/>
        <v>1</v>
      </c>
      <c r="F141" s="5" t="str">
        <f t="shared" si="61"/>
        <v>Residencial</v>
      </c>
      <c r="G141" s="6">
        <f t="shared" si="61"/>
        <v>0</v>
      </c>
      <c r="H141" s="5" t="s">
        <v>27</v>
      </c>
      <c r="I141" s="6">
        <f t="shared" si="61"/>
        <v>1</v>
      </c>
      <c r="J141" s="6">
        <v>0</v>
      </c>
      <c r="K141" s="6"/>
      <c r="L141" s="6">
        <v>301</v>
      </c>
      <c r="M141" s="6"/>
      <c r="N141" s="6">
        <f t="shared" si="62"/>
        <v>343.35944000000001</v>
      </c>
      <c r="O141" s="5">
        <f>+O140+150*Q140</f>
        <v>12688.349249999999</v>
      </c>
      <c r="P141" s="5">
        <v>300</v>
      </c>
      <c r="Q141" s="6">
        <v>53.424030000000002</v>
      </c>
      <c r="R141" s="7" t="s">
        <v>34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9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27</v>
      </c>
      <c r="I142" s="6">
        <v>2</v>
      </c>
      <c r="J142" s="6">
        <v>0</v>
      </c>
      <c r="K142" s="6"/>
      <c r="L142" s="6">
        <v>0</v>
      </c>
      <c r="M142" s="6">
        <v>75</v>
      </c>
      <c r="N142" s="6">
        <v>343.35944000000001</v>
      </c>
      <c r="O142" s="5"/>
      <c r="P142" s="5"/>
      <c r="Q142" s="6">
        <v>13.186820000000001</v>
      </c>
      <c r="R142" s="7" t="s">
        <v>34</v>
      </c>
      <c r="S142" s="6"/>
      <c r="T142" s="6"/>
      <c r="U142" s="5"/>
      <c r="V142" s="5"/>
      <c r="W142" s="5"/>
    </row>
    <row r="143" spans="1:23" ht="14.95" thickBot="1" x14ac:dyDescent="0.3">
      <c r="A143" s="5" t="str">
        <f>+A142</f>
        <v>Santa Fe</v>
      </c>
      <c r="B143" s="6">
        <f t="shared" ref="B143:I145" si="63">+B142</f>
        <v>2023</v>
      </c>
      <c r="C143" s="6">
        <f t="shared" si="63"/>
        <v>9</v>
      </c>
      <c r="D143" s="5" t="str">
        <f t="shared" si="63"/>
        <v>Epe</v>
      </c>
      <c r="E143" s="6">
        <f t="shared" si="63"/>
        <v>1</v>
      </c>
      <c r="F143" s="5" t="str">
        <f t="shared" si="63"/>
        <v>Residencial</v>
      </c>
      <c r="G143" s="6">
        <f t="shared" si="63"/>
        <v>0</v>
      </c>
      <c r="H143" s="5" t="s">
        <v>27</v>
      </c>
      <c r="I143" s="6">
        <f t="shared" si="63"/>
        <v>2</v>
      </c>
      <c r="J143" s="6">
        <v>0</v>
      </c>
      <c r="K143" s="6"/>
      <c r="L143" s="6">
        <v>76</v>
      </c>
      <c r="M143" s="6">
        <v>150</v>
      </c>
      <c r="N143" s="6">
        <f>+N142</f>
        <v>343.35944000000001</v>
      </c>
      <c r="O143" s="5">
        <f>+Q142*75</f>
        <v>989.01150000000007</v>
      </c>
      <c r="P143" s="5">
        <v>75</v>
      </c>
      <c r="Q143" s="6">
        <v>15.18219</v>
      </c>
      <c r="R143" s="7" t="s">
        <v>34</v>
      </c>
      <c r="S143" s="6"/>
      <c r="T143" s="6"/>
      <c r="U143" s="5"/>
      <c r="V143" s="5"/>
      <c r="W143" s="5"/>
    </row>
    <row r="144" spans="1:23" ht="14.95" thickBot="1" x14ac:dyDescent="0.3">
      <c r="A144" s="5" t="str">
        <f>+A143</f>
        <v>Santa Fe</v>
      </c>
      <c r="B144" s="6">
        <f t="shared" si="63"/>
        <v>2023</v>
      </c>
      <c r="C144" s="6">
        <f t="shared" si="63"/>
        <v>9</v>
      </c>
      <c r="D144" s="5" t="str">
        <f t="shared" si="63"/>
        <v>Epe</v>
      </c>
      <c r="E144" s="6">
        <f t="shared" si="63"/>
        <v>1</v>
      </c>
      <c r="F144" s="5" t="str">
        <f t="shared" si="63"/>
        <v>Residencial</v>
      </c>
      <c r="G144" s="6">
        <f t="shared" si="63"/>
        <v>0</v>
      </c>
      <c r="H144" s="5" t="s">
        <v>27</v>
      </c>
      <c r="I144" s="6">
        <f t="shared" si="63"/>
        <v>2</v>
      </c>
      <c r="J144" s="6">
        <v>0</v>
      </c>
      <c r="K144" s="6"/>
      <c r="L144" s="6">
        <v>151</v>
      </c>
      <c r="M144" s="6">
        <v>300</v>
      </c>
      <c r="N144" s="6">
        <f t="shared" ref="N144:N145" si="64">+N143</f>
        <v>343.35944000000001</v>
      </c>
      <c r="O144" s="5">
        <f>+O143+75*Q143</f>
        <v>2127.6757500000003</v>
      </c>
      <c r="P144" s="5">
        <v>150</v>
      </c>
      <c r="Q144" s="6">
        <v>23.560960000000001</v>
      </c>
      <c r="R144" s="7" t="s">
        <v>34</v>
      </c>
      <c r="S144" s="6"/>
      <c r="T144" s="6"/>
      <c r="U144" s="5"/>
      <c r="V144" s="5"/>
      <c r="W144" s="5"/>
    </row>
    <row r="145" spans="1:23" ht="14.95" thickBot="1" x14ac:dyDescent="0.3">
      <c r="A145" s="5" t="str">
        <f>+A144</f>
        <v>Santa Fe</v>
      </c>
      <c r="B145" s="6">
        <f t="shared" si="63"/>
        <v>2023</v>
      </c>
      <c r="C145" s="6">
        <f t="shared" si="63"/>
        <v>9</v>
      </c>
      <c r="D145" s="5" t="str">
        <f t="shared" si="63"/>
        <v>Epe</v>
      </c>
      <c r="E145" s="6">
        <f t="shared" si="63"/>
        <v>1</v>
      </c>
      <c r="F145" s="5" t="str">
        <f t="shared" si="63"/>
        <v>Residencial</v>
      </c>
      <c r="G145" s="6">
        <f t="shared" si="63"/>
        <v>0</v>
      </c>
      <c r="H145" s="5" t="s">
        <v>27</v>
      </c>
      <c r="I145" s="6">
        <f t="shared" si="63"/>
        <v>2</v>
      </c>
      <c r="J145" s="6">
        <v>0</v>
      </c>
      <c r="K145" s="6"/>
      <c r="L145" s="6">
        <v>301</v>
      </c>
      <c r="M145" s="6"/>
      <c r="N145" s="6">
        <f t="shared" si="64"/>
        <v>343.35944000000001</v>
      </c>
      <c r="O145" s="5">
        <f>+O144+150*Q144</f>
        <v>5661.8197500000006</v>
      </c>
      <c r="P145" s="5">
        <v>300</v>
      </c>
      <c r="Q145" s="6">
        <v>30.002289999999999</v>
      </c>
      <c r="R145" s="7" t="s">
        <v>34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9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27</v>
      </c>
      <c r="I146" s="6">
        <v>3</v>
      </c>
      <c r="J146" s="6">
        <v>0</v>
      </c>
      <c r="K146" s="6"/>
      <c r="L146" s="6">
        <v>0</v>
      </c>
      <c r="M146" s="6">
        <v>75</v>
      </c>
      <c r="N146" s="6">
        <v>343.35944000000001</v>
      </c>
      <c r="O146" s="5"/>
      <c r="P146" s="5"/>
      <c r="Q146" s="6">
        <v>14.11426</v>
      </c>
      <c r="R146" s="7" t="s">
        <v>34</v>
      </c>
      <c r="S146" s="6"/>
      <c r="T146" s="6"/>
      <c r="U146" s="5"/>
      <c r="V146" s="5"/>
      <c r="W146" s="5"/>
    </row>
    <row r="147" spans="1:23" ht="14.95" thickBot="1" x14ac:dyDescent="0.3">
      <c r="A147" s="5" t="str">
        <f>+A146</f>
        <v>Santa Fe</v>
      </c>
      <c r="B147" s="6">
        <f t="shared" ref="B147:I150" si="65">+B146</f>
        <v>2023</v>
      </c>
      <c r="C147" s="6">
        <f t="shared" si="65"/>
        <v>9</v>
      </c>
      <c r="D147" s="5" t="str">
        <f t="shared" si="65"/>
        <v>Epe</v>
      </c>
      <c r="E147" s="6">
        <f t="shared" si="65"/>
        <v>1</v>
      </c>
      <c r="F147" s="5" t="str">
        <f t="shared" si="65"/>
        <v>Residencial</v>
      </c>
      <c r="G147" s="6">
        <f t="shared" si="65"/>
        <v>0</v>
      </c>
      <c r="H147" s="5" t="s">
        <v>27</v>
      </c>
      <c r="I147" s="6">
        <f t="shared" si="65"/>
        <v>3</v>
      </c>
      <c r="J147" s="6">
        <v>0</v>
      </c>
      <c r="K147" s="6"/>
      <c r="L147" s="6">
        <v>76</v>
      </c>
      <c r="M147" s="6">
        <v>150</v>
      </c>
      <c r="N147" s="6">
        <f>+N146</f>
        <v>343.35944000000001</v>
      </c>
      <c r="O147" s="5">
        <f>+Q146*75</f>
        <v>1058.5695000000001</v>
      </c>
      <c r="P147" s="5">
        <v>75</v>
      </c>
      <c r="Q147" s="6">
        <v>16.109529999999999</v>
      </c>
      <c r="R147" s="7" t="s">
        <v>34</v>
      </c>
      <c r="S147" s="6"/>
      <c r="T147" s="6"/>
      <c r="U147" s="5"/>
      <c r="V147" s="5"/>
      <c r="W147" s="5"/>
    </row>
    <row r="148" spans="1:23" ht="14.95" thickBot="1" x14ac:dyDescent="0.3">
      <c r="A148" s="5" t="str">
        <f t="shared" ref="A148:A150" si="66">+A147</f>
        <v>Santa Fe</v>
      </c>
      <c r="B148" s="6">
        <f t="shared" si="65"/>
        <v>2023</v>
      </c>
      <c r="C148" s="6">
        <f t="shared" si="65"/>
        <v>9</v>
      </c>
      <c r="D148" s="5" t="str">
        <f t="shared" si="65"/>
        <v>Epe</v>
      </c>
      <c r="E148" s="6">
        <f t="shared" si="65"/>
        <v>1</v>
      </c>
      <c r="F148" s="5" t="str">
        <f t="shared" si="65"/>
        <v>Residencial</v>
      </c>
      <c r="G148" s="6">
        <f t="shared" si="65"/>
        <v>0</v>
      </c>
      <c r="H148" s="5" t="s">
        <v>27</v>
      </c>
      <c r="I148" s="6">
        <f t="shared" si="65"/>
        <v>3</v>
      </c>
      <c r="J148" s="6">
        <v>0</v>
      </c>
      <c r="K148" s="6"/>
      <c r="L148" s="6">
        <v>151</v>
      </c>
      <c r="M148" s="6">
        <v>300</v>
      </c>
      <c r="N148" s="6">
        <f t="shared" ref="N148:N150" si="67">+N147</f>
        <v>343.35944000000001</v>
      </c>
      <c r="O148" s="5">
        <f>+O147+75*Q147</f>
        <v>2266.7842499999997</v>
      </c>
      <c r="P148" s="5">
        <v>150</v>
      </c>
      <c r="Q148" s="6">
        <v>24.488299999999999</v>
      </c>
      <c r="R148" s="7" t="s">
        <v>34</v>
      </c>
      <c r="S148" s="6"/>
      <c r="T148" s="6"/>
      <c r="U148" s="5"/>
      <c r="V148" s="5"/>
      <c r="W148" s="5"/>
    </row>
    <row r="149" spans="1:23" ht="14.95" thickBot="1" x14ac:dyDescent="0.3">
      <c r="A149" s="5" t="str">
        <f t="shared" si="66"/>
        <v>Santa Fe</v>
      </c>
      <c r="B149" s="6">
        <f t="shared" si="65"/>
        <v>2023</v>
      </c>
      <c r="C149" s="6">
        <f t="shared" si="65"/>
        <v>9</v>
      </c>
      <c r="D149" s="5" t="str">
        <f t="shared" si="65"/>
        <v>Epe</v>
      </c>
      <c r="E149" s="6">
        <f t="shared" si="65"/>
        <v>1</v>
      </c>
      <c r="F149" s="5" t="str">
        <f t="shared" si="65"/>
        <v>Residencial</v>
      </c>
      <c r="G149" s="6">
        <f t="shared" si="65"/>
        <v>0</v>
      </c>
      <c r="H149" s="5" t="s">
        <v>27</v>
      </c>
      <c r="I149" s="6">
        <f t="shared" si="65"/>
        <v>3</v>
      </c>
      <c r="J149" s="6">
        <v>0</v>
      </c>
      <c r="K149" s="6"/>
      <c r="L149" s="6">
        <v>301</v>
      </c>
      <c r="M149" s="6">
        <v>400</v>
      </c>
      <c r="N149" s="6">
        <f t="shared" si="67"/>
        <v>343.35944000000001</v>
      </c>
      <c r="O149" s="5">
        <f>+O148+150*Q148</f>
        <v>5940.0292499999996</v>
      </c>
      <c r="P149" s="5">
        <v>300</v>
      </c>
      <c r="Q149" s="6">
        <v>30.92963</v>
      </c>
      <c r="R149" s="7" t="s">
        <v>34</v>
      </c>
      <c r="S149" s="6"/>
      <c r="T149" s="6"/>
      <c r="U149" s="5"/>
      <c r="V149" s="5"/>
      <c r="W149" s="5"/>
    </row>
    <row r="150" spans="1:23" ht="14.95" thickBot="1" x14ac:dyDescent="0.3">
      <c r="A150" s="5" t="str">
        <f t="shared" si="66"/>
        <v>Santa Fe</v>
      </c>
      <c r="B150" s="6">
        <f t="shared" si="65"/>
        <v>2023</v>
      </c>
      <c r="C150" s="6">
        <f t="shared" si="65"/>
        <v>9</v>
      </c>
      <c r="D150" s="5" t="str">
        <f t="shared" si="65"/>
        <v>Epe</v>
      </c>
      <c r="E150" s="6">
        <f t="shared" si="65"/>
        <v>1</v>
      </c>
      <c r="F150" s="5" t="str">
        <f t="shared" si="65"/>
        <v>Residencial</v>
      </c>
      <c r="G150" s="6">
        <f t="shared" si="65"/>
        <v>0</v>
      </c>
      <c r="H150" s="5" t="s">
        <v>27</v>
      </c>
      <c r="I150" s="6">
        <f t="shared" si="65"/>
        <v>3</v>
      </c>
      <c r="J150" s="6">
        <v>0</v>
      </c>
      <c r="K150" s="6"/>
      <c r="L150" s="6">
        <v>0</v>
      </c>
      <c r="M150" s="6">
        <v>75</v>
      </c>
      <c r="N150" s="6">
        <f t="shared" si="67"/>
        <v>343.35944000000001</v>
      </c>
      <c r="O150" s="5">
        <v>12667.569749999999</v>
      </c>
      <c r="P150" s="5">
        <v>400</v>
      </c>
      <c r="Q150" s="6">
        <v>53.424030000000002</v>
      </c>
      <c r="R150" s="7" t="s">
        <v>34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9</v>
      </c>
      <c r="D151" s="5" t="s">
        <v>25</v>
      </c>
      <c r="E151" s="6">
        <v>1</v>
      </c>
      <c r="F151" s="5" t="s">
        <v>26</v>
      </c>
      <c r="G151" s="6">
        <v>1</v>
      </c>
      <c r="H151" s="5" t="s">
        <v>27</v>
      </c>
      <c r="I151" s="6"/>
      <c r="J151" s="6">
        <v>0</v>
      </c>
      <c r="K151" s="6"/>
      <c r="L151" s="6">
        <v>0</v>
      </c>
      <c r="M151" s="6">
        <v>75</v>
      </c>
      <c r="N151" s="6">
        <v>180.6789</v>
      </c>
      <c r="O151" s="5"/>
      <c r="P151" s="5"/>
      <c r="Q151" s="6">
        <v>3.5663900000000002</v>
      </c>
      <c r="R151" s="7" t="s">
        <v>34</v>
      </c>
      <c r="S151" s="6"/>
      <c r="T151" s="6"/>
      <c r="U151" s="5"/>
      <c r="V151" s="5"/>
      <c r="W151" s="5"/>
    </row>
    <row r="152" spans="1:23" ht="14.95" thickBot="1" x14ac:dyDescent="0.3">
      <c r="A152" s="5" t="str">
        <f>+A151</f>
        <v>Santa Fe</v>
      </c>
      <c r="B152" s="6">
        <f t="shared" ref="B152:G154" si="68">+B151</f>
        <v>2023</v>
      </c>
      <c r="C152" s="6">
        <f t="shared" si="68"/>
        <v>9</v>
      </c>
      <c r="D152" s="5" t="str">
        <f t="shared" si="68"/>
        <v>Epe</v>
      </c>
      <c r="E152" s="6">
        <f t="shared" si="68"/>
        <v>1</v>
      </c>
      <c r="F152" s="5" t="str">
        <f t="shared" si="68"/>
        <v>Residencial</v>
      </c>
      <c r="G152" s="6">
        <f t="shared" si="68"/>
        <v>1</v>
      </c>
      <c r="H152" s="5" t="s">
        <v>27</v>
      </c>
      <c r="I152" s="6"/>
      <c r="J152" s="6">
        <v>0</v>
      </c>
      <c r="K152" s="6"/>
      <c r="L152" s="6">
        <v>76</v>
      </c>
      <c r="M152" s="6">
        <v>150</v>
      </c>
      <c r="N152" s="6">
        <f>+N151</f>
        <v>180.6789</v>
      </c>
      <c r="O152" s="5">
        <f>+Q151*75</f>
        <v>267.47925000000004</v>
      </c>
      <c r="P152" s="5">
        <v>75</v>
      </c>
      <c r="Q152" s="6">
        <v>4.1963299999999997</v>
      </c>
      <c r="R152" s="7" t="s">
        <v>34</v>
      </c>
      <c r="S152" s="6"/>
      <c r="T152" s="6"/>
      <c r="U152" s="5"/>
      <c r="V152" s="5"/>
      <c r="W152" s="5"/>
    </row>
    <row r="153" spans="1:23" ht="14.95" thickBot="1" x14ac:dyDescent="0.3">
      <c r="A153" s="5" t="str">
        <f t="shared" ref="A153:A154" si="69">+A152</f>
        <v>Santa Fe</v>
      </c>
      <c r="B153" s="6">
        <f t="shared" si="68"/>
        <v>2023</v>
      </c>
      <c r="C153" s="6">
        <f t="shared" si="68"/>
        <v>9</v>
      </c>
      <c r="D153" s="5" t="str">
        <f t="shared" si="68"/>
        <v>Epe</v>
      </c>
      <c r="E153" s="6">
        <f t="shared" si="68"/>
        <v>1</v>
      </c>
      <c r="F153" s="5" t="str">
        <f t="shared" si="68"/>
        <v>Residencial</v>
      </c>
      <c r="G153" s="6">
        <f t="shared" si="68"/>
        <v>1</v>
      </c>
      <c r="H153" s="5" t="s">
        <v>27</v>
      </c>
      <c r="I153" s="6"/>
      <c r="J153" s="6">
        <v>0</v>
      </c>
      <c r="K153" s="6"/>
      <c r="L153" s="6">
        <v>151</v>
      </c>
      <c r="M153" s="6">
        <v>300</v>
      </c>
      <c r="N153" s="6">
        <f t="shared" ref="N153:N154" si="70">+N152</f>
        <v>180.6789</v>
      </c>
      <c r="O153" s="5">
        <f>+O152+75*Q152</f>
        <v>582.20399999999995</v>
      </c>
      <c r="P153" s="5">
        <v>150</v>
      </c>
      <c r="Q153" s="6">
        <v>8.3172599999999992</v>
      </c>
      <c r="R153" s="7" t="s">
        <v>34</v>
      </c>
      <c r="S153" s="6"/>
      <c r="T153" s="6"/>
      <c r="U153" s="5"/>
      <c r="V153" s="5"/>
      <c r="W153" s="5"/>
    </row>
    <row r="154" spans="1:23" ht="14.95" thickBot="1" x14ac:dyDescent="0.3">
      <c r="A154" s="5" t="str">
        <f t="shared" si="69"/>
        <v>Santa Fe</v>
      </c>
      <c r="B154" s="6">
        <f t="shared" si="68"/>
        <v>2023</v>
      </c>
      <c r="C154" s="6">
        <f t="shared" si="68"/>
        <v>9</v>
      </c>
      <c r="D154" s="5" t="str">
        <f t="shared" si="68"/>
        <v>Epe</v>
      </c>
      <c r="E154" s="6">
        <f t="shared" si="68"/>
        <v>1</v>
      </c>
      <c r="F154" s="5" t="str">
        <f t="shared" si="68"/>
        <v>Residencial</v>
      </c>
      <c r="G154" s="6">
        <f t="shared" si="68"/>
        <v>1</v>
      </c>
      <c r="H154" s="5" t="s">
        <v>27</v>
      </c>
      <c r="I154" s="6"/>
      <c r="J154" s="6">
        <v>0</v>
      </c>
      <c r="K154" s="6"/>
      <c r="L154" s="6">
        <v>301</v>
      </c>
      <c r="M154" s="6"/>
      <c r="N154" s="6">
        <f t="shared" si="70"/>
        <v>180.6789</v>
      </c>
      <c r="O154" s="5">
        <f>+O153+150*Q153</f>
        <v>1829.7929999999999</v>
      </c>
      <c r="P154" s="5">
        <v>300</v>
      </c>
      <c r="Q154" s="6">
        <v>12.84498</v>
      </c>
      <c r="R154" s="7" t="s">
        <v>34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10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27</v>
      </c>
      <c r="I155" s="6">
        <v>1</v>
      </c>
      <c r="J155" s="6">
        <v>0</v>
      </c>
      <c r="K155" s="6"/>
      <c r="L155" s="6">
        <v>0</v>
      </c>
      <c r="M155" s="6">
        <v>75</v>
      </c>
      <c r="N155" s="6">
        <v>343.35944000000001</v>
      </c>
      <c r="O155" s="5"/>
      <c r="P155" s="5"/>
      <c r="Q155" s="6">
        <v>36.60866</v>
      </c>
      <c r="R155" s="7" t="s">
        <v>34</v>
      </c>
      <c r="S155" s="6"/>
      <c r="T155" s="6"/>
      <c r="U155" s="5"/>
      <c r="V155" s="5"/>
      <c r="W155" s="5"/>
    </row>
    <row r="156" spans="1:23" ht="14.95" thickBot="1" x14ac:dyDescent="0.3">
      <c r="A156" s="5" t="str">
        <f>+A155</f>
        <v>Santa Fe</v>
      </c>
      <c r="B156" s="6">
        <f t="shared" ref="B156:I158" si="71">+B155</f>
        <v>2023</v>
      </c>
      <c r="C156" s="6">
        <f t="shared" si="71"/>
        <v>10</v>
      </c>
      <c r="D156" s="5" t="str">
        <f t="shared" si="71"/>
        <v>Epe</v>
      </c>
      <c r="E156" s="6">
        <f t="shared" si="71"/>
        <v>1</v>
      </c>
      <c r="F156" s="5" t="str">
        <f t="shared" si="71"/>
        <v>Residencial</v>
      </c>
      <c r="G156" s="6">
        <f t="shared" si="71"/>
        <v>0</v>
      </c>
      <c r="H156" s="5" t="s">
        <v>27</v>
      </c>
      <c r="I156" s="6">
        <f t="shared" si="71"/>
        <v>1</v>
      </c>
      <c r="J156" s="6">
        <v>0</v>
      </c>
      <c r="K156" s="6"/>
      <c r="L156" s="6">
        <v>76</v>
      </c>
      <c r="M156" s="6">
        <v>150</v>
      </c>
      <c r="N156" s="6">
        <f>+N155</f>
        <v>343.35944000000001</v>
      </c>
      <c r="O156" s="5">
        <f>+Q155*75</f>
        <v>2745.6495</v>
      </c>
      <c r="P156" s="5">
        <v>75</v>
      </c>
      <c r="Q156" s="6">
        <v>38.603929999999998</v>
      </c>
      <c r="R156" s="7" t="s">
        <v>34</v>
      </c>
      <c r="S156" s="6"/>
      <c r="T156" s="6"/>
      <c r="U156" s="5"/>
      <c r="V156" s="5"/>
      <c r="W156" s="5"/>
    </row>
    <row r="157" spans="1:23" ht="14.95" thickBot="1" x14ac:dyDescent="0.3">
      <c r="A157" s="5" t="str">
        <f>+A156</f>
        <v>Santa Fe</v>
      </c>
      <c r="B157" s="6">
        <f t="shared" si="71"/>
        <v>2023</v>
      </c>
      <c r="C157" s="6">
        <f t="shared" si="71"/>
        <v>10</v>
      </c>
      <c r="D157" s="5" t="str">
        <f t="shared" si="71"/>
        <v>Epe</v>
      </c>
      <c r="E157" s="6">
        <f t="shared" si="71"/>
        <v>1</v>
      </c>
      <c r="F157" s="5" t="str">
        <f t="shared" si="71"/>
        <v>Residencial</v>
      </c>
      <c r="G157" s="6">
        <f t="shared" si="71"/>
        <v>0</v>
      </c>
      <c r="H157" s="5" t="s">
        <v>27</v>
      </c>
      <c r="I157" s="6">
        <f t="shared" si="71"/>
        <v>1</v>
      </c>
      <c r="J157" s="6">
        <v>0</v>
      </c>
      <c r="K157" s="6"/>
      <c r="L157" s="6">
        <v>151</v>
      </c>
      <c r="M157" s="6">
        <v>300</v>
      </c>
      <c r="N157" s="6">
        <f t="shared" ref="N157:N158" si="72">+N156</f>
        <v>343.35944000000001</v>
      </c>
      <c r="O157" s="5">
        <f>+O156+75*Q156</f>
        <v>5640.9442500000005</v>
      </c>
      <c r="P157" s="5">
        <v>150</v>
      </c>
      <c r="Q157" s="6">
        <v>46.982700000000001</v>
      </c>
      <c r="R157" s="7" t="s">
        <v>34</v>
      </c>
      <c r="S157" s="6"/>
      <c r="T157" s="6"/>
      <c r="U157" s="5"/>
      <c r="V157" s="5"/>
      <c r="W157" s="5"/>
    </row>
    <row r="158" spans="1:23" ht="14.95" thickBot="1" x14ac:dyDescent="0.3">
      <c r="A158" s="5" t="str">
        <f>+A157</f>
        <v>Santa Fe</v>
      </c>
      <c r="B158" s="6">
        <f t="shared" si="71"/>
        <v>2023</v>
      </c>
      <c r="C158" s="6">
        <f t="shared" si="71"/>
        <v>10</v>
      </c>
      <c r="D158" s="5" t="str">
        <f t="shared" si="71"/>
        <v>Epe</v>
      </c>
      <c r="E158" s="6">
        <f t="shared" si="71"/>
        <v>1</v>
      </c>
      <c r="F158" s="5" t="str">
        <f t="shared" si="71"/>
        <v>Residencial</v>
      </c>
      <c r="G158" s="6">
        <f t="shared" si="71"/>
        <v>0</v>
      </c>
      <c r="H158" s="5" t="s">
        <v>27</v>
      </c>
      <c r="I158" s="6">
        <f t="shared" si="71"/>
        <v>1</v>
      </c>
      <c r="J158" s="6">
        <v>0</v>
      </c>
      <c r="K158" s="6"/>
      <c r="L158" s="6">
        <v>301</v>
      </c>
      <c r="M158" s="6"/>
      <c r="N158" s="6">
        <f t="shared" si="72"/>
        <v>343.35944000000001</v>
      </c>
      <c r="O158" s="5">
        <f>+O157+150*Q157</f>
        <v>12688.349249999999</v>
      </c>
      <c r="P158" s="5">
        <v>300</v>
      </c>
      <c r="Q158" s="6">
        <v>53.424030000000002</v>
      </c>
      <c r="R158" s="7" t="s">
        <v>34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10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27</v>
      </c>
      <c r="I159" s="6">
        <v>2</v>
      </c>
      <c r="J159" s="6">
        <v>0</v>
      </c>
      <c r="K159" s="6"/>
      <c r="L159" s="6">
        <v>0</v>
      </c>
      <c r="M159" s="6">
        <v>75</v>
      </c>
      <c r="N159" s="6">
        <v>343.35944000000001</v>
      </c>
      <c r="O159" s="5"/>
      <c r="P159" s="5"/>
      <c r="Q159" s="6">
        <v>13.186820000000001</v>
      </c>
      <c r="R159" s="7" t="s">
        <v>34</v>
      </c>
      <c r="S159" s="6"/>
      <c r="T159" s="6"/>
      <c r="U159" s="5"/>
      <c r="V159" s="5"/>
      <c r="W159" s="5"/>
    </row>
    <row r="160" spans="1:23" ht="14.95" thickBot="1" x14ac:dyDescent="0.3">
      <c r="A160" s="5" t="str">
        <f>+A159</f>
        <v>Santa Fe</v>
      </c>
      <c r="B160" s="6">
        <f t="shared" ref="B160:I162" si="73">+B159</f>
        <v>2023</v>
      </c>
      <c r="C160" s="6">
        <f t="shared" si="73"/>
        <v>10</v>
      </c>
      <c r="D160" s="5" t="str">
        <f t="shared" si="73"/>
        <v>Epe</v>
      </c>
      <c r="E160" s="6">
        <f t="shared" si="73"/>
        <v>1</v>
      </c>
      <c r="F160" s="5" t="str">
        <f t="shared" si="73"/>
        <v>Residencial</v>
      </c>
      <c r="G160" s="6">
        <f t="shared" si="73"/>
        <v>0</v>
      </c>
      <c r="H160" s="5" t="s">
        <v>27</v>
      </c>
      <c r="I160" s="6">
        <f t="shared" si="73"/>
        <v>2</v>
      </c>
      <c r="J160" s="6">
        <v>0</v>
      </c>
      <c r="K160" s="6"/>
      <c r="L160" s="6">
        <v>76</v>
      </c>
      <c r="M160" s="6">
        <v>150</v>
      </c>
      <c r="N160" s="6">
        <f>+N159</f>
        <v>343.35944000000001</v>
      </c>
      <c r="O160" s="5">
        <f>+Q159*75</f>
        <v>989.01150000000007</v>
      </c>
      <c r="P160" s="5">
        <v>75</v>
      </c>
      <c r="Q160" s="6">
        <v>15.18219</v>
      </c>
      <c r="R160" s="7" t="s">
        <v>34</v>
      </c>
      <c r="S160" s="6"/>
      <c r="T160" s="6"/>
      <c r="U160" s="5"/>
      <c r="V160" s="5"/>
      <c r="W160" s="5"/>
    </row>
    <row r="161" spans="1:23" ht="14.95" thickBot="1" x14ac:dyDescent="0.3">
      <c r="A161" s="5" t="str">
        <f>+A160</f>
        <v>Santa Fe</v>
      </c>
      <c r="B161" s="6">
        <f t="shared" si="73"/>
        <v>2023</v>
      </c>
      <c r="C161" s="6">
        <f t="shared" si="73"/>
        <v>10</v>
      </c>
      <c r="D161" s="5" t="str">
        <f t="shared" si="73"/>
        <v>Epe</v>
      </c>
      <c r="E161" s="6">
        <f t="shared" si="73"/>
        <v>1</v>
      </c>
      <c r="F161" s="5" t="str">
        <f t="shared" si="73"/>
        <v>Residencial</v>
      </c>
      <c r="G161" s="6">
        <f t="shared" si="73"/>
        <v>0</v>
      </c>
      <c r="H161" s="5" t="s">
        <v>27</v>
      </c>
      <c r="I161" s="6">
        <f t="shared" si="73"/>
        <v>2</v>
      </c>
      <c r="J161" s="6">
        <v>0</v>
      </c>
      <c r="K161" s="6"/>
      <c r="L161" s="6">
        <v>151</v>
      </c>
      <c r="M161" s="6">
        <v>300</v>
      </c>
      <c r="N161" s="6">
        <f t="shared" ref="N161:N162" si="74">+N160</f>
        <v>343.35944000000001</v>
      </c>
      <c r="O161" s="5">
        <f>+O160+75*Q160</f>
        <v>2127.6757500000003</v>
      </c>
      <c r="P161" s="5">
        <v>150</v>
      </c>
      <c r="Q161" s="6">
        <v>23.560960000000001</v>
      </c>
      <c r="R161" s="7" t="s">
        <v>34</v>
      </c>
      <c r="S161" s="6"/>
      <c r="T161" s="6"/>
      <c r="U161" s="5"/>
      <c r="V161" s="5"/>
      <c r="W161" s="5"/>
    </row>
    <row r="162" spans="1:23" ht="14.95" thickBot="1" x14ac:dyDescent="0.3">
      <c r="A162" s="5" t="str">
        <f>+A161</f>
        <v>Santa Fe</v>
      </c>
      <c r="B162" s="6">
        <f t="shared" si="73"/>
        <v>2023</v>
      </c>
      <c r="C162" s="6">
        <f t="shared" si="73"/>
        <v>10</v>
      </c>
      <c r="D162" s="5" t="str">
        <f t="shared" si="73"/>
        <v>Epe</v>
      </c>
      <c r="E162" s="6">
        <f t="shared" si="73"/>
        <v>1</v>
      </c>
      <c r="F162" s="5" t="str">
        <f t="shared" si="73"/>
        <v>Residencial</v>
      </c>
      <c r="G162" s="6">
        <f t="shared" si="73"/>
        <v>0</v>
      </c>
      <c r="H162" s="5" t="s">
        <v>27</v>
      </c>
      <c r="I162" s="6">
        <f t="shared" si="73"/>
        <v>2</v>
      </c>
      <c r="J162" s="6">
        <v>0</v>
      </c>
      <c r="K162" s="6"/>
      <c r="L162" s="6">
        <v>301</v>
      </c>
      <c r="M162" s="6"/>
      <c r="N162" s="6">
        <f t="shared" si="74"/>
        <v>343.35944000000001</v>
      </c>
      <c r="O162" s="5">
        <f>+O161+150*Q161</f>
        <v>5661.8197500000006</v>
      </c>
      <c r="P162" s="5">
        <v>300</v>
      </c>
      <c r="Q162" s="6">
        <v>30.002289999999999</v>
      </c>
      <c r="R162" s="7" t="s">
        <v>34</v>
      </c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10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27</v>
      </c>
      <c r="I163" s="6">
        <v>3</v>
      </c>
      <c r="J163" s="6">
        <v>0</v>
      </c>
      <c r="K163" s="6"/>
      <c r="L163" s="6">
        <v>0</v>
      </c>
      <c r="M163" s="6">
        <v>75</v>
      </c>
      <c r="N163" s="6">
        <v>343.35944000000001</v>
      </c>
      <c r="O163" s="5"/>
      <c r="P163" s="5"/>
      <c r="Q163" s="6">
        <v>14.11426</v>
      </c>
      <c r="R163" s="7" t="s">
        <v>34</v>
      </c>
      <c r="S163" s="6"/>
      <c r="T163" s="6"/>
      <c r="U163" s="5"/>
      <c r="V163" s="5"/>
      <c r="W163" s="5"/>
    </row>
    <row r="164" spans="1:23" ht="14.95" thickBot="1" x14ac:dyDescent="0.3">
      <c r="A164" s="5" t="str">
        <f>+A163</f>
        <v>Santa Fe</v>
      </c>
      <c r="B164" s="6">
        <f t="shared" ref="B164:I167" si="75">+B163</f>
        <v>2023</v>
      </c>
      <c r="C164" s="6">
        <f t="shared" si="75"/>
        <v>10</v>
      </c>
      <c r="D164" s="5" t="str">
        <f t="shared" si="75"/>
        <v>Epe</v>
      </c>
      <c r="E164" s="6">
        <f t="shared" si="75"/>
        <v>1</v>
      </c>
      <c r="F164" s="5" t="str">
        <f t="shared" si="75"/>
        <v>Residencial</v>
      </c>
      <c r="G164" s="6">
        <f t="shared" si="75"/>
        <v>0</v>
      </c>
      <c r="H164" s="5" t="s">
        <v>27</v>
      </c>
      <c r="I164" s="6">
        <f t="shared" si="75"/>
        <v>3</v>
      </c>
      <c r="J164" s="6">
        <v>0</v>
      </c>
      <c r="K164" s="6"/>
      <c r="L164" s="6">
        <v>76</v>
      </c>
      <c r="M164" s="6">
        <v>150</v>
      </c>
      <c r="N164" s="6">
        <f>+N163</f>
        <v>343.35944000000001</v>
      </c>
      <c r="O164" s="5">
        <f>+Q163*75</f>
        <v>1058.5695000000001</v>
      </c>
      <c r="P164" s="5">
        <v>75</v>
      </c>
      <c r="Q164" s="6">
        <v>16.109529999999999</v>
      </c>
      <c r="R164" s="7" t="s">
        <v>34</v>
      </c>
      <c r="S164" s="6"/>
      <c r="T164" s="6"/>
      <c r="U164" s="5"/>
      <c r="V164" s="5"/>
      <c r="W164" s="5"/>
    </row>
    <row r="165" spans="1:23" ht="14.95" thickBot="1" x14ac:dyDescent="0.3">
      <c r="A165" s="5" t="str">
        <f t="shared" ref="A165:A167" si="76">+A164</f>
        <v>Santa Fe</v>
      </c>
      <c r="B165" s="6">
        <f t="shared" si="75"/>
        <v>2023</v>
      </c>
      <c r="C165" s="6">
        <f t="shared" si="75"/>
        <v>10</v>
      </c>
      <c r="D165" s="5" t="str">
        <f t="shared" si="75"/>
        <v>Epe</v>
      </c>
      <c r="E165" s="6">
        <f t="shared" si="75"/>
        <v>1</v>
      </c>
      <c r="F165" s="5" t="str">
        <f t="shared" si="75"/>
        <v>Residencial</v>
      </c>
      <c r="G165" s="6">
        <f t="shared" si="75"/>
        <v>0</v>
      </c>
      <c r="H165" s="5" t="s">
        <v>27</v>
      </c>
      <c r="I165" s="6">
        <f t="shared" si="75"/>
        <v>3</v>
      </c>
      <c r="J165" s="6">
        <v>0</v>
      </c>
      <c r="K165" s="6"/>
      <c r="L165" s="6">
        <v>151</v>
      </c>
      <c r="M165" s="6">
        <v>300</v>
      </c>
      <c r="N165" s="6">
        <f t="shared" ref="N165:N167" si="77">+N164</f>
        <v>343.35944000000001</v>
      </c>
      <c r="O165" s="5">
        <f>+O164+75*Q164</f>
        <v>2266.7842499999997</v>
      </c>
      <c r="P165" s="5">
        <v>150</v>
      </c>
      <c r="Q165" s="6">
        <v>24.488299999999999</v>
      </c>
      <c r="R165" s="7" t="s">
        <v>34</v>
      </c>
      <c r="S165" s="6"/>
      <c r="T165" s="6"/>
      <c r="U165" s="5"/>
      <c r="V165" s="5"/>
      <c r="W165" s="5"/>
    </row>
    <row r="166" spans="1:23" ht="14.95" thickBot="1" x14ac:dyDescent="0.3">
      <c r="A166" s="5" t="str">
        <f t="shared" si="76"/>
        <v>Santa Fe</v>
      </c>
      <c r="B166" s="6">
        <f t="shared" si="75"/>
        <v>2023</v>
      </c>
      <c r="C166" s="6">
        <f t="shared" si="75"/>
        <v>10</v>
      </c>
      <c r="D166" s="5" t="str">
        <f t="shared" si="75"/>
        <v>Epe</v>
      </c>
      <c r="E166" s="6">
        <f t="shared" si="75"/>
        <v>1</v>
      </c>
      <c r="F166" s="5" t="str">
        <f t="shared" si="75"/>
        <v>Residencial</v>
      </c>
      <c r="G166" s="6">
        <f t="shared" si="75"/>
        <v>0</v>
      </c>
      <c r="H166" s="5" t="s">
        <v>27</v>
      </c>
      <c r="I166" s="6">
        <f t="shared" si="75"/>
        <v>3</v>
      </c>
      <c r="J166" s="6">
        <v>0</v>
      </c>
      <c r="K166" s="6"/>
      <c r="L166" s="6">
        <v>301</v>
      </c>
      <c r="M166" s="6">
        <v>400</v>
      </c>
      <c r="N166" s="6">
        <f t="shared" si="77"/>
        <v>343.35944000000001</v>
      </c>
      <c r="O166" s="5">
        <f>+O165+150*Q165</f>
        <v>5940.0292499999996</v>
      </c>
      <c r="P166" s="5">
        <v>300</v>
      </c>
      <c r="Q166" s="6">
        <v>30.92963</v>
      </c>
      <c r="R166" s="7" t="s">
        <v>34</v>
      </c>
      <c r="S166" s="6"/>
      <c r="T166" s="6"/>
      <c r="U166" s="5"/>
      <c r="V166" s="5"/>
      <c r="W166" s="5"/>
    </row>
    <row r="167" spans="1:23" ht="14.95" thickBot="1" x14ac:dyDescent="0.3">
      <c r="A167" s="5" t="str">
        <f t="shared" si="76"/>
        <v>Santa Fe</v>
      </c>
      <c r="B167" s="6">
        <f t="shared" si="75"/>
        <v>2023</v>
      </c>
      <c r="C167" s="6">
        <f t="shared" si="75"/>
        <v>10</v>
      </c>
      <c r="D167" s="5" t="str">
        <f t="shared" si="75"/>
        <v>Epe</v>
      </c>
      <c r="E167" s="6">
        <f t="shared" si="75"/>
        <v>1</v>
      </c>
      <c r="F167" s="5" t="str">
        <f t="shared" si="75"/>
        <v>Residencial</v>
      </c>
      <c r="G167" s="6">
        <f t="shared" si="75"/>
        <v>0</v>
      </c>
      <c r="H167" s="5" t="s">
        <v>27</v>
      </c>
      <c r="I167" s="6">
        <f t="shared" si="75"/>
        <v>3</v>
      </c>
      <c r="J167" s="6">
        <v>0</v>
      </c>
      <c r="K167" s="6"/>
      <c r="L167" s="6">
        <v>401</v>
      </c>
      <c r="M167" s="6"/>
      <c r="N167" s="6">
        <f t="shared" si="77"/>
        <v>343.35944000000001</v>
      </c>
      <c r="O167" s="5">
        <v>12667.569749999999</v>
      </c>
      <c r="P167" s="5">
        <v>400</v>
      </c>
      <c r="Q167" s="6">
        <v>53.424030000000002</v>
      </c>
      <c r="R167" s="7" t="s">
        <v>34</v>
      </c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10</v>
      </c>
      <c r="D168" s="5" t="s">
        <v>25</v>
      </c>
      <c r="E168" s="6">
        <v>1</v>
      </c>
      <c r="F168" s="5" t="s">
        <v>26</v>
      </c>
      <c r="G168" s="6">
        <v>1</v>
      </c>
      <c r="H168" s="5" t="s">
        <v>27</v>
      </c>
      <c r="I168" s="6"/>
      <c r="J168" s="6">
        <v>0</v>
      </c>
      <c r="K168" s="6"/>
      <c r="L168" s="6">
        <v>0</v>
      </c>
      <c r="M168" s="6">
        <v>75</v>
      </c>
      <c r="N168" s="6">
        <v>180.6789</v>
      </c>
      <c r="O168" s="5"/>
      <c r="P168" s="5"/>
      <c r="Q168" s="6">
        <v>3.5663900000000002</v>
      </c>
      <c r="R168" s="7" t="s">
        <v>34</v>
      </c>
      <c r="S168" s="6"/>
      <c r="T168" s="6"/>
      <c r="U168" s="5"/>
      <c r="V168" s="5"/>
      <c r="W168" s="5"/>
    </row>
    <row r="169" spans="1:23" ht="14.95" thickBot="1" x14ac:dyDescent="0.3">
      <c r="A169" s="5" t="str">
        <f>+A168</f>
        <v>Santa Fe</v>
      </c>
      <c r="B169" s="6">
        <f t="shared" ref="B169:G171" si="78">+B168</f>
        <v>2023</v>
      </c>
      <c r="C169" s="6">
        <f t="shared" si="78"/>
        <v>10</v>
      </c>
      <c r="D169" s="5" t="str">
        <f t="shared" si="78"/>
        <v>Epe</v>
      </c>
      <c r="E169" s="6">
        <f t="shared" si="78"/>
        <v>1</v>
      </c>
      <c r="F169" s="5" t="str">
        <f t="shared" si="78"/>
        <v>Residencial</v>
      </c>
      <c r="G169" s="6">
        <f t="shared" si="78"/>
        <v>1</v>
      </c>
      <c r="H169" s="5" t="s">
        <v>27</v>
      </c>
      <c r="I169" s="6"/>
      <c r="J169" s="6">
        <v>0</v>
      </c>
      <c r="K169" s="6"/>
      <c r="L169" s="6">
        <v>76</v>
      </c>
      <c r="M169" s="6">
        <v>150</v>
      </c>
      <c r="N169" s="6">
        <f>+N168</f>
        <v>180.6789</v>
      </c>
      <c r="O169" s="5">
        <f>+Q168*75</f>
        <v>267.47925000000004</v>
      </c>
      <c r="P169" s="5">
        <v>75</v>
      </c>
      <c r="Q169" s="6">
        <v>4.1963299999999997</v>
      </c>
      <c r="R169" s="7" t="s">
        <v>34</v>
      </c>
      <c r="S169" s="6"/>
      <c r="T169" s="6"/>
      <c r="U169" s="5"/>
      <c r="V169" s="5"/>
      <c r="W169" s="5"/>
    </row>
    <row r="170" spans="1:23" ht="14.95" thickBot="1" x14ac:dyDescent="0.3">
      <c r="A170" s="5" t="str">
        <f t="shared" ref="A170:A171" si="79">+A169</f>
        <v>Santa Fe</v>
      </c>
      <c r="B170" s="6">
        <f t="shared" si="78"/>
        <v>2023</v>
      </c>
      <c r="C170" s="6">
        <f t="shared" si="78"/>
        <v>10</v>
      </c>
      <c r="D170" s="5" t="str">
        <f t="shared" si="78"/>
        <v>Epe</v>
      </c>
      <c r="E170" s="6">
        <f t="shared" si="78"/>
        <v>1</v>
      </c>
      <c r="F170" s="5" t="str">
        <f t="shared" si="78"/>
        <v>Residencial</v>
      </c>
      <c r="G170" s="6">
        <f t="shared" si="78"/>
        <v>1</v>
      </c>
      <c r="H170" s="5" t="s">
        <v>27</v>
      </c>
      <c r="I170" s="6"/>
      <c r="J170" s="6">
        <v>0</v>
      </c>
      <c r="K170" s="6"/>
      <c r="L170" s="6">
        <v>151</v>
      </c>
      <c r="M170" s="6">
        <v>300</v>
      </c>
      <c r="N170" s="6">
        <f t="shared" ref="N170:N171" si="80">+N169</f>
        <v>180.6789</v>
      </c>
      <c r="O170" s="5">
        <f>+O169+75*Q169</f>
        <v>582.20399999999995</v>
      </c>
      <c r="P170" s="5">
        <v>150</v>
      </c>
      <c r="Q170" s="6">
        <v>8.3172599999999992</v>
      </c>
      <c r="R170" s="7" t="s">
        <v>34</v>
      </c>
      <c r="S170" s="6"/>
      <c r="T170" s="6"/>
      <c r="U170" s="5"/>
      <c r="V170" s="5"/>
      <c r="W170" s="5"/>
    </row>
    <row r="171" spans="1:23" ht="14.95" thickBot="1" x14ac:dyDescent="0.3">
      <c r="A171" s="5" t="str">
        <f t="shared" si="79"/>
        <v>Santa Fe</v>
      </c>
      <c r="B171" s="6">
        <f t="shared" si="78"/>
        <v>2023</v>
      </c>
      <c r="C171" s="6">
        <f t="shared" si="78"/>
        <v>10</v>
      </c>
      <c r="D171" s="5" t="str">
        <f t="shared" si="78"/>
        <v>Epe</v>
      </c>
      <c r="E171" s="6">
        <f t="shared" si="78"/>
        <v>1</v>
      </c>
      <c r="F171" s="5" t="str">
        <f t="shared" si="78"/>
        <v>Residencial</v>
      </c>
      <c r="G171" s="6">
        <f t="shared" si="78"/>
        <v>1</v>
      </c>
      <c r="H171" s="5" t="s">
        <v>27</v>
      </c>
      <c r="I171" s="6"/>
      <c r="J171" s="6">
        <v>0</v>
      </c>
      <c r="K171" s="6"/>
      <c r="L171" s="6">
        <v>301</v>
      </c>
      <c r="M171" s="6"/>
      <c r="N171" s="6">
        <f t="shared" si="80"/>
        <v>180.6789</v>
      </c>
      <c r="O171" s="5">
        <f>+O170+150*Q170</f>
        <v>1829.7929999999999</v>
      </c>
      <c r="P171" s="5">
        <v>300</v>
      </c>
      <c r="Q171" s="6">
        <v>12.84498</v>
      </c>
      <c r="R171" s="7" t="s">
        <v>34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11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27</v>
      </c>
      <c r="I172" s="6">
        <v>1</v>
      </c>
      <c r="J172" s="6">
        <v>0</v>
      </c>
      <c r="K172" s="6"/>
      <c r="L172" s="6">
        <v>0</v>
      </c>
      <c r="M172" s="6">
        <v>75</v>
      </c>
      <c r="N172" s="6">
        <v>343.35944000000001</v>
      </c>
      <c r="O172" s="5"/>
      <c r="P172" s="5"/>
      <c r="Q172" s="6">
        <v>34.08426</v>
      </c>
      <c r="R172" s="7" t="s">
        <v>35</v>
      </c>
      <c r="S172" s="6"/>
      <c r="T172" s="6"/>
      <c r="U172" s="5"/>
      <c r="V172" s="5"/>
      <c r="W172" s="5"/>
    </row>
    <row r="173" spans="1:23" ht="14.95" thickBot="1" x14ac:dyDescent="0.3">
      <c r="A173" s="5" t="str">
        <f>+A172</f>
        <v>Santa Fe</v>
      </c>
      <c r="B173" s="6">
        <f t="shared" ref="B173:I175" si="81">+B172</f>
        <v>2023</v>
      </c>
      <c r="C173" s="6">
        <f t="shared" si="81"/>
        <v>11</v>
      </c>
      <c r="D173" s="5" t="str">
        <f t="shared" si="81"/>
        <v>Epe</v>
      </c>
      <c r="E173" s="6">
        <f t="shared" si="81"/>
        <v>1</v>
      </c>
      <c r="F173" s="5" t="str">
        <f t="shared" si="81"/>
        <v>Residencial</v>
      </c>
      <c r="G173" s="6">
        <f t="shared" si="81"/>
        <v>0</v>
      </c>
      <c r="H173" s="5" t="s">
        <v>27</v>
      </c>
      <c r="I173" s="6">
        <f t="shared" si="81"/>
        <v>1</v>
      </c>
      <c r="J173" s="6">
        <v>0</v>
      </c>
      <c r="K173" s="6"/>
      <c r="L173" s="6">
        <v>76</v>
      </c>
      <c r="M173" s="6">
        <v>150</v>
      </c>
      <c r="N173" s="6">
        <f>+N172</f>
        <v>343.35944000000001</v>
      </c>
      <c r="O173" s="5">
        <f>+Q172*75</f>
        <v>2556.3195000000001</v>
      </c>
      <c r="P173" s="5">
        <v>75</v>
      </c>
      <c r="Q173" s="6">
        <v>36.795299999999997</v>
      </c>
      <c r="R173" s="7" t="s">
        <v>35</v>
      </c>
      <c r="S173" s="6"/>
      <c r="T173" s="6"/>
      <c r="U173" s="5"/>
      <c r="V173" s="5"/>
      <c r="W173" s="5"/>
    </row>
    <row r="174" spans="1:23" ht="14.95" thickBot="1" x14ac:dyDescent="0.3">
      <c r="A174" s="5" t="str">
        <f>+A173</f>
        <v>Santa Fe</v>
      </c>
      <c r="B174" s="6">
        <f t="shared" si="81"/>
        <v>2023</v>
      </c>
      <c r="C174" s="6">
        <f t="shared" si="81"/>
        <v>11</v>
      </c>
      <c r="D174" s="5" t="str">
        <f t="shared" si="81"/>
        <v>Epe</v>
      </c>
      <c r="E174" s="6">
        <f t="shared" si="81"/>
        <v>1</v>
      </c>
      <c r="F174" s="5" t="str">
        <f t="shared" si="81"/>
        <v>Residencial</v>
      </c>
      <c r="G174" s="6">
        <f t="shared" si="81"/>
        <v>0</v>
      </c>
      <c r="H174" s="5" t="s">
        <v>27</v>
      </c>
      <c r="I174" s="6">
        <f t="shared" si="81"/>
        <v>1</v>
      </c>
      <c r="J174" s="6">
        <v>0</v>
      </c>
      <c r="K174" s="6"/>
      <c r="L174" s="6">
        <v>151</v>
      </c>
      <c r="M174" s="6">
        <v>300</v>
      </c>
      <c r="N174" s="6">
        <f t="shared" ref="N174:N175" si="82">+N173</f>
        <v>343.35944000000001</v>
      </c>
      <c r="O174" s="5">
        <f>+O173+75*Q173</f>
        <v>5315.9670000000006</v>
      </c>
      <c r="P174" s="5">
        <v>150</v>
      </c>
      <c r="Q174" s="6">
        <v>44.458300000000001</v>
      </c>
      <c r="R174" s="7" t="s">
        <v>35</v>
      </c>
      <c r="S174" s="6"/>
      <c r="T174" s="6"/>
      <c r="U174" s="5"/>
      <c r="V174" s="5"/>
      <c r="W174" s="5"/>
    </row>
    <row r="175" spans="1:23" ht="14.95" thickBot="1" x14ac:dyDescent="0.3">
      <c r="A175" s="5" t="str">
        <f>+A174</f>
        <v>Santa Fe</v>
      </c>
      <c r="B175" s="6">
        <f t="shared" si="81"/>
        <v>2023</v>
      </c>
      <c r="C175" s="6">
        <f t="shared" si="81"/>
        <v>11</v>
      </c>
      <c r="D175" s="5" t="str">
        <f t="shared" si="81"/>
        <v>Epe</v>
      </c>
      <c r="E175" s="6">
        <f t="shared" si="81"/>
        <v>1</v>
      </c>
      <c r="F175" s="5" t="str">
        <f t="shared" si="81"/>
        <v>Residencial</v>
      </c>
      <c r="G175" s="6">
        <f t="shared" si="81"/>
        <v>0</v>
      </c>
      <c r="H175" s="5" t="s">
        <v>27</v>
      </c>
      <c r="I175" s="6">
        <f t="shared" si="81"/>
        <v>1</v>
      </c>
      <c r="J175" s="6">
        <v>0</v>
      </c>
      <c r="K175" s="6"/>
      <c r="L175" s="6">
        <v>301</v>
      </c>
      <c r="M175" s="6"/>
      <c r="N175" s="6">
        <f t="shared" si="82"/>
        <v>343.35944000000001</v>
      </c>
      <c r="O175" s="5">
        <f>+O174+150*Q174</f>
        <v>11984.712</v>
      </c>
      <c r="P175" s="5">
        <v>300</v>
      </c>
      <c r="Q175" s="6">
        <v>50.899630000000002</v>
      </c>
      <c r="R175" s="7" t="s">
        <v>35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11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27</v>
      </c>
      <c r="I176" s="6">
        <v>2</v>
      </c>
      <c r="J176" s="6">
        <v>0</v>
      </c>
      <c r="K176" s="6"/>
      <c r="L176" s="6">
        <v>0</v>
      </c>
      <c r="M176" s="6">
        <v>75</v>
      </c>
      <c r="N176" s="6">
        <v>343.35944000000001</v>
      </c>
      <c r="O176" s="5"/>
      <c r="P176" s="5"/>
      <c r="Q176" s="6">
        <v>13.186920000000001</v>
      </c>
      <c r="R176" s="7" t="s">
        <v>35</v>
      </c>
      <c r="S176" s="6"/>
      <c r="T176" s="6"/>
      <c r="U176" s="5"/>
      <c r="V176" s="5"/>
      <c r="W176" s="5"/>
    </row>
    <row r="177" spans="1:23" ht="14.95" thickBot="1" x14ac:dyDescent="0.3">
      <c r="A177" s="5" t="str">
        <f>+A176</f>
        <v>Santa Fe</v>
      </c>
      <c r="B177" s="6">
        <f t="shared" ref="B177:I179" si="83">+B176</f>
        <v>2023</v>
      </c>
      <c r="C177" s="6">
        <f t="shared" si="83"/>
        <v>11</v>
      </c>
      <c r="D177" s="5" t="str">
        <f t="shared" si="83"/>
        <v>Epe</v>
      </c>
      <c r="E177" s="6">
        <f t="shared" si="83"/>
        <v>1</v>
      </c>
      <c r="F177" s="5" t="str">
        <f t="shared" si="83"/>
        <v>Residencial</v>
      </c>
      <c r="G177" s="6">
        <f t="shared" si="83"/>
        <v>0</v>
      </c>
      <c r="H177" s="5" t="s">
        <v>27</v>
      </c>
      <c r="I177" s="6">
        <f t="shared" si="83"/>
        <v>2</v>
      </c>
      <c r="J177" s="6">
        <v>0</v>
      </c>
      <c r="K177" s="6"/>
      <c r="L177" s="6">
        <v>76</v>
      </c>
      <c r="M177" s="6">
        <v>150</v>
      </c>
      <c r="N177" s="6">
        <f>+N176</f>
        <v>343.35944000000001</v>
      </c>
      <c r="O177" s="5">
        <f>+Q176*75</f>
        <v>989.01900000000001</v>
      </c>
      <c r="P177" s="5">
        <v>75</v>
      </c>
      <c r="Q177" s="6">
        <v>15.18219</v>
      </c>
      <c r="R177" s="7" t="s">
        <v>35</v>
      </c>
      <c r="S177" s="6"/>
      <c r="T177" s="6"/>
      <c r="U177" s="5"/>
      <c r="V177" s="5"/>
      <c r="W177" s="5"/>
    </row>
    <row r="178" spans="1:23" ht="14.95" thickBot="1" x14ac:dyDescent="0.3">
      <c r="A178" s="5" t="str">
        <f>+A177</f>
        <v>Santa Fe</v>
      </c>
      <c r="B178" s="6">
        <f t="shared" si="83"/>
        <v>2023</v>
      </c>
      <c r="C178" s="6">
        <f t="shared" si="83"/>
        <v>11</v>
      </c>
      <c r="D178" s="5" t="str">
        <f t="shared" si="83"/>
        <v>Epe</v>
      </c>
      <c r="E178" s="6">
        <f t="shared" si="83"/>
        <v>1</v>
      </c>
      <c r="F178" s="5" t="str">
        <f t="shared" si="83"/>
        <v>Residencial</v>
      </c>
      <c r="G178" s="6">
        <f t="shared" si="83"/>
        <v>0</v>
      </c>
      <c r="H178" s="5" t="s">
        <v>27</v>
      </c>
      <c r="I178" s="6">
        <f t="shared" si="83"/>
        <v>2</v>
      </c>
      <c r="J178" s="6">
        <v>0</v>
      </c>
      <c r="K178" s="6"/>
      <c r="L178" s="6">
        <v>151</v>
      </c>
      <c r="M178" s="6">
        <v>300</v>
      </c>
      <c r="N178" s="6">
        <f t="shared" ref="N178:N179" si="84">+N177</f>
        <v>343.35944000000001</v>
      </c>
      <c r="O178" s="5">
        <f>+O177+75*Q177</f>
        <v>2127.68325</v>
      </c>
      <c r="P178" s="5">
        <v>150</v>
      </c>
      <c r="Q178" s="6">
        <v>23.560960000000001</v>
      </c>
      <c r="R178" s="7" t="s">
        <v>35</v>
      </c>
      <c r="S178" s="6"/>
      <c r="T178" s="6"/>
      <c r="U178" s="5"/>
      <c r="V178" s="5"/>
      <c r="W178" s="5"/>
    </row>
    <row r="179" spans="1:23" ht="14.95" thickBot="1" x14ac:dyDescent="0.3">
      <c r="A179" s="5" t="str">
        <f>+A178</f>
        <v>Santa Fe</v>
      </c>
      <c r="B179" s="6">
        <f t="shared" si="83"/>
        <v>2023</v>
      </c>
      <c r="C179" s="6">
        <f t="shared" si="83"/>
        <v>11</v>
      </c>
      <c r="D179" s="5" t="str">
        <f t="shared" si="83"/>
        <v>Epe</v>
      </c>
      <c r="E179" s="6">
        <f t="shared" si="83"/>
        <v>1</v>
      </c>
      <c r="F179" s="5" t="str">
        <f t="shared" si="83"/>
        <v>Residencial</v>
      </c>
      <c r="G179" s="6">
        <f t="shared" si="83"/>
        <v>0</v>
      </c>
      <c r="H179" s="5" t="s">
        <v>27</v>
      </c>
      <c r="I179" s="6">
        <f t="shared" si="83"/>
        <v>2</v>
      </c>
      <c r="J179" s="6">
        <v>0</v>
      </c>
      <c r="K179" s="6"/>
      <c r="L179" s="6">
        <v>301</v>
      </c>
      <c r="M179" s="6"/>
      <c r="N179" s="6">
        <f t="shared" si="84"/>
        <v>343.35944000000001</v>
      </c>
      <c r="O179" s="5">
        <f>+O178+150*Q178</f>
        <v>5661.8272500000003</v>
      </c>
      <c r="P179" s="5">
        <v>300</v>
      </c>
      <c r="Q179" s="6">
        <v>30.002289999999999</v>
      </c>
      <c r="R179" s="7" t="s">
        <v>35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11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27</v>
      </c>
      <c r="I180" s="6">
        <v>3</v>
      </c>
      <c r="J180" s="6">
        <v>0</v>
      </c>
      <c r="K180" s="6"/>
      <c r="L180" s="6">
        <v>0</v>
      </c>
      <c r="M180" s="6">
        <v>75</v>
      </c>
      <c r="N180" s="6">
        <v>343.35944000000001</v>
      </c>
      <c r="O180" s="5"/>
      <c r="P180" s="5"/>
      <c r="Q180" s="6">
        <v>14.11426</v>
      </c>
      <c r="R180" s="7" t="s">
        <v>35</v>
      </c>
      <c r="S180" s="6"/>
      <c r="T180" s="6"/>
      <c r="U180" s="5"/>
      <c r="V180" s="5"/>
      <c r="W180" s="5"/>
    </row>
    <row r="181" spans="1:23" ht="14.95" thickBot="1" x14ac:dyDescent="0.3">
      <c r="A181" s="5" t="str">
        <f>+A180</f>
        <v>Santa Fe</v>
      </c>
      <c r="B181" s="6">
        <f t="shared" ref="B181:I184" si="85">+B180</f>
        <v>2023</v>
      </c>
      <c r="C181" s="6">
        <f t="shared" si="85"/>
        <v>11</v>
      </c>
      <c r="D181" s="5" t="str">
        <f t="shared" si="85"/>
        <v>Epe</v>
      </c>
      <c r="E181" s="6">
        <f t="shared" si="85"/>
        <v>1</v>
      </c>
      <c r="F181" s="5" t="str">
        <f t="shared" si="85"/>
        <v>Residencial</v>
      </c>
      <c r="G181" s="6">
        <f t="shared" si="85"/>
        <v>0</v>
      </c>
      <c r="H181" s="5" t="s">
        <v>27</v>
      </c>
      <c r="I181" s="6">
        <f t="shared" si="85"/>
        <v>3</v>
      </c>
      <c r="J181" s="6">
        <v>0</v>
      </c>
      <c r="K181" s="6"/>
      <c r="L181" s="6">
        <v>76</v>
      </c>
      <c r="M181" s="6">
        <v>150</v>
      </c>
      <c r="N181" s="6">
        <f>+N180</f>
        <v>343.35944000000001</v>
      </c>
      <c r="O181" s="5">
        <f>+Q180*75</f>
        <v>1058.5695000000001</v>
      </c>
      <c r="P181" s="5">
        <v>75</v>
      </c>
      <c r="Q181" s="6">
        <v>16.109529999999999</v>
      </c>
      <c r="R181" s="7" t="s">
        <v>35</v>
      </c>
      <c r="S181" s="6"/>
      <c r="T181" s="6"/>
      <c r="U181" s="5"/>
      <c r="V181" s="5"/>
      <c r="W181" s="5"/>
    </row>
    <row r="182" spans="1:23" ht="14.95" thickBot="1" x14ac:dyDescent="0.3">
      <c r="A182" s="5" t="str">
        <f t="shared" ref="A182:A184" si="86">+A181</f>
        <v>Santa Fe</v>
      </c>
      <c r="B182" s="6">
        <f t="shared" si="85"/>
        <v>2023</v>
      </c>
      <c r="C182" s="6">
        <f t="shared" si="85"/>
        <v>11</v>
      </c>
      <c r="D182" s="5" t="str">
        <f t="shared" si="85"/>
        <v>Epe</v>
      </c>
      <c r="E182" s="6">
        <f t="shared" si="85"/>
        <v>1</v>
      </c>
      <c r="F182" s="5" t="str">
        <f t="shared" si="85"/>
        <v>Residencial</v>
      </c>
      <c r="G182" s="6">
        <f t="shared" si="85"/>
        <v>0</v>
      </c>
      <c r="H182" s="5" t="s">
        <v>27</v>
      </c>
      <c r="I182" s="6">
        <f t="shared" si="85"/>
        <v>3</v>
      </c>
      <c r="J182" s="6">
        <v>0</v>
      </c>
      <c r="K182" s="6"/>
      <c r="L182" s="6">
        <v>151</v>
      </c>
      <c r="M182" s="6">
        <v>300</v>
      </c>
      <c r="N182" s="6">
        <f t="shared" ref="N182:N184" si="87">+N181</f>
        <v>343.35944000000001</v>
      </c>
      <c r="O182" s="5">
        <f>+O181+75*Q181</f>
        <v>2266.7842499999997</v>
      </c>
      <c r="P182" s="5">
        <v>150</v>
      </c>
      <c r="Q182" s="6">
        <v>24.488299999999999</v>
      </c>
      <c r="R182" s="7" t="s">
        <v>35</v>
      </c>
      <c r="S182" s="6"/>
      <c r="T182" s="6"/>
      <c r="U182" s="5"/>
      <c r="V182" s="5"/>
      <c r="W182" s="5"/>
    </row>
    <row r="183" spans="1:23" ht="14.95" thickBot="1" x14ac:dyDescent="0.3">
      <c r="A183" s="5" t="str">
        <f t="shared" si="86"/>
        <v>Santa Fe</v>
      </c>
      <c r="B183" s="6">
        <f t="shared" si="85"/>
        <v>2023</v>
      </c>
      <c r="C183" s="6">
        <f t="shared" si="85"/>
        <v>11</v>
      </c>
      <c r="D183" s="5" t="str">
        <f t="shared" si="85"/>
        <v>Epe</v>
      </c>
      <c r="E183" s="6">
        <f t="shared" si="85"/>
        <v>1</v>
      </c>
      <c r="F183" s="5" t="str">
        <f t="shared" si="85"/>
        <v>Residencial</v>
      </c>
      <c r="G183" s="6">
        <f t="shared" si="85"/>
        <v>0</v>
      </c>
      <c r="H183" s="5" t="s">
        <v>27</v>
      </c>
      <c r="I183" s="6">
        <f t="shared" si="85"/>
        <v>3</v>
      </c>
      <c r="J183" s="6">
        <v>0</v>
      </c>
      <c r="K183" s="6"/>
      <c r="L183" s="6">
        <v>301</v>
      </c>
      <c r="M183" s="6">
        <v>400</v>
      </c>
      <c r="N183" s="6">
        <f t="shared" si="87"/>
        <v>343.35944000000001</v>
      </c>
      <c r="O183" s="5">
        <f>+O182+150*Q182</f>
        <v>5940.0292499999996</v>
      </c>
      <c r="P183" s="5">
        <v>300</v>
      </c>
      <c r="Q183" s="6">
        <v>30.92963</v>
      </c>
      <c r="R183" s="7" t="s">
        <v>35</v>
      </c>
      <c r="S183" s="6"/>
      <c r="T183" s="6"/>
      <c r="U183" s="5"/>
      <c r="V183" s="5"/>
      <c r="W183" s="5"/>
    </row>
    <row r="184" spans="1:23" ht="14.95" thickBot="1" x14ac:dyDescent="0.3">
      <c r="A184" s="5" t="str">
        <f t="shared" si="86"/>
        <v>Santa Fe</v>
      </c>
      <c r="B184" s="6">
        <f t="shared" si="85"/>
        <v>2023</v>
      </c>
      <c r="C184" s="6">
        <f t="shared" si="85"/>
        <v>11</v>
      </c>
      <c r="D184" s="5" t="str">
        <f t="shared" si="85"/>
        <v>Epe</v>
      </c>
      <c r="E184" s="6">
        <f t="shared" si="85"/>
        <v>1</v>
      </c>
      <c r="F184" s="5" t="str">
        <f t="shared" si="85"/>
        <v>Residencial</v>
      </c>
      <c r="G184" s="6">
        <f t="shared" si="85"/>
        <v>0</v>
      </c>
      <c r="H184" s="5" t="s">
        <v>27</v>
      </c>
      <c r="I184" s="6">
        <f t="shared" si="85"/>
        <v>3</v>
      </c>
      <c r="J184" s="6">
        <v>0</v>
      </c>
      <c r="K184" s="6"/>
      <c r="L184" s="6">
        <v>401</v>
      </c>
      <c r="M184" s="6"/>
      <c r="N184" s="6">
        <f t="shared" si="87"/>
        <v>343.35944000000001</v>
      </c>
      <c r="O184" s="5">
        <v>12415.12975</v>
      </c>
      <c r="P184" s="5">
        <v>400</v>
      </c>
      <c r="Q184" s="6">
        <v>50.899630000000002</v>
      </c>
      <c r="R184" s="7" t="s">
        <v>35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11</v>
      </c>
      <c r="D185" s="5" t="s">
        <v>25</v>
      </c>
      <c r="E185" s="6">
        <v>1</v>
      </c>
      <c r="F185" s="5" t="s">
        <v>26</v>
      </c>
      <c r="G185" s="6">
        <v>1</v>
      </c>
      <c r="H185" s="5" t="s">
        <v>27</v>
      </c>
      <c r="I185" s="6"/>
      <c r="J185" s="6">
        <v>0</v>
      </c>
      <c r="K185" s="6"/>
      <c r="L185" s="6">
        <v>0</v>
      </c>
      <c r="M185" s="6">
        <v>75</v>
      </c>
      <c r="N185" s="6">
        <v>180.6789</v>
      </c>
      <c r="O185" s="5"/>
      <c r="P185" s="5"/>
      <c r="Q185" s="6">
        <v>3.5663900000000002</v>
      </c>
      <c r="R185" s="7" t="s">
        <v>35</v>
      </c>
      <c r="S185" s="6"/>
      <c r="T185" s="6"/>
      <c r="U185" s="5"/>
      <c r="V185" s="5"/>
      <c r="W185" s="5"/>
    </row>
    <row r="186" spans="1:23" ht="14.95" thickBot="1" x14ac:dyDescent="0.3">
      <c r="A186" s="5" t="str">
        <f>+A185</f>
        <v>Santa Fe</v>
      </c>
      <c r="B186" s="6">
        <f t="shared" ref="B186:G188" si="88">+B185</f>
        <v>2023</v>
      </c>
      <c r="C186" s="6">
        <f t="shared" si="88"/>
        <v>11</v>
      </c>
      <c r="D186" s="5" t="str">
        <f t="shared" si="88"/>
        <v>Epe</v>
      </c>
      <c r="E186" s="6">
        <f t="shared" si="88"/>
        <v>1</v>
      </c>
      <c r="F186" s="5" t="str">
        <f t="shared" si="88"/>
        <v>Residencial</v>
      </c>
      <c r="G186" s="6">
        <f t="shared" si="88"/>
        <v>1</v>
      </c>
      <c r="H186" s="5" t="s">
        <v>27</v>
      </c>
      <c r="I186" s="6"/>
      <c r="J186" s="6">
        <v>0</v>
      </c>
      <c r="K186" s="6"/>
      <c r="L186" s="6">
        <v>76</v>
      </c>
      <c r="M186" s="6">
        <v>150</v>
      </c>
      <c r="N186" s="6">
        <f>+N185</f>
        <v>180.6789</v>
      </c>
      <c r="O186" s="5">
        <f>+Q185*75</f>
        <v>267.47925000000004</v>
      </c>
      <c r="P186" s="5">
        <v>75</v>
      </c>
      <c r="Q186" s="6">
        <v>4.1963299999999997</v>
      </c>
      <c r="R186" s="7" t="s">
        <v>35</v>
      </c>
      <c r="S186" s="6"/>
      <c r="T186" s="6"/>
      <c r="U186" s="5"/>
      <c r="V186" s="5"/>
      <c r="W186" s="5"/>
    </row>
    <row r="187" spans="1:23" ht="14.95" thickBot="1" x14ac:dyDescent="0.3">
      <c r="A187" s="5" t="str">
        <f t="shared" ref="A187:A188" si="89">+A186</f>
        <v>Santa Fe</v>
      </c>
      <c r="B187" s="6">
        <f t="shared" si="88"/>
        <v>2023</v>
      </c>
      <c r="C187" s="6">
        <f t="shared" si="88"/>
        <v>11</v>
      </c>
      <c r="D187" s="5" t="str">
        <f t="shared" si="88"/>
        <v>Epe</v>
      </c>
      <c r="E187" s="6">
        <f t="shared" si="88"/>
        <v>1</v>
      </c>
      <c r="F187" s="5" t="str">
        <f t="shared" si="88"/>
        <v>Residencial</v>
      </c>
      <c r="G187" s="6">
        <f t="shared" si="88"/>
        <v>1</v>
      </c>
      <c r="H187" s="5" t="s">
        <v>27</v>
      </c>
      <c r="I187" s="6"/>
      <c r="J187" s="6">
        <v>0</v>
      </c>
      <c r="K187" s="6"/>
      <c r="L187" s="6">
        <v>151</v>
      </c>
      <c r="M187" s="6">
        <v>300</v>
      </c>
      <c r="N187" s="6">
        <f t="shared" ref="N187:N188" si="90">+N186</f>
        <v>180.6789</v>
      </c>
      <c r="O187" s="5">
        <f>+O186+75*Q186</f>
        <v>582.20399999999995</v>
      </c>
      <c r="P187" s="5">
        <v>150</v>
      </c>
      <c r="Q187" s="6">
        <v>8.3172599999999992</v>
      </c>
      <c r="R187" s="7" t="s">
        <v>35</v>
      </c>
      <c r="S187" s="6"/>
      <c r="T187" s="6"/>
      <c r="U187" s="5"/>
      <c r="V187" s="5"/>
      <c r="W187" s="5"/>
    </row>
    <row r="188" spans="1:23" ht="14.95" thickBot="1" x14ac:dyDescent="0.3">
      <c r="A188" s="5" t="str">
        <f t="shared" si="89"/>
        <v>Santa Fe</v>
      </c>
      <c r="B188" s="6">
        <f t="shared" si="88"/>
        <v>2023</v>
      </c>
      <c r="C188" s="6">
        <f t="shared" si="88"/>
        <v>11</v>
      </c>
      <c r="D188" s="5" t="str">
        <f t="shared" si="88"/>
        <v>Epe</v>
      </c>
      <c r="E188" s="6">
        <f t="shared" si="88"/>
        <v>1</v>
      </c>
      <c r="F188" s="5" t="str">
        <f t="shared" si="88"/>
        <v>Residencial</v>
      </c>
      <c r="G188" s="6">
        <f t="shared" si="88"/>
        <v>1</v>
      </c>
      <c r="H188" s="5" t="s">
        <v>27</v>
      </c>
      <c r="I188" s="6"/>
      <c r="J188" s="6">
        <v>0</v>
      </c>
      <c r="K188" s="6"/>
      <c r="L188" s="6">
        <v>301</v>
      </c>
      <c r="M188" s="6"/>
      <c r="N188" s="6">
        <f t="shared" si="90"/>
        <v>180.6789</v>
      </c>
      <c r="O188" s="5">
        <f>+O187+150*Q187</f>
        <v>1829.7929999999999</v>
      </c>
      <c r="P188" s="5">
        <v>300</v>
      </c>
      <c r="Q188" s="6">
        <v>12.84498</v>
      </c>
      <c r="R188" s="7" t="s">
        <v>35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12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27</v>
      </c>
      <c r="I189" s="6">
        <v>1</v>
      </c>
      <c r="J189" s="6">
        <v>0</v>
      </c>
      <c r="K189" s="6"/>
      <c r="L189" s="6">
        <v>0</v>
      </c>
      <c r="M189" s="6">
        <v>75</v>
      </c>
      <c r="N189" s="6">
        <v>343.35944000000001</v>
      </c>
      <c r="O189" s="5"/>
      <c r="P189" s="5"/>
      <c r="Q189" s="6">
        <v>34.08426</v>
      </c>
      <c r="R189" s="7" t="s">
        <v>36</v>
      </c>
      <c r="S189" s="6"/>
      <c r="T189" s="6"/>
      <c r="U189" s="5"/>
      <c r="V189" s="5"/>
      <c r="W189" s="5"/>
    </row>
    <row r="190" spans="1:23" ht="14.95" thickBot="1" x14ac:dyDescent="0.3">
      <c r="A190" s="5" t="str">
        <f>+A189</f>
        <v>Santa Fe</v>
      </c>
      <c r="B190" s="6">
        <f t="shared" ref="B190:I192" si="91">+B189</f>
        <v>2023</v>
      </c>
      <c r="C190" s="6">
        <f t="shared" si="91"/>
        <v>12</v>
      </c>
      <c r="D190" s="5" t="str">
        <f t="shared" si="91"/>
        <v>Epe</v>
      </c>
      <c r="E190" s="6">
        <f t="shared" si="91"/>
        <v>1</v>
      </c>
      <c r="F190" s="5" t="str">
        <f t="shared" si="91"/>
        <v>Residencial</v>
      </c>
      <c r="G190" s="6">
        <f t="shared" si="91"/>
        <v>0</v>
      </c>
      <c r="H190" s="5" t="s">
        <v>27</v>
      </c>
      <c r="I190" s="6">
        <f t="shared" si="91"/>
        <v>1</v>
      </c>
      <c r="J190" s="6">
        <v>0</v>
      </c>
      <c r="K190" s="6"/>
      <c r="L190" s="6">
        <v>76</v>
      </c>
      <c r="M190" s="6">
        <v>150</v>
      </c>
      <c r="N190" s="6">
        <f>+N189</f>
        <v>343.35944000000001</v>
      </c>
      <c r="O190" s="5">
        <f>+Q189*75</f>
        <v>2556.3195000000001</v>
      </c>
      <c r="P190" s="5">
        <v>75</v>
      </c>
      <c r="Q190" s="6">
        <v>36.795299999999997</v>
      </c>
      <c r="R190" s="7" t="s">
        <v>36</v>
      </c>
      <c r="S190" s="6"/>
      <c r="T190" s="6"/>
      <c r="U190" s="5"/>
      <c r="V190" s="5"/>
      <c r="W190" s="5"/>
    </row>
    <row r="191" spans="1:23" ht="14.95" thickBot="1" x14ac:dyDescent="0.3">
      <c r="A191" s="5" t="str">
        <f>+A190</f>
        <v>Santa Fe</v>
      </c>
      <c r="B191" s="6">
        <f t="shared" si="91"/>
        <v>2023</v>
      </c>
      <c r="C191" s="6">
        <f t="shared" si="91"/>
        <v>12</v>
      </c>
      <c r="D191" s="5" t="str">
        <f t="shared" si="91"/>
        <v>Epe</v>
      </c>
      <c r="E191" s="6">
        <f t="shared" si="91"/>
        <v>1</v>
      </c>
      <c r="F191" s="5" t="str">
        <f t="shared" si="91"/>
        <v>Residencial</v>
      </c>
      <c r="G191" s="6">
        <f t="shared" si="91"/>
        <v>0</v>
      </c>
      <c r="H191" s="5" t="s">
        <v>27</v>
      </c>
      <c r="I191" s="6">
        <f t="shared" si="91"/>
        <v>1</v>
      </c>
      <c r="J191" s="6">
        <v>0</v>
      </c>
      <c r="K191" s="6"/>
      <c r="L191" s="6">
        <v>151</v>
      </c>
      <c r="M191" s="6">
        <v>300</v>
      </c>
      <c r="N191" s="6">
        <f t="shared" ref="N191:N192" si="92">+N190</f>
        <v>343.35944000000001</v>
      </c>
      <c r="O191" s="5">
        <f>+O190+75*Q190</f>
        <v>5315.9670000000006</v>
      </c>
      <c r="P191" s="5">
        <v>150</v>
      </c>
      <c r="Q191" s="6">
        <v>44.458300000000001</v>
      </c>
      <c r="R191" s="7" t="s">
        <v>36</v>
      </c>
      <c r="S191" s="6"/>
      <c r="T191" s="6"/>
      <c r="U191" s="5"/>
      <c r="V191" s="5"/>
      <c r="W191" s="5"/>
    </row>
    <row r="192" spans="1:23" ht="14.95" thickBot="1" x14ac:dyDescent="0.3">
      <c r="A192" s="5" t="str">
        <f>+A191</f>
        <v>Santa Fe</v>
      </c>
      <c r="B192" s="6">
        <f t="shared" si="91"/>
        <v>2023</v>
      </c>
      <c r="C192" s="6">
        <f t="shared" si="91"/>
        <v>12</v>
      </c>
      <c r="D192" s="5" t="str">
        <f t="shared" si="91"/>
        <v>Epe</v>
      </c>
      <c r="E192" s="6">
        <f t="shared" si="91"/>
        <v>1</v>
      </c>
      <c r="F192" s="5" t="str">
        <f t="shared" si="91"/>
        <v>Residencial</v>
      </c>
      <c r="G192" s="6">
        <f t="shared" si="91"/>
        <v>0</v>
      </c>
      <c r="H192" s="5" t="s">
        <v>27</v>
      </c>
      <c r="I192" s="6">
        <f t="shared" si="91"/>
        <v>1</v>
      </c>
      <c r="J192" s="6">
        <v>0</v>
      </c>
      <c r="K192" s="6"/>
      <c r="L192" s="6">
        <v>301</v>
      </c>
      <c r="M192" s="6"/>
      <c r="N192" s="6">
        <f t="shared" si="92"/>
        <v>343.35944000000001</v>
      </c>
      <c r="O192" s="5">
        <f>+O191+150*Q191</f>
        <v>11984.712</v>
      </c>
      <c r="P192" s="5">
        <v>300</v>
      </c>
      <c r="Q192" s="6">
        <v>50.899630000000002</v>
      </c>
      <c r="R192" s="7" t="s">
        <v>36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12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27</v>
      </c>
      <c r="I193" s="6">
        <v>2</v>
      </c>
      <c r="J193" s="6">
        <v>0</v>
      </c>
      <c r="K193" s="6"/>
      <c r="L193" s="6">
        <v>0</v>
      </c>
      <c r="M193" s="6">
        <v>75</v>
      </c>
      <c r="N193" s="6">
        <v>343.35944000000001</v>
      </c>
      <c r="O193" s="5"/>
      <c r="P193" s="5"/>
      <c r="Q193" s="6">
        <v>13.186920000000001</v>
      </c>
      <c r="R193" s="7" t="s">
        <v>36</v>
      </c>
      <c r="S193" s="6"/>
      <c r="T193" s="6"/>
      <c r="U193" s="5"/>
      <c r="V193" s="5"/>
      <c r="W193" s="5"/>
    </row>
    <row r="194" spans="1:23" ht="14.95" thickBot="1" x14ac:dyDescent="0.3">
      <c r="A194" s="5" t="str">
        <f>+A193</f>
        <v>Santa Fe</v>
      </c>
      <c r="B194" s="6">
        <f t="shared" ref="B194:I196" si="93">+B193</f>
        <v>2023</v>
      </c>
      <c r="C194" s="6">
        <f t="shared" si="93"/>
        <v>12</v>
      </c>
      <c r="D194" s="5" t="str">
        <f t="shared" si="93"/>
        <v>Epe</v>
      </c>
      <c r="E194" s="6">
        <f t="shared" si="93"/>
        <v>1</v>
      </c>
      <c r="F194" s="5" t="str">
        <f t="shared" si="93"/>
        <v>Residencial</v>
      </c>
      <c r="G194" s="6">
        <f t="shared" si="93"/>
        <v>0</v>
      </c>
      <c r="H194" s="5" t="s">
        <v>27</v>
      </c>
      <c r="I194" s="6">
        <f t="shared" si="93"/>
        <v>2</v>
      </c>
      <c r="J194" s="6">
        <v>0</v>
      </c>
      <c r="K194" s="6"/>
      <c r="L194" s="6">
        <v>76</v>
      </c>
      <c r="M194" s="6">
        <v>150</v>
      </c>
      <c r="N194" s="6">
        <f>+N193</f>
        <v>343.35944000000001</v>
      </c>
      <c r="O194" s="5">
        <f>+Q193*75</f>
        <v>989.01900000000001</v>
      </c>
      <c r="P194" s="5">
        <v>75</v>
      </c>
      <c r="Q194" s="6">
        <v>15.18219</v>
      </c>
      <c r="R194" s="7" t="s">
        <v>36</v>
      </c>
      <c r="S194" s="6"/>
      <c r="T194" s="6"/>
      <c r="U194" s="5"/>
      <c r="V194" s="5"/>
      <c r="W194" s="5"/>
    </row>
    <row r="195" spans="1:23" ht="14.95" thickBot="1" x14ac:dyDescent="0.3">
      <c r="A195" s="5" t="str">
        <f>+A194</f>
        <v>Santa Fe</v>
      </c>
      <c r="B195" s="6">
        <f t="shared" si="93"/>
        <v>2023</v>
      </c>
      <c r="C195" s="6">
        <f t="shared" si="93"/>
        <v>12</v>
      </c>
      <c r="D195" s="5" t="str">
        <f t="shared" si="93"/>
        <v>Epe</v>
      </c>
      <c r="E195" s="6">
        <f t="shared" si="93"/>
        <v>1</v>
      </c>
      <c r="F195" s="5" t="str">
        <f t="shared" si="93"/>
        <v>Residencial</v>
      </c>
      <c r="G195" s="6">
        <f t="shared" si="93"/>
        <v>0</v>
      </c>
      <c r="H195" s="5" t="s">
        <v>27</v>
      </c>
      <c r="I195" s="6">
        <f t="shared" si="93"/>
        <v>2</v>
      </c>
      <c r="J195" s="6">
        <v>0</v>
      </c>
      <c r="K195" s="6"/>
      <c r="L195" s="6">
        <v>151</v>
      </c>
      <c r="M195" s="6">
        <v>300</v>
      </c>
      <c r="N195" s="6">
        <f t="shared" ref="N195:N196" si="94">+N194</f>
        <v>343.35944000000001</v>
      </c>
      <c r="O195" s="5">
        <f>+O194+75*Q194</f>
        <v>2127.68325</v>
      </c>
      <c r="P195" s="5">
        <v>150</v>
      </c>
      <c r="Q195" s="6">
        <v>23.560960000000001</v>
      </c>
      <c r="R195" s="7" t="s">
        <v>36</v>
      </c>
      <c r="S195" s="6"/>
      <c r="T195" s="6"/>
      <c r="U195" s="5"/>
      <c r="V195" s="5"/>
      <c r="W195" s="5"/>
    </row>
    <row r="196" spans="1:23" ht="14.95" thickBot="1" x14ac:dyDescent="0.3">
      <c r="A196" s="5" t="str">
        <f>+A195</f>
        <v>Santa Fe</v>
      </c>
      <c r="B196" s="6">
        <f t="shared" si="93"/>
        <v>2023</v>
      </c>
      <c r="C196" s="6">
        <f t="shared" si="93"/>
        <v>12</v>
      </c>
      <c r="D196" s="5" t="str">
        <f t="shared" si="93"/>
        <v>Epe</v>
      </c>
      <c r="E196" s="6">
        <f t="shared" si="93"/>
        <v>1</v>
      </c>
      <c r="F196" s="5" t="str">
        <f t="shared" si="93"/>
        <v>Residencial</v>
      </c>
      <c r="G196" s="6">
        <f t="shared" si="93"/>
        <v>0</v>
      </c>
      <c r="H196" s="5" t="s">
        <v>27</v>
      </c>
      <c r="I196" s="6">
        <f t="shared" si="93"/>
        <v>2</v>
      </c>
      <c r="J196" s="6">
        <v>0</v>
      </c>
      <c r="K196" s="6"/>
      <c r="L196" s="6">
        <v>301</v>
      </c>
      <c r="M196" s="6"/>
      <c r="N196" s="6">
        <f t="shared" si="94"/>
        <v>343.35944000000001</v>
      </c>
      <c r="O196" s="5">
        <f>+O195+150*Q195</f>
        <v>5661.8272500000003</v>
      </c>
      <c r="P196" s="5">
        <v>300</v>
      </c>
      <c r="Q196" s="6">
        <v>30.002289999999999</v>
      </c>
      <c r="R196" s="7" t="s">
        <v>36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12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27</v>
      </c>
      <c r="I197" s="6">
        <v>3</v>
      </c>
      <c r="J197" s="6">
        <v>0</v>
      </c>
      <c r="K197" s="6"/>
      <c r="L197" s="6">
        <v>0</v>
      </c>
      <c r="M197" s="6">
        <v>75</v>
      </c>
      <c r="N197" s="6">
        <v>343.35944000000001</v>
      </c>
      <c r="O197" s="5"/>
      <c r="P197" s="5"/>
      <c r="Q197" s="6">
        <v>14.11426</v>
      </c>
      <c r="R197" s="7" t="s">
        <v>36</v>
      </c>
      <c r="S197" s="6"/>
      <c r="T197" s="6"/>
      <c r="U197" s="5"/>
      <c r="V197" s="5"/>
      <c r="W197" s="5"/>
    </row>
    <row r="198" spans="1:23" ht="14.95" thickBot="1" x14ac:dyDescent="0.3">
      <c r="A198" s="5" t="str">
        <f>+A197</f>
        <v>Santa Fe</v>
      </c>
      <c r="B198" s="6">
        <f t="shared" ref="B198:I201" si="95">+B197</f>
        <v>2023</v>
      </c>
      <c r="C198" s="6">
        <f t="shared" si="95"/>
        <v>12</v>
      </c>
      <c r="D198" s="5" t="str">
        <f t="shared" si="95"/>
        <v>Epe</v>
      </c>
      <c r="E198" s="6">
        <f t="shared" si="95"/>
        <v>1</v>
      </c>
      <c r="F198" s="5" t="str">
        <f t="shared" si="95"/>
        <v>Residencial</v>
      </c>
      <c r="G198" s="6">
        <f t="shared" si="95"/>
        <v>0</v>
      </c>
      <c r="H198" s="5" t="s">
        <v>27</v>
      </c>
      <c r="I198" s="6">
        <f t="shared" si="95"/>
        <v>3</v>
      </c>
      <c r="J198" s="6">
        <v>0</v>
      </c>
      <c r="K198" s="6"/>
      <c r="L198" s="6">
        <v>76</v>
      </c>
      <c r="M198" s="6">
        <v>150</v>
      </c>
      <c r="N198" s="6">
        <f>+N197</f>
        <v>343.35944000000001</v>
      </c>
      <c r="O198" s="5">
        <f>+Q197*75</f>
        <v>1058.5695000000001</v>
      </c>
      <c r="P198" s="5">
        <v>75</v>
      </c>
      <c r="Q198" s="6">
        <v>16.109529999999999</v>
      </c>
      <c r="R198" s="7" t="s">
        <v>36</v>
      </c>
      <c r="S198" s="6"/>
      <c r="T198" s="6"/>
      <c r="U198" s="5"/>
      <c r="V198" s="5"/>
      <c r="W198" s="5"/>
    </row>
    <row r="199" spans="1:23" ht="14.95" thickBot="1" x14ac:dyDescent="0.3">
      <c r="A199" s="5" t="str">
        <f t="shared" ref="A199:A201" si="96">+A198</f>
        <v>Santa Fe</v>
      </c>
      <c r="B199" s="6">
        <f t="shared" si="95"/>
        <v>2023</v>
      </c>
      <c r="C199" s="6">
        <f t="shared" si="95"/>
        <v>12</v>
      </c>
      <c r="D199" s="5" t="str">
        <f t="shared" si="95"/>
        <v>Epe</v>
      </c>
      <c r="E199" s="6">
        <f t="shared" si="95"/>
        <v>1</v>
      </c>
      <c r="F199" s="5" t="str">
        <f t="shared" si="95"/>
        <v>Residencial</v>
      </c>
      <c r="G199" s="6">
        <f t="shared" si="95"/>
        <v>0</v>
      </c>
      <c r="H199" s="5" t="s">
        <v>27</v>
      </c>
      <c r="I199" s="6">
        <f t="shared" si="95"/>
        <v>3</v>
      </c>
      <c r="J199" s="6">
        <v>0</v>
      </c>
      <c r="K199" s="6"/>
      <c r="L199" s="6">
        <v>151</v>
      </c>
      <c r="M199" s="6">
        <v>300</v>
      </c>
      <c r="N199" s="6">
        <f t="shared" ref="N199:N201" si="97">+N198</f>
        <v>343.35944000000001</v>
      </c>
      <c r="O199" s="5">
        <f>+O198+75*Q198</f>
        <v>2266.7842499999997</v>
      </c>
      <c r="P199" s="5">
        <v>150</v>
      </c>
      <c r="Q199" s="6">
        <v>24.488299999999999</v>
      </c>
      <c r="R199" s="7" t="s">
        <v>36</v>
      </c>
      <c r="S199" s="6"/>
      <c r="T199" s="6"/>
      <c r="U199" s="5"/>
      <c r="V199" s="5"/>
      <c r="W199" s="5"/>
    </row>
    <row r="200" spans="1:23" ht="14.95" thickBot="1" x14ac:dyDescent="0.3">
      <c r="A200" s="5" t="str">
        <f t="shared" si="96"/>
        <v>Santa Fe</v>
      </c>
      <c r="B200" s="6">
        <f t="shared" si="95"/>
        <v>2023</v>
      </c>
      <c r="C200" s="6">
        <f t="shared" si="95"/>
        <v>12</v>
      </c>
      <c r="D200" s="5" t="str">
        <f t="shared" si="95"/>
        <v>Epe</v>
      </c>
      <c r="E200" s="6">
        <f t="shared" si="95"/>
        <v>1</v>
      </c>
      <c r="F200" s="5" t="str">
        <f t="shared" si="95"/>
        <v>Residencial</v>
      </c>
      <c r="G200" s="6">
        <f t="shared" si="95"/>
        <v>0</v>
      </c>
      <c r="H200" s="5" t="s">
        <v>27</v>
      </c>
      <c r="I200" s="6">
        <f t="shared" si="95"/>
        <v>3</v>
      </c>
      <c r="J200" s="6">
        <v>0</v>
      </c>
      <c r="K200" s="6"/>
      <c r="L200" s="6">
        <v>301</v>
      </c>
      <c r="M200" s="6">
        <v>400</v>
      </c>
      <c r="N200" s="6">
        <f t="shared" si="97"/>
        <v>343.35944000000001</v>
      </c>
      <c r="O200" s="5">
        <f>+O199+150*Q199</f>
        <v>5940.0292499999996</v>
      </c>
      <c r="P200" s="5">
        <v>300</v>
      </c>
      <c r="Q200" s="6">
        <v>30.92963</v>
      </c>
      <c r="R200" s="7" t="s">
        <v>36</v>
      </c>
      <c r="S200" s="6"/>
      <c r="T200" s="6"/>
      <c r="U200" s="5"/>
      <c r="V200" s="5"/>
      <c r="W200" s="5"/>
    </row>
    <row r="201" spans="1:23" ht="14.95" thickBot="1" x14ac:dyDescent="0.3">
      <c r="A201" s="5" t="str">
        <f t="shared" si="96"/>
        <v>Santa Fe</v>
      </c>
      <c r="B201" s="6">
        <f t="shared" si="95"/>
        <v>2023</v>
      </c>
      <c r="C201" s="6">
        <f t="shared" si="95"/>
        <v>12</v>
      </c>
      <c r="D201" s="5" t="str">
        <f t="shared" si="95"/>
        <v>Epe</v>
      </c>
      <c r="E201" s="6">
        <f t="shared" si="95"/>
        <v>1</v>
      </c>
      <c r="F201" s="5" t="str">
        <f t="shared" si="95"/>
        <v>Residencial</v>
      </c>
      <c r="G201" s="6">
        <f t="shared" si="95"/>
        <v>0</v>
      </c>
      <c r="H201" s="5" t="s">
        <v>27</v>
      </c>
      <c r="I201" s="6">
        <f t="shared" si="95"/>
        <v>3</v>
      </c>
      <c r="J201" s="6">
        <v>0</v>
      </c>
      <c r="K201" s="6"/>
      <c r="L201" s="6">
        <v>401</v>
      </c>
      <c r="M201" s="6"/>
      <c r="N201" s="6">
        <f t="shared" si="97"/>
        <v>343.35944000000001</v>
      </c>
      <c r="O201" s="5">
        <v>12415.12975</v>
      </c>
      <c r="P201" s="5">
        <v>400</v>
      </c>
      <c r="Q201" s="6">
        <v>50.899630000000002</v>
      </c>
      <c r="R201" s="7" t="s">
        <v>36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12</v>
      </c>
      <c r="D202" s="5" t="s">
        <v>25</v>
      </c>
      <c r="E202" s="6">
        <v>1</v>
      </c>
      <c r="F202" s="5" t="s">
        <v>26</v>
      </c>
      <c r="G202" s="6">
        <v>1</v>
      </c>
      <c r="H202" s="5" t="s">
        <v>27</v>
      </c>
      <c r="I202" s="6"/>
      <c r="J202" s="6">
        <v>0</v>
      </c>
      <c r="K202" s="6"/>
      <c r="L202" s="6">
        <v>0</v>
      </c>
      <c r="M202" s="6">
        <v>75</v>
      </c>
      <c r="N202" s="6">
        <v>180.6789</v>
      </c>
      <c r="O202" s="5"/>
      <c r="P202" s="5"/>
      <c r="Q202" s="6">
        <v>3.5663900000000002</v>
      </c>
      <c r="R202" s="7" t="s">
        <v>36</v>
      </c>
      <c r="S202" s="6"/>
      <c r="T202" s="6"/>
      <c r="U202" s="5"/>
      <c r="V202" s="5"/>
      <c r="W202" s="5"/>
    </row>
    <row r="203" spans="1:23" ht="14.95" thickBot="1" x14ac:dyDescent="0.3">
      <c r="A203" s="5" t="str">
        <f>+A202</f>
        <v>Santa Fe</v>
      </c>
      <c r="B203" s="6">
        <f t="shared" ref="B203:G205" si="98">+B202</f>
        <v>2023</v>
      </c>
      <c r="C203" s="6">
        <f t="shared" si="98"/>
        <v>12</v>
      </c>
      <c r="D203" s="5" t="str">
        <f t="shared" si="98"/>
        <v>Epe</v>
      </c>
      <c r="E203" s="6">
        <f t="shared" si="98"/>
        <v>1</v>
      </c>
      <c r="F203" s="5" t="str">
        <f t="shared" si="98"/>
        <v>Residencial</v>
      </c>
      <c r="G203" s="6">
        <f t="shared" si="98"/>
        <v>1</v>
      </c>
      <c r="H203" s="5" t="s">
        <v>27</v>
      </c>
      <c r="I203" s="6"/>
      <c r="J203" s="6">
        <v>0</v>
      </c>
      <c r="K203" s="6"/>
      <c r="L203" s="6">
        <v>76</v>
      </c>
      <c r="M203" s="6">
        <v>150</v>
      </c>
      <c r="N203" s="6">
        <f>+N202</f>
        <v>180.6789</v>
      </c>
      <c r="O203" s="5">
        <f>+Q202*75</f>
        <v>267.47925000000004</v>
      </c>
      <c r="P203" s="5">
        <v>75</v>
      </c>
      <c r="Q203" s="6">
        <v>4.1963299999999997</v>
      </c>
      <c r="R203" s="7" t="s">
        <v>36</v>
      </c>
      <c r="S203" s="6"/>
      <c r="T203" s="6"/>
      <c r="U203" s="5"/>
      <c r="V203" s="5"/>
      <c r="W203" s="5"/>
    </row>
    <row r="204" spans="1:23" ht="14.95" thickBot="1" x14ac:dyDescent="0.3">
      <c r="A204" s="5" t="str">
        <f t="shared" ref="A204:A205" si="99">+A203</f>
        <v>Santa Fe</v>
      </c>
      <c r="B204" s="6">
        <f t="shared" si="98"/>
        <v>2023</v>
      </c>
      <c r="C204" s="6">
        <f t="shared" si="98"/>
        <v>12</v>
      </c>
      <c r="D204" s="5" t="str">
        <f t="shared" si="98"/>
        <v>Epe</v>
      </c>
      <c r="E204" s="6">
        <f t="shared" si="98"/>
        <v>1</v>
      </c>
      <c r="F204" s="5" t="str">
        <f t="shared" si="98"/>
        <v>Residencial</v>
      </c>
      <c r="G204" s="6">
        <f t="shared" si="98"/>
        <v>1</v>
      </c>
      <c r="H204" s="5" t="s">
        <v>27</v>
      </c>
      <c r="I204" s="6"/>
      <c r="J204" s="6">
        <v>0</v>
      </c>
      <c r="K204" s="6"/>
      <c r="L204" s="6">
        <v>151</v>
      </c>
      <c r="M204" s="6">
        <v>300</v>
      </c>
      <c r="N204" s="6">
        <f t="shared" ref="N204:N205" si="100">+N203</f>
        <v>180.6789</v>
      </c>
      <c r="O204" s="5">
        <f>+O203+75*Q203</f>
        <v>582.20399999999995</v>
      </c>
      <c r="P204" s="5">
        <v>150</v>
      </c>
      <c r="Q204" s="6">
        <v>8.3172599999999992</v>
      </c>
      <c r="R204" s="7" t="s">
        <v>36</v>
      </c>
      <c r="S204" s="6"/>
      <c r="T204" s="6"/>
      <c r="U204" s="5"/>
      <c r="V204" s="5"/>
      <c r="W204" s="5"/>
    </row>
    <row r="205" spans="1:23" ht="14.95" thickBot="1" x14ac:dyDescent="0.3">
      <c r="A205" s="5" t="str">
        <f t="shared" si="99"/>
        <v>Santa Fe</v>
      </c>
      <c r="B205" s="6">
        <f t="shared" si="98"/>
        <v>2023</v>
      </c>
      <c r="C205" s="6">
        <f t="shared" si="98"/>
        <v>12</v>
      </c>
      <c r="D205" s="5" t="str">
        <f t="shared" si="98"/>
        <v>Epe</v>
      </c>
      <c r="E205" s="6">
        <f t="shared" si="98"/>
        <v>1</v>
      </c>
      <c r="F205" s="5" t="str">
        <f t="shared" si="98"/>
        <v>Residencial</v>
      </c>
      <c r="G205" s="6">
        <f t="shared" si="98"/>
        <v>1</v>
      </c>
      <c r="H205" s="5" t="s">
        <v>27</v>
      </c>
      <c r="I205" s="6"/>
      <c r="J205" s="6">
        <v>0</v>
      </c>
      <c r="K205" s="6"/>
      <c r="L205" s="6">
        <v>301</v>
      </c>
      <c r="M205" s="6"/>
      <c r="N205" s="6">
        <f t="shared" si="100"/>
        <v>180.6789</v>
      </c>
      <c r="O205" s="5">
        <f>+O204+150*Q204</f>
        <v>1829.7929999999999</v>
      </c>
      <c r="P205" s="5">
        <v>300</v>
      </c>
      <c r="Q205" s="6">
        <v>12.84498</v>
      </c>
      <c r="R205" s="7" t="s">
        <v>36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1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27</v>
      </c>
      <c r="I206" s="6">
        <v>1</v>
      </c>
      <c r="J206" s="6">
        <v>0</v>
      </c>
      <c r="K206" s="6"/>
      <c r="L206" s="6">
        <v>0</v>
      </c>
      <c r="M206" s="6">
        <v>75</v>
      </c>
      <c r="N206" s="6">
        <v>419.58523000000002</v>
      </c>
      <c r="O206" s="5"/>
      <c r="P206" s="5"/>
      <c r="Q206" s="6">
        <v>35.960920000000002</v>
      </c>
      <c r="R206" s="7" t="s">
        <v>37</v>
      </c>
      <c r="S206" s="6"/>
      <c r="T206" s="6"/>
      <c r="U206" s="5"/>
      <c r="V206" s="5"/>
      <c r="W206" s="5"/>
    </row>
    <row r="207" spans="1:23" ht="14.95" thickBot="1" x14ac:dyDescent="0.3">
      <c r="A207" s="5" t="str">
        <f>+A206</f>
        <v>Santa Fe</v>
      </c>
      <c r="B207" s="6">
        <f t="shared" ref="B207:I209" si="101">+B206</f>
        <v>2024</v>
      </c>
      <c r="C207" s="6">
        <f t="shared" si="101"/>
        <v>1</v>
      </c>
      <c r="D207" s="5" t="str">
        <f t="shared" si="101"/>
        <v>Epe</v>
      </c>
      <c r="E207" s="6">
        <f t="shared" si="101"/>
        <v>1</v>
      </c>
      <c r="F207" s="5" t="str">
        <f t="shared" si="101"/>
        <v>Residencial</v>
      </c>
      <c r="G207" s="6">
        <f t="shared" si="101"/>
        <v>0</v>
      </c>
      <c r="H207" s="5" t="s">
        <v>27</v>
      </c>
      <c r="I207" s="6">
        <f t="shared" si="101"/>
        <v>1</v>
      </c>
      <c r="J207" s="6">
        <v>0</v>
      </c>
      <c r="K207" s="6"/>
      <c r="L207" s="6">
        <v>76</v>
      </c>
      <c r="M207" s="6">
        <v>150</v>
      </c>
      <c r="N207" s="6">
        <f>+N206</f>
        <v>419.58523000000002</v>
      </c>
      <c r="O207" s="5">
        <f>+Q206*75</f>
        <v>2697.069</v>
      </c>
      <c r="P207" s="5">
        <v>75</v>
      </c>
      <c r="Q207" s="6">
        <v>38.399140000000003</v>
      </c>
      <c r="R207" s="7" t="s">
        <v>37</v>
      </c>
      <c r="S207" s="6"/>
      <c r="T207" s="6"/>
      <c r="U207" s="5"/>
      <c r="V207" s="5"/>
      <c r="W207" s="5"/>
    </row>
    <row r="208" spans="1:23" ht="14.95" thickBot="1" x14ac:dyDescent="0.3">
      <c r="A208" s="5" t="str">
        <f>+A207</f>
        <v>Santa Fe</v>
      </c>
      <c r="B208" s="6">
        <f t="shared" si="101"/>
        <v>2024</v>
      </c>
      <c r="C208" s="6">
        <f t="shared" si="101"/>
        <v>1</v>
      </c>
      <c r="D208" s="5" t="str">
        <f t="shared" si="101"/>
        <v>Epe</v>
      </c>
      <c r="E208" s="6">
        <f t="shared" si="101"/>
        <v>1</v>
      </c>
      <c r="F208" s="5" t="str">
        <f t="shared" si="101"/>
        <v>Residencial</v>
      </c>
      <c r="G208" s="6">
        <f t="shared" si="101"/>
        <v>0</v>
      </c>
      <c r="H208" s="5" t="s">
        <v>27</v>
      </c>
      <c r="I208" s="6">
        <f t="shared" si="101"/>
        <v>1</v>
      </c>
      <c r="J208" s="6">
        <v>0</v>
      </c>
      <c r="K208" s="6"/>
      <c r="L208" s="6">
        <v>151</v>
      </c>
      <c r="M208" s="6">
        <v>300</v>
      </c>
      <c r="N208" s="6">
        <f t="shared" ref="N208:N209" si="102">+N207</f>
        <v>419.58523000000002</v>
      </c>
      <c r="O208" s="5">
        <f>+O207+75*Q207</f>
        <v>5577.0045</v>
      </c>
      <c r="P208" s="5">
        <v>150</v>
      </c>
      <c r="Q208" s="6">
        <v>48.637999999999998</v>
      </c>
      <c r="R208" s="7" t="s">
        <v>37</v>
      </c>
      <c r="S208" s="6"/>
      <c r="T208" s="6"/>
      <c r="U208" s="5"/>
      <c r="V208" s="5"/>
      <c r="W208" s="5"/>
    </row>
    <row r="209" spans="1:23" ht="14.95" thickBot="1" x14ac:dyDescent="0.3">
      <c r="A209" s="5" t="str">
        <f>+A208</f>
        <v>Santa Fe</v>
      </c>
      <c r="B209" s="6">
        <f t="shared" si="101"/>
        <v>2024</v>
      </c>
      <c r="C209" s="6">
        <f t="shared" si="101"/>
        <v>1</v>
      </c>
      <c r="D209" s="5" t="str">
        <f t="shared" si="101"/>
        <v>Epe</v>
      </c>
      <c r="E209" s="6">
        <f t="shared" si="101"/>
        <v>1</v>
      </c>
      <c r="F209" s="5" t="str">
        <f t="shared" si="101"/>
        <v>Residencial</v>
      </c>
      <c r="G209" s="6">
        <f t="shared" si="101"/>
        <v>0</v>
      </c>
      <c r="H209" s="5" t="s">
        <v>27</v>
      </c>
      <c r="I209" s="6">
        <f t="shared" si="101"/>
        <v>1</v>
      </c>
      <c r="J209" s="6">
        <v>0</v>
      </c>
      <c r="K209" s="6"/>
      <c r="L209" s="6">
        <v>301</v>
      </c>
      <c r="M209" s="6"/>
      <c r="N209" s="6">
        <f t="shared" si="102"/>
        <v>419.58523000000002</v>
      </c>
      <c r="O209" s="5">
        <f>+O208+150*Q208</f>
        <v>12872.7045</v>
      </c>
      <c r="P209" s="5">
        <v>300</v>
      </c>
      <c r="Q209" s="6">
        <v>56.509300000000003</v>
      </c>
      <c r="R209" s="7" t="s">
        <v>37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1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27</v>
      </c>
      <c r="I210" s="6">
        <v>2</v>
      </c>
      <c r="J210" s="6">
        <v>0</v>
      </c>
      <c r="K210" s="6"/>
      <c r="L210" s="6">
        <v>0</v>
      </c>
      <c r="M210" s="6">
        <v>75</v>
      </c>
      <c r="N210" s="6">
        <v>419.58523000000002</v>
      </c>
      <c r="O210" s="5"/>
      <c r="P210" s="5"/>
      <c r="Q210" s="6">
        <v>15.06358</v>
      </c>
      <c r="R210" s="7" t="s">
        <v>37</v>
      </c>
      <c r="S210" s="6"/>
      <c r="T210" s="6"/>
      <c r="U210" s="5"/>
      <c r="V210" s="5"/>
      <c r="W210" s="5"/>
    </row>
    <row r="211" spans="1:23" ht="14.95" thickBot="1" x14ac:dyDescent="0.3">
      <c r="A211" s="5" t="str">
        <f>+A210</f>
        <v>Santa Fe</v>
      </c>
      <c r="B211" s="6">
        <f t="shared" ref="B211:I213" si="103">+B210</f>
        <v>2024</v>
      </c>
      <c r="C211" s="6">
        <f t="shared" si="103"/>
        <v>1</v>
      </c>
      <c r="D211" s="5" t="str">
        <f t="shared" si="103"/>
        <v>Epe</v>
      </c>
      <c r="E211" s="6">
        <f t="shared" si="103"/>
        <v>1</v>
      </c>
      <c r="F211" s="5" t="str">
        <f t="shared" si="103"/>
        <v>Residencial</v>
      </c>
      <c r="G211" s="6">
        <f t="shared" si="103"/>
        <v>0</v>
      </c>
      <c r="H211" s="5" t="s">
        <v>27</v>
      </c>
      <c r="I211" s="6">
        <f t="shared" si="103"/>
        <v>2</v>
      </c>
      <c r="J211" s="6">
        <v>0</v>
      </c>
      <c r="K211" s="6"/>
      <c r="L211" s="6">
        <v>76</v>
      </c>
      <c r="M211" s="6">
        <v>150</v>
      </c>
      <c r="N211" s="6">
        <f>+N210</f>
        <v>419.58523000000002</v>
      </c>
      <c r="O211" s="5">
        <f>+Q210*75</f>
        <v>1129.7684999999999</v>
      </c>
      <c r="P211" s="5">
        <v>75</v>
      </c>
      <c r="Q211" s="6">
        <v>17.501799999999999</v>
      </c>
      <c r="R211" s="7" t="s">
        <v>37</v>
      </c>
      <c r="S211" s="6"/>
      <c r="T211" s="6"/>
      <c r="U211" s="5"/>
      <c r="V211" s="5"/>
      <c r="W211" s="5"/>
    </row>
    <row r="212" spans="1:23" ht="14.95" thickBot="1" x14ac:dyDescent="0.3">
      <c r="A212" s="5" t="str">
        <f>+A211</f>
        <v>Santa Fe</v>
      </c>
      <c r="B212" s="6">
        <f t="shared" si="103"/>
        <v>2024</v>
      </c>
      <c r="C212" s="6">
        <f t="shared" si="103"/>
        <v>1</v>
      </c>
      <c r="D212" s="5" t="str">
        <f t="shared" si="103"/>
        <v>Epe</v>
      </c>
      <c r="E212" s="6">
        <f t="shared" si="103"/>
        <v>1</v>
      </c>
      <c r="F212" s="5" t="str">
        <f t="shared" si="103"/>
        <v>Residencial</v>
      </c>
      <c r="G212" s="6">
        <f t="shared" si="103"/>
        <v>0</v>
      </c>
      <c r="H212" s="5" t="s">
        <v>27</v>
      </c>
      <c r="I212" s="6">
        <f t="shared" si="103"/>
        <v>2</v>
      </c>
      <c r="J212" s="6">
        <v>0</v>
      </c>
      <c r="K212" s="6"/>
      <c r="L212" s="6">
        <v>151</v>
      </c>
      <c r="M212" s="6">
        <v>300</v>
      </c>
      <c r="N212" s="6">
        <f t="shared" ref="N212:N213" si="104">+N211</f>
        <v>419.58523000000002</v>
      </c>
      <c r="O212" s="5">
        <f>+O211+75*Q211</f>
        <v>2442.4034999999999</v>
      </c>
      <c r="P212" s="5">
        <v>150</v>
      </c>
      <c r="Q212" s="6">
        <v>27.740659999999998</v>
      </c>
      <c r="R212" s="7" t="s">
        <v>37</v>
      </c>
      <c r="S212" s="6"/>
      <c r="T212" s="6"/>
      <c r="U212" s="5"/>
      <c r="V212" s="5"/>
      <c r="W212" s="5"/>
    </row>
    <row r="213" spans="1:23" ht="14.95" thickBot="1" x14ac:dyDescent="0.3">
      <c r="A213" s="5" t="str">
        <f>+A212</f>
        <v>Santa Fe</v>
      </c>
      <c r="B213" s="6">
        <f t="shared" si="103"/>
        <v>2024</v>
      </c>
      <c r="C213" s="6">
        <f t="shared" si="103"/>
        <v>1</v>
      </c>
      <c r="D213" s="5" t="str">
        <f t="shared" si="103"/>
        <v>Epe</v>
      </c>
      <c r="E213" s="6">
        <f t="shared" si="103"/>
        <v>1</v>
      </c>
      <c r="F213" s="5" t="str">
        <f t="shared" si="103"/>
        <v>Residencial</v>
      </c>
      <c r="G213" s="6">
        <f t="shared" si="103"/>
        <v>0</v>
      </c>
      <c r="H213" s="5" t="s">
        <v>27</v>
      </c>
      <c r="I213" s="6">
        <f t="shared" si="103"/>
        <v>2</v>
      </c>
      <c r="J213" s="6">
        <v>0</v>
      </c>
      <c r="K213" s="6"/>
      <c r="L213" s="6">
        <v>301</v>
      </c>
      <c r="M213" s="6"/>
      <c r="N213" s="6">
        <f t="shared" si="104"/>
        <v>419.58523000000002</v>
      </c>
      <c r="O213" s="5">
        <f>+O212+150*Q212</f>
        <v>6603.5025000000005</v>
      </c>
      <c r="P213" s="5">
        <v>300</v>
      </c>
      <c r="Q213" s="6">
        <v>35.611960000000003</v>
      </c>
      <c r="R213" s="7" t="s">
        <v>37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1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27</v>
      </c>
      <c r="I214" s="6">
        <v>3</v>
      </c>
      <c r="J214" s="6">
        <v>0</v>
      </c>
      <c r="K214" s="6"/>
      <c r="L214" s="6">
        <v>0</v>
      </c>
      <c r="M214" s="6">
        <v>75</v>
      </c>
      <c r="N214" s="6">
        <v>419.58523000000002</v>
      </c>
      <c r="O214" s="5"/>
      <c r="P214" s="5"/>
      <c r="Q214" s="6">
        <v>15.990919999999999</v>
      </c>
      <c r="R214" s="7" t="s">
        <v>37</v>
      </c>
      <c r="S214" s="6"/>
      <c r="T214" s="6"/>
      <c r="U214" s="5"/>
      <c r="V214" s="5"/>
      <c r="W214" s="5"/>
    </row>
    <row r="215" spans="1:23" ht="14.95" thickBot="1" x14ac:dyDescent="0.3">
      <c r="A215" s="5" t="str">
        <f>+A214</f>
        <v>Santa Fe</v>
      </c>
      <c r="B215" s="6">
        <f t="shared" ref="B215:I218" si="105">+B214</f>
        <v>2024</v>
      </c>
      <c r="C215" s="6">
        <f t="shared" si="105"/>
        <v>1</v>
      </c>
      <c r="D215" s="5" t="str">
        <f t="shared" si="105"/>
        <v>Epe</v>
      </c>
      <c r="E215" s="6">
        <f t="shared" si="105"/>
        <v>1</v>
      </c>
      <c r="F215" s="5" t="str">
        <f t="shared" si="105"/>
        <v>Residencial</v>
      </c>
      <c r="G215" s="6">
        <f t="shared" si="105"/>
        <v>0</v>
      </c>
      <c r="H215" s="5" t="s">
        <v>27</v>
      </c>
      <c r="I215" s="6">
        <f t="shared" si="105"/>
        <v>3</v>
      </c>
      <c r="J215" s="6">
        <v>0</v>
      </c>
      <c r="K215" s="6"/>
      <c r="L215" s="6">
        <v>76</v>
      </c>
      <c r="M215" s="6">
        <v>150</v>
      </c>
      <c r="N215" s="6">
        <f>+N214</f>
        <v>419.58523000000002</v>
      </c>
      <c r="O215" s="5">
        <f>+Q214*75</f>
        <v>1199.319</v>
      </c>
      <c r="P215" s="5">
        <v>75</v>
      </c>
      <c r="Q215" s="6">
        <v>18.42914</v>
      </c>
      <c r="R215" s="7" t="s">
        <v>37</v>
      </c>
      <c r="S215" s="6"/>
      <c r="T215" s="6"/>
      <c r="U215" s="5"/>
      <c r="V215" s="5"/>
      <c r="W215" s="5"/>
    </row>
    <row r="216" spans="1:23" ht="14.95" thickBot="1" x14ac:dyDescent="0.3">
      <c r="A216" s="5" t="str">
        <f t="shared" ref="A216:A218" si="106">+A215</f>
        <v>Santa Fe</v>
      </c>
      <c r="B216" s="6">
        <f t="shared" si="105"/>
        <v>2024</v>
      </c>
      <c r="C216" s="6">
        <f t="shared" si="105"/>
        <v>1</v>
      </c>
      <c r="D216" s="5" t="str">
        <f t="shared" si="105"/>
        <v>Epe</v>
      </c>
      <c r="E216" s="6">
        <f t="shared" si="105"/>
        <v>1</v>
      </c>
      <c r="F216" s="5" t="str">
        <f t="shared" si="105"/>
        <v>Residencial</v>
      </c>
      <c r="G216" s="6">
        <f t="shared" si="105"/>
        <v>0</v>
      </c>
      <c r="H216" s="5" t="s">
        <v>27</v>
      </c>
      <c r="I216" s="6">
        <f t="shared" si="105"/>
        <v>3</v>
      </c>
      <c r="J216" s="6">
        <v>0</v>
      </c>
      <c r="K216" s="6"/>
      <c r="L216" s="6">
        <v>151</v>
      </c>
      <c r="M216" s="6">
        <v>300</v>
      </c>
      <c r="N216" s="6">
        <f t="shared" ref="N216:N218" si="107">+N215</f>
        <v>419.58523000000002</v>
      </c>
      <c r="O216" s="5">
        <f>+O215+75*Q215</f>
        <v>2581.5045</v>
      </c>
      <c r="P216" s="5">
        <v>150</v>
      </c>
      <c r="Q216" s="6">
        <v>28.667999999999999</v>
      </c>
      <c r="R216" s="7" t="s">
        <v>37</v>
      </c>
      <c r="S216" s="6"/>
      <c r="T216" s="6"/>
      <c r="U216" s="5"/>
      <c r="V216" s="5"/>
      <c r="W216" s="5"/>
    </row>
    <row r="217" spans="1:23" ht="14.95" thickBot="1" x14ac:dyDescent="0.3">
      <c r="A217" s="5" t="str">
        <f t="shared" si="106"/>
        <v>Santa Fe</v>
      </c>
      <c r="B217" s="6">
        <f t="shared" si="105"/>
        <v>2024</v>
      </c>
      <c r="C217" s="6">
        <f t="shared" si="105"/>
        <v>1</v>
      </c>
      <c r="D217" s="5" t="str">
        <f t="shared" si="105"/>
        <v>Epe</v>
      </c>
      <c r="E217" s="6">
        <f t="shared" si="105"/>
        <v>1</v>
      </c>
      <c r="F217" s="5" t="str">
        <f t="shared" si="105"/>
        <v>Residencial</v>
      </c>
      <c r="G217" s="6">
        <f t="shared" si="105"/>
        <v>0</v>
      </c>
      <c r="H217" s="5" t="s">
        <v>27</v>
      </c>
      <c r="I217" s="6">
        <f t="shared" si="105"/>
        <v>3</v>
      </c>
      <c r="J217" s="6">
        <v>0</v>
      </c>
      <c r="K217" s="6"/>
      <c r="L217" s="6">
        <v>301</v>
      </c>
      <c r="M217" s="6">
        <v>400</v>
      </c>
      <c r="N217" s="6">
        <f t="shared" si="107"/>
        <v>419.58523000000002</v>
      </c>
      <c r="O217" s="5">
        <f>+O216+150*Q216</f>
        <v>6881.7044999999998</v>
      </c>
      <c r="P217" s="5">
        <v>300</v>
      </c>
      <c r="Q217" s="6">
        <v>36.539299999999997</v>
      </c>
      <c r="R217" s="7" t="s">
        <v>37</v>
      </c>
      <c r="S217" s="6"/>
      <c r="T217" s="6"/>
      <c r="U217" s="5"/>
      <c r="V217" s="5"/>
      <c r="W217" s="5"/>
    </row>
    <row r="218" spans="1:23" ht="14.95" thickBot="1" x14ac:dyDescent="0.3">
      <c r="A218" s="5" t="str">
        <f t="shared" si="106"/>
        <v>Santa Fe</v>
      </c>
      <c r="B218" s="6">
        <f t="shared" si="105"/>
        <v>2024</v>
      </c>
      <c r="C218" s="6">
        <f t="shared" si="105"/>
        <v>1</v>
      </c>
      <c r="D218" s="5" t="str">
        <f t="shared" si="105"/>
        <v>Epe</v>
      </c>
      <c r="E218" s="6">
        <f t="shared" si="105"/>
        <v>1</v>
      </c>
      <c r="F218" s="5" t="str">
        <f t="shared" si="105"/>
        <v>Residencial</v>
      </c>
      <c r="G218" s="6">
        <f t="shared" si="105"/>
        <v>0</v>
      </c>
      <c r="H218" s="5" t="s">
        <v>27</v>
      </c>
      <c r="I218" s="6">
        <f t="shared" si="105"/>
        <v>3</v>
      </c>
      <c r="J218" s="6">
        <v>0</v>
      </c>
      <c r="K218" s="6"/>
      <c r="L218" s="6">
        <v>401</v>
      </c>
      <c r="M218" s="6"/>
      <c r="N218" s="6">
        <f t="shared" si="107"/>
        <v>419.58523000000002</v>
      </c>
      <c r="O218" s="5">
        <v>14225.272000000001</v>
      </c>
      <c r="P218" s="5">
        <v>400</v>
      </c>
      <c r="Q218" s="6">
        <v>56.509300000000003</v>
      </c>
      <c r="R218" s="7" t="s">
        <v>37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1</v>
      </c>
      <c r="D219" s="5" t="s">
        <v>25</v>
      </c>
      <c r="E219" s="6">
        <v>1</v>
      </c>
      <c r="F219" s="5" t="s">
        <v>26</v>
      </c>
      <c r="G219" s="6">
        <v>1</v>
      </c>
      <c r="H219" s="5" t="s">
        <v>27</v>
      </c>
      <c r="I219" s="6"/>
      <c r="J219" s="6">
        <v>0</v>
      </c>
      <c r="K219" s="6"/>
      <c r="L219" s="6">
        <v>0</v>
      </c>
      <c r="M219" s="6">
        <v>75</v>
      </c>
      <c r="N219" s="6">
        <v>220.78961000000001</v>
      </c>
      <c r="O219" s="5"/>
      <c r="P219" s="5"/>
      <c r="Q219" s="6">
        <v>4.0991</v>
      </c>
      <c r="R219" s="7" t="s">
        <v>37</v>
      </c>
      <c r="S219" s="6"/>
      <c r="T219" s="6"/>
      <c r="U219" s="5"/>
      <c r="V219" s="5"/>
      <c r="W219" s="5"/>
    </row>
    <row r="220" spans="1:23" ht="14.95" thickBot="1" x14ac:dyDescent="0.3">
      <c r="A220" s="5" t="str">
        <f>+A219</f>
        <v>Santa Fe</v>
      </c>
      <c r="B220" s="6">
        <f t="shared" ref="B220:G222" si="108">+B219</f>
        <v>2024</v>
      </c>
      <c r="C220" s="6">
        <f t="shared" si="108"/>
        <v>1</v>
      </c>
      <c r="D220" s="5" t="str">
        <f t="shared" si="108"/>
        <v>Epe</v>
      </c>
      <c r="E220" s="6">
        <f t="shared" si="108"/>
        <v>1</v>
      </c>
      <c r="F220" s="5" t="str">
        <f t="shared" si="108"/>
        <v>Residencial</v>
      </c>
      <c r="G220" s="6">
        <f t="shared" si="108"/>
        <v>1</v>
      </c>
      <c r="H220" s="5" t="s">
        <v>27</v>
      </c>
      <c r="I220" s="6"/>
      <c r="J220" s="6">
        <v>0</v>
      </c>
      <c r="K220" s="6"/>
      <c r="L220" s="6">
        <v>76</v>
      </c>
      <c r="M220" s="6">
        <v>150</v>
      </c>
      <c r="N220" s="6">
        <f>+N219</f>
        <v>220.78961000000001</v>
      </c>
      <c r="O220" s="5">
        <f>+Q219*75</f>
        <v>307.4325</v>
      </c>
      <c r="P220" s="5">
        <v>75</v>
      </c>
      <c r="Q220" s="6">
        <v>4.8688799999999999</v>
      </c>
      <c r="R220" s="7" t="s">
        <v>37</v>
      </c>
      <c r="S220" s="6"/>
      <c r="T220" s="6"/>
      <c r="U220" s="5"/>
      <c r="V220" s="5"/>
      <c r="W220" s="5"/>
    </row>
    <row r="221" spans="1:23" ht="14.95" thickBot="1" x14ac:dyDescent="0.3">
      <c r="A221" s="5" t="str">
        <f t="shared" ref="A221:A222" si="109">+A220</f>
        <v>Santa Fe</v>
      </c>
      <c r="B221" s="6">
        <f t="shared" si="108"/>
        <v>2024</v>
      </c>
      <c r="C221" s="6">
        <f t="shared" si="108"/>
        <v>1</v>
      </c>
      <c r="D221" s="5" t="str">
        <f t="shared" si="108"/>
        <v>Epe</v>
      </c>
      <c r="E221" s="6">
        <f t="shared" si="108"/>
        <v>1</v>
      </c>
      <c r="F221" s="5" t="str">
        <f t="shared" si="108"/>
        <v>Residencial</v>
      </c>
      <c r="G221" s="6">
        <f t="shared" si="108"/>
        <v>1</v>
      </c>
      <c r="H221" s="5" t="s">
        <v>27</v>
      </c>
      <c r="I221" s="6"/>
      <c r="J221" s="6">
        <v>0</v>
      </c>
      <c r="K221" s="6"/>
      <c r="L221" s="6">
        <v>151</v>
      </c>
      <c r="M221" s="6">
        <v>300</v>
      </c>
      <c r="N221" s="6">
        <f t="shared" ref="N221:N222" si="110">+N220</f>
        <v>220.78961000000001</v>
      </c>
      <c r="O221" s="5">
        <f>+O220+75*Q220</f>
        <v>672.59850000000006</v>
      </c>
      <c r="P221" s="5">
        <v>150</v>
      </c>
      <c r="Q221" s="6">
        <v>9.5087600000000005</v>
      </c>
      <c r="R221" s="7" t="s">
        <v>37</v>
      </c>
      <c r="S221" s="6"/>
      <c r="T221" s="6"/>
      <c r="U221" s="5"/>
      <c r="V221" s="5"/>
      <c r="W221" s="5"/>
    </row>
    <row r="222" spans="1:23" ht="14.95" thickBot="1" x14ac:dyDescent="0.3">
      <c r="A222" s="5" t="str">
        <f t="shared" si="109"/>
        <v>Santa Fe</v>
      </c>
      <c r="B222" s="6">
        <f t="shared" si="108"/>
        <v>2024</v>
      </c>
      <c r="C222" s="6">
        <f t="shared" si="108"/>
        <v>1</v>
      </c>
      <c r="D222" s="5" t="str">
        <f t="shared" si="108"/>
        <v>Epe</v>
      </c>
      <c r="E222" s="6">
        <f t="shared" si="108"/>
        <v>1</v>
      </c>
      <c r="F222" s="5" t="str">
        <f t="shared" si="108"/>
        <v>Residencial</v>
      </c>
      <c r="G222" s="6">
        <f t="shared" si="108"/>
        <v>1</v>
      </c>
      <c r="H222" s="5" t="s">
        <v>27</v>
      </c>
      <c r="I222" s="6"/>
      <c r="J222" s="6">
        <v>0</v>
      </c>
      <c r="K222" s="6"/>
      <c r="L222" s="6">
        <v>301</v>
      </c>
      <c r="M222" s="6"/>
      <c r="N222" s="6">
        <f t="shared" si="110"/>
        <v>220.78961000000001</v>
      </c>
      <c r="O222" s="5">
        <f>+O221+150*Q221</f>
        <v>2098.9125000000004</v>
      </c>
      <c r="P222" s="5">
        <v>300</v>
      </c>
      <c r="Q222" s="6">
        <v>14.64573</v>
      </c>
      <c r="R222" s="7" t="s">
        <v>37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2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27</v>
      </c>
      <c r="I223" s="6">
        <v>1</v>
      </c>
      <c r="J223" s="6">
        <v>0</v>
      </c>
      <c r="K223" s="6"/>
      <c r="L223" s="6">
        <v>0</v>
      </c>
      <c r="M223" s="6">
        <v>75</v>
      </c>
      <c r="N223" s="6">
        <v>419.58523000000002</v>
      </c>
      <c r="O223" s="5"/>
      <c r="P223" s="5"/>
      <c r="Q223" s="6">
        <v>72.633610000000004</v>
      </c>
      <c r="R223" s="7" t="s">
        <v>38</v>
      </c>
      <c r="S223" s="6"/>
      <c r="T223" s="6"/>
      <c r="U223" s="5"/>
      <c r="V223" s="5"/>
      <c r="W223" s="5"/>
    </row>
    <row r="224" spans="1:23" ht="14.95" thickBot="1" x14ac:dyDescent="0.3">
      <c r="A224" s="5" t="str">
        <f>+A223</f>
        <v>Santa Fe</v>
      </c>
      <c r="B224" s="6">
        <f t="shared" ref="B224:I226" si="111">+B223</f>
        <v>2024</v>
      </c>
      <c r="C224" s="6">
        <f t="shared" si="111"/>
        <v>2</v>
      </c>
      <c r="D224" s="5" t="str">
        <f t="shared" si="111"/>
        <v>Epe</v>
      </c>
      <c r="E224" s="6">
        <f t="shared" si="111"/>
        <v>1</v>
      </c>
      <c r="F224" s="5" t="str">
        <f t="shared" si="111"/>
        <v>Residencial</v>
      </c>
      <c r="G224" s="6">
        <f t="shared" si="111"/>
        <v>0</v>
      </c>
      <c r="H224" s="5" t="s">
        <v>27</v>
      </c>
      <c r="I224" s="6">
        <f t="shared" si="111"/>
        <v>1</v>
      </c>
      <c r="J224" s="6">
        <v>0</v>
      </c>
      <c r="K224" s="6"/>
      <c r="L224" s="6">
        <v>76</v>
      </c>
      <c r="M224" s="6">
        <v>150</v>
      </c>
      <c r="N224" s="6">
        <f>+N223</f>
        <v>419.58523000000002</v>
      </c>
      <c r="O224" s="5">
        <f>+Q223*75</f>
        <v>5447.5207500000006</v>
      </c>
      <c r="P224" s="5">
        <v>75</v>
      </c>
      <c r="Q224" s="6">
        <v>75.071830000000006</v>
      </c>
      <c r="R224" s="7" t="s">
        <v>38</v>
      </c>
      <c r="S224" s="6"/>
      <c r="T224" s="6"/>
      <c r="U224" s="5"/>
      <c r="V224" s="5"/>
      <c r="W224" s="5"/>
    </row>
    <row r="225" spans="1:23" ht="14.95" thickBot="1" x14ac:dyDescent="0.3">
      <c r="A225" s="5" t="str">
        <f>+A224</f>
        <v>Santa Fe</v>
      </c>
      <c r="B225" s="6">
        <f t="shared" si="111"/>
        <v>2024</v>
      </c>
      <c r="C225" s="6">
        <f t="shared" si="111"/>
        <v>2</v>
      </c>
      <c r="D225" s="5" t="str">
        <f t="shared" si="111"/>
        <v>Epe</v>
      </c>
      <c r="E225" s="6">
        <f t="shared" si="111"/>
        <v>1</v>
      </c>
      <c r="F225" s="5" t="str">
        <f t="shared" si="111"/>
        <v>Residencial</v>
      </c>
      <c r="G225" s="6">
        <f t="shared" si="111"/>
        <v>0</v>
      </c>
      <c r="H225" s="5" t="s">
        <v>27</v>
      </c>
      <c r="I225" s="6">
        <f t="shared" si="111"/>
        <v>1</v>
      </c>
      <c r="J225" s="6">
        <v>0</v>
      </c>
      <c r="K225" s="6"/>
      <c r="L225" s="6">
        <v>151</v>
      </c>
      <c r="M225" s="6">
        <v>300</v>
      </c>
      <c r="N225" s="6">
        <f t="shared" ref="N225:N226" si="112">+N224</f>
        <v>419.58523000000002</v>
      </c>
      <c r="O225" s="5">
        <f>+O224+75*Q224</f>
        <v>11077.908000000001</v>
      </c>
      <c r="P225" s="5">
        <v>150</v>
      </c>
      <c r="Q225" s="6">
        <v>85.310689999999994</v>
      </c>
      <c r="R225" s="7" t="s">
        <v>38</v>
      </c>
      <c r="S225" s="6"/>
      <c r="T225" s="6"/>
      <c r="U225" s="5"/>
      <c r="V225" s="5"/>
      <c r="W225" s="5"/>
    </row>
    <row r="226" spans="1:23" ht="14.95" thickBot="1" x14ac:dyDescent="0.3">
      <c r="A226" s="5" t="str">
        <f>+A225</f>
        <v>Santa Fe</v>
      </c>
      <c r="B226" s="6">
        <f t="shared" si="111"/>
        <v>2024</v>
      </c>
      <c r="C226" s="6">
        <f t="shared" si="111"/>
        <v>2</v>
      </c>
      <c r="D226" s="5" t="str">
        <f t="shared" si="111"/>
        <v>Epe</v>
      </c>
      <c r="E226" s="6">
        <f t="shared" si="111"/>
        <v>1</v>
      </c>
      <c r="F226" s="5" t="str">
        <f t="shared" si="111"/>
        <v>Residencial</v>
      </c>
      <c r="G226" s="6">
        <f t="shared" si="111"/>
        <v>0</v>
      </c>
      <c r="H226" s="5" t="s">
        <v>27</v>
      </c>
      <c r="I226" s="6">
        <f t="shared" si="111"/>
        <v>1</v>
      </c>
      <c r="J226" s="6">
        <v>0</v>
      </c>
      <c r="K226" s="6"/>
      <c r="L226" s="6">
        <v>301</v>
      </c>
      <c r="M226" s="6"/>
      <c r="N226" s="6">
        <f t="shared" si="112"/>
        <v>419.58523000000002</v>
      </c>
      <c r="O226" s="5">
        <f>+O225+150*Q225</f>
        <v>23874.511500000001</v>
      </c>
      <c r="P226" s="5">
        <v>300</v>
      </c>
      <c r="Q226" s="6">
        <v>93.181989999999999</v>
      </c>
      <c r="R226" s="7" t="s">
        <v>38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2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27</v>
      </c>
      <c r="I227" s="6">
        <v>2</v>
      </c>
      <c r="J227" s="6">
        <v>0</v>
      </c>
      <c r="K227" s="6"/>
      <c r="L227" s="6">
        <v>0</v>
      </c>
      <c r="M227" s="6">
        <v>75</v>
      </c>
      <c r="N227" s="6">
        <v>419.58523000000002</v>
      </c>
      <c r="O227" s="5"/>
      <c r="P227" s="5"/>
      <c r="Q227" s="6">
        <v>15.990919999999999</v>
      </c>
      <c r="R227" s="7" t="s">
        <v>38</v>
      </c>
      <c r="S227" s="6"/>
      <c r="T227" s="6"/>
      <c r="U227" s="5"/>
      <c r="V227" s="5"/>
      <c r="W227" s="5"/>
    </row>
    <row r="228" spans="1:23" ht="14.95" thickBot="1" x14ac:dyDescent="0.3">
      <c r="A228" s="5" t="str">
        <f>+A227</f>
        <v>Santa Fe</v>
      </c>
      <c r="B228" s="6">
        <f t="shared" ref="B228:I230" si="113">+B227</f>
        <v>2024</v>
      </c>
      <c r="C228" s="6">
        <f t="shared" si="113"/>
        <v>2</v>
      </c>
      <c r="D228" s="5" t="str">
        <f t="shared" si="113"/>
        <v>Epe</v>
      </c>
      <c r="E228" s="6">
        <f t="shared" si="113"/>
        <v>1</v>
      </c>
      <c r="F228" s="5" t="str">
        <f t="shared" si="113"/>
        <v>Residencial</v>
      </c>
      <c r="G228" s="6">
        <f t="shared" si="113"/>
        <v>0</v>
      </c>
      <c r="H228" s="5" t="s">
        <v>27</v>
      </c>
      <c r="I228" s="6">
        <f t="shared" si="113"/>
        <v>2</v>
      </c>
      <c r="J228" s="6">
        <v>0</v>
      </c>
      <c r="K228" s="6"/>
      <c r="L228" s="6">
        <v>76</v>
      </c>
      <c r="M228" s="6">
        <v>150</v>
      </c>
      <c r="N228" s="6">
        <f>+N227</f>
        <v>419.58523000000002</v>
      </c>
      <c r="O228" s="5">
        <f>+Q227*75</f>
        <v>1199.319</v>
      </c>
      <c r="P228" s="5">
        <v>75</v>
      </c>
      <c r="Q228" s="6">
        <v>18.42914</v>
      </c>
      <c r="R228" s="7" t="s">
        <v>38</v>
      </c>
      <c r="S228" s="6"/>
      <c r="T228" s="6"/>
      <c r="U228" s="5"/>
      <c r="V228" s="5"/>
      <c r="W228" s="5"/>
    </row>
    <row r="229" spans="1:23" ht="14.95" thickBot="1" x14ac:dyDescent="0.3">
      <c r="A229" s="5" t="str">
        <f>+A228</f>
        <v>Santa Fe</v>
      </c>
      <c r="B229" s="6">
        <f t="shared" si="113"/>
        <v>2024</v>
      </c>
      <c r="C229" s="6">
        <f t="shared" si="113"/>
        <v>2</v>
      </c>
      <c r="D229" s="5" t="str">
        <f t="shared" si="113"/>
        <v>Epe</v>
      </c>
      <c r="E229" s="6">
        <f t="shared" si="113"/>
        <v>1</v>
      </c>
      <c r="F229" s="5" t="str">
        <f t="shared" si="113"/>
        <v>Residencial</v>
      </c>
      <c r="G229" s="6">
        <f t="shared" si="113"/>
        <v>0</v>
      </c>
      <c r="H229" s="5" t="s">
        <v>27</v>
      </c>
      <c r="I229" s="6">
        <f t="shared" si="113"/>
        <v>2</v>
      </c>
      <c r="J229" s="6">
        <v>0</v>
      </c>
      <c r="K229" s="6"/>
      <c r="L229" s="6">
        <v>151</v>
      </c>
      <c r="M229" s="6">
        <v>300</v>
      </c>
      <c r="N229" s="6">
        <f t="shared" ref="N229:N230" si="114">+N228</f>
        <v>419.58523000000002</v>
      </c>
      <c r="O229" s="5">
        <f>+O228+75*Q228</f>
        <v>2581.5045</v>
      </c>
      <c r="P229" s="5">
        <v>150</v>
      </c>
      <c r="Q229" s="6">
        <v>28.667999999999999</v>
      </c>
      <c r="R229" s="7" t="s">
        <v>38</v>
      </c>
      <c r="S229" s="6"/>
      <c r="T229" s="6"/>
      <c r="U229" s="5"/>
      <c r="V229" s="5"/>
      <c r="W229" s="5"/>
    </row>
    <row r="230" spans="1:23" ht="14.95" thickBot="1" x14ac:dyDescent="0.3">
      <c r="A230" s="5" t="str">
        <f>+A229</f>
        <v>Santa Fe</v>
      </c>
      <c r="B230" s="6">
        <f t="shared" si="113"/>
        <v>2024</v>
      </c>
      <c r="C230" s="6">
        <f t="shared" si="113"/>
        <v>2</v>
      </c>
      <c r="D230" s="5" t="str">
        <f t="shared" si="113"/>
        <v>Epe</v>
      </c>
      <c r="E230" s="6">
        <f t="shared" si="113"/>
        <v>1</v>
      </c>
      <c r="F230" s="5" t="str">
        <f t="shared" si="113"/>
        <v>Residencial</v>
      </c>
      <c r="G230" s="6">
        <f t="shared" si="113"/>
        <v>0</v>
      </c>
      <c r="H230" s="5" t="s">
        <v>27</v>
      </c>
      <c r="I230" s="6">
        <f t="shared" si="113"/>
        <v>2</v>
      </c>
      <c r="J230" s="6">
        <v>0</v>
      </c>
      <c r="K230" s="6"/>
      <c r="L230" s="6">
        <v>301</v>
      </c>
      <c r="M230" s="6"/>
      <c r="N230" s="6">
        <f t="shared" si="114"/>
        <v>419.58523000000002</v>
      </c>
      <c r="O230" s="5">
        <f>+O229+150*Q229</f>
        <v>6881.7044999999998</v>
      </c>
      <c r="P230" s="5">
        <v>300</v>
      </c>
      <c r="Q230" s="6">
        <v>36.539299999999997</v>
      </c>
      <c r="R230" s="7" t="s">
        <v>38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2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27</v>
      </c>
      <c r="I231" s="6">
        <v>3</v>
      </c>
      <c r="J231" s="6">
        <v>0</v>
      </c>
      <c r="K231" s="6"/>
      <c r="L231" s="6">
        <v>0</v>
      </c>
      <c r="M231" s="6">
        <v>75</v>
      </c>
      <c r="N231" s="6">
        <v>419.58523000000002</v>
      </c>
      <c r="O231" s="5"/>
      <c r="P231" s="5"/>
      <c r="Q231" s="6">
        <v>15.990919999999999</v>
      </c>
      <c r="R231" s="7" t="s">
        <v>38</v>
      </c>
      <c r="S231" s="6"/>
      <c r="T231" s="6"/>
      <c r="U231" s="5"/>
      <c r="V231" s="5"/>
      <c r="W231" s="5"/>
    </row>
    <row r="232" spans="1:23" ht="14.95" thickBot="1" x14ac:dyDescent="0.3">
      <c r="A232" s="5" t="str">
        <f>+A231</f>
        <v>Santa Fe</v>
      </c>
      <c r="B232" s="6">
        <f t="shared" ref="B232:I235" si="115">+B231</f>
        <v>2024</v>
      </c>
      <c r="C232" s="6">
        <f t="shared" si="115"/>
        <v>2</v>
      </c>
      <c r="D232" s="5" t="str">
        <f t="shared" si="115"/>
        <v>Epe</v>
      </c>
      <c r="E232" s="6">
        <f t="shared" si="115"/>
        <v>1</v>
      </c>
      <c r="F232" s="5" t="str">
        <f t="shared" si="115"/>
        <v>Residencial</v>
      </c>
      <c r="G232" s="6">
        <f t="shared" si="115"/>
        <v>0</v>
      </c>
      <c r="H232" s="5" t="s">
        <v>27</v>
      </c>
      <c r="I232" s="6">
        <f t="shared" si="115"/>
        <v>3</v>
      </c>
      <c r="J232" s="6">
        <v>0</v>
      </c>
      <c r="K232" s="6"/>
      <c r="L232" s="6">
        <v>76</v>
      </c>
      <c r="M232" s="6">
        <v>150</v>
      </c>
      <c r="N232" s="6">
        <f>+N231</f>
        <v>419.58523000000002</v>
      </c>
      <c r="O232" s="5">
        <f>+Q231*75</f>
        <v>1199.319</v>
      </c>
      <c r="P232" s="5">
        <v>75</v>
      </c>
      <c r="Q232" s="6">
        <v>18.42914</v>
      </c>
      <c r="R232" s="7" t="s">
        <v>38</v>
      </c>
      <c r="S232" s="6"/>
      <c r="T232" s="6"/>
      <c r="U232" s="5"/>
      <c r="V232" s="5"/>
      <c r="W232" s="5"/>
    </row>
    <row r="233" spans="1:23" ht="14.95" thickBot="1" x14ac:dyDescent="0.3">
      <c r="A233" s="5" t="str">
        <f t="shared" ref="A233:A235" si="116">+A232</f>
        <v>Santa Fe</v>
      </c>
      <c r="B233" s="6">
        <f t="shared" si="115"/>
        <v>2024</v>
      </c>
      <c r="C233" s="6">
        <f t="shared" si="115"/>
        <v>2</v>
      </c>
      <c r="D233" s="5" t="str">
        <f t="shared" si="115"/>
        <v>Epe</v>
      </c>
      <c r="E233" s="6">
        <f t="shared" si="115"/>
        <v>1</v>
      </c>
      <c r="F233" s="5" t="str">
        <f t="shared" si="115"/>
        <v>Residencial</v>
      </c>
      <c r="G233" s="6">
        <f t="shared" si="115"/>
        <v>0</v>
      </c>
      <c r="H233" s="5" t="s">
        <v>27</v>
      </c>
      <c r="I233" s="6">
        <f t="shared" si="115"/>
        <v>3</v>
      </c>
      <c r="J233" s="6">
        <v>0</v>
      </c>
      <c r="K233" s="6"/>
      <c r="L233" s="6">
        <v>151</v>
      </c>
      <c r="M233" s="6">
        <v>300</v>
      </c>
      <c r="N233" s="6">
        <f t="shared" ref="N233:N235" si="117">+N232</f>
        <v>419.58523000000002</v>
      </c>
      <c r="O233" s="5">
        <f>+O232+75*Q232</f>
        <v>2581.5045</v>
      </c>
      <c r="P233" s="5">
        <v>150</v>
      </c>
      <c r="Q233" s="6">
        <v>28.667999999999999</v>
      </c>
      <c r="R233" s="7" t="s">
        <v>38</v>
      </c>
      <c r="S233" s="6"/>
      <c r="T233" s="6"/>
      <c r="U233" s="5"/>
      <c r="V233" s="5"/>
      <c r="W233" s="5"/>
    </row>
    <row r="234" spans="1:23" ht="14.95" thickBot="1" x14ac:dyDescent="0.3">
      <c r="A234" s="5" t="str">
        <f t="shared" si="116"/>
        <v>Santa Fe</v>
      </c>
      <c r="B234" s="6">
        <f t="shared" si="115"/>
        <v>2024</v>
      </c>
      <c r="C234" s="6">
        <f t="shared" si="115"/>
        <v>2</v>
      </c>
      <c r="D234" s="5" t="str">
        <f t="shared" si="115"/>
        <v>Epe</v>
      </c>
      <c r="E234" s="6">
        <f t="shared" si="115"/>
        <v>1</v>
      </c>
      <c r="F234" s="5" t="str">
        <f t="shared" si="115"/>
        <v>Residencial</v>
      </c>
      <c r="G234" s="6">
        <f t="shared" si="115"/>
        <v>0</v>
      </c>
      <c r="H234" s="5" t="s">
        <v>27</v>
      </c>
      <c r="I234" s="6">
        <f t="shared" si="115"/>
        <v>3</v>
      </c>
      <c r="J234" s="6">
        <v>0</v>
      </c>
      <c r="K234" s="6"/>
      <c r="L234" s="6">
        <v>301</v>
      </c>
      <c r="M234" s="6">
        <v>400</v>
      </c>
      <c r="N234" s="6">
        <f t="shared" si="117"/>
        <v>419.58523000000002</v>
      </c>
      <c r="O234" s="5">
        <f>+O233+150*Q233</f>
        <v>6881.7044999999998</v>
      </c>
      <c r="P234" s="5">
        <v>300</v>
      </c>
      <c r="Q234" s="6">
        <v>36.539299999999997</v>
      </c>
      <c r="R234" s="7" t="s">
        <v>38</v>
      </c>
      <c r="S234" s="6"/>
      <c r="T234" s="6"/>
      <c r="U234" s="5"/>
      <c r="V234" s="5"/>
      <c r="W234" s="5"/>
    </row>
    <row r="235" spans="1:23" ht="14.95" thickBot="1" x14ac:dyDescent="0.3">
      <c r="A235" s="5" t="str">
        <f t="shared" si="116"/>
        <v>Santa Fe</v>
      </c>
      <c r="B235" s="6">
        <f t="shared" si="115"/>
        <v>2024</v>
      </c>
      <c r="C235" s="6">
        <f t="shared" si="115"/>
        <v>2</v>
      </c>
      <c r="D235" s="5" t="str">
        <f t="shared" si="115"/>
        <v>Epe</v>
      </c>
      <c r="E235" s="6">
        <f t="shared" si="115"/>
        <v>1</v>
      </c>
      <c r="F235" s="5" t="str">
        <f t="shared" si="115"/>
        <v>Residencial</v>
      </c>
      <c r="G235" s="6">
        <f t="shared" si="115"/>
        <v>0</v>
      </c>
      <c r="H235" s="5" t="s">
        <v>27</v>
      </c>
      <c r="I235" s="6">
        <f t="shared" si="115"/>
        <v>3</v>
      </c>
      <c r="J235" s="6">
        <v>0</v>
      </c>
      <c r="K235" s="6"/>
      <c r="L235" s="6">
        <v>401</v>
      </c>
      <c r="M235" s="6"/>
      <c r="N235" s="6">
        <f t="shared" si="117"/>
        <v>419.58523000000002</v>
      </c>
      <c r="O235" s="5">
        <v>10164.6985</v>
      </c>
      <c r="P235" s="5">
        <v>400</v>
      </c>
      <c r="Q235" s="6">
        <v>35.611960000000003</v>
      </c>
      <c r="R235" s="7" t="s">
        <v>38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2</v>
      </c>
      <c r="D236" s="5" t="s">
        <v>25</v>
      </c>
      <c r="E236" s="6">
        <v>1</v>
      </c>
      <c r="F236" s="5" t="s">
        <v>26</v>
      </c>
      <c r="G236" s="6">
        <v>1</v>
      </c>
      <c r="H236" s="5" t="s">
        <v>27</v>
      </c>
      <c r="I236" s="6"/>
      <c r="J236" s="6">
        <v>0</v>
      </c>
      <c r="K236" s="6"/>
      <c r="L236" s="6">
        <v>0</v>
      </c>
      <c r="M236" s="6">
        <v>75</v>
      </c>
      <c r="N236" s="6">
        <v>220.78961000000001</v>
      </c>
      <c r="O236" s="5"/>
      <c r="P236" s="5"/>
      <c r="Q236" s="6">
        <v>4.0991</v>
      </c>
      <c r="R236" s="7" t="s">
        <v>38</v>
      </c>
      <c r="S236" s="6"/>
      <c r="T236" s="6"/>
      <c r="U236" s="5"/>
      <c r="V236" s="5"/>
      <c r="W236" s="5"/>
    </row>
    <row r="237" spans="1:23" ht="14.95" thickBot="1" x14ac:dyDescent="0.3">
      <c r="A237" s="5" t="str">
        <f>+A236</f>
        <v>Santa Fe</v>
      </c>
      <c r="B237" s="6">
        <f t="shared" ref="B237:G239" si="118">+B236</f>
        <v>2024</v>
      </c>
      <c r="C237" s="6">
        <f t="shared" si="118"/>
        <v>2</v>
      </c>
      <c r="D237" s="5" t="str">
        <f t="shared" si="118"/>
        <v>Epe</v>
      </c>
      <c r="E237" s="6">
        <f t="shared" si="118"/>
        <v>1</v>
      </c>
      <c r="F237" s="5" t="str">
        <f t="shared" si="118"/>
        <v>Residencial</v>
      </c>
      <c r="G237" s="6">
        <f t="shared" si="118"/>
        <v>1</v>
      </c>
      <c r="H237" s="5" t="s">
        <v>27</v>
      </c>
      <c r="I237" s="6"/>
      <c r="J237" s="6">
        <v>0</v>
      </c>
      <c r="K237" s="6"/>
      <c r="L237" s="6">
        <v>76</v>
      </c>
      <c r="M237" s="6">
        <v>150</v>
      </c>
      <c r="N237" s="6">
        <f>+N236</f>
        <v>220.78961000000001</v>
      </c>
      <c r="O237" s="5">
        <f>+Q236*75</f>
        <v>307.4325</v>
      </c>
      <c r="P237" s="5">
        <v>75</v>
      </c>
      <c r="Q237" s="6">
        <v>4.8688799999999999</v>
      </c>
      <c r="R237" s="7" t="s">
        <v>38</v>
      </c>
      <c r="S237" s="6"/>
      <c r="T237" s="6"/>
      <c r="U237" s="5"/>
      <c r="V237" s="5"/>
      <c r="W237" s="5"/>
    </row>
    <row r="238" spans="1:23" ht="14.95" thickBot="1" x14ac:dyDescent="0.3">
      <c r="A238" s="5" t="str">
        <f t="shared" ref="A238:A239" si="119">+A237</f>
        <v>Santa Fe</v>
      </c>
      <c r="B238" s="6">
        <f t="shared" si="118"/>
        <v>2024</v>
      </c>
      <c r="C238" s="6">
        <f t="shared" si="118"/>
        <v>2</v>
      </c>
      <c r="D238" s="5" t="str">
        <f t="shared" si="118"/>
        <v>Epe</v>
      </c>
      <c r="E238" s="6">
        <f t="shared" si="118"/>
        <v>1</v>
      </c>
      <c r="F238" s="5" t="str">
        <f t="shared" si="118"/>
        <v>Residencial</v>
      </c>
      <c r="G238" s="6">
        <f t="shared" si="118"/>
        <v>1</v>
      </c>
      <c r="H238" s="5" t="s">
        <v>27</v>
      </c>
      <c r="I238" s="6"/>
      <c r="J238" s="6">
        <v>0</v>
      </c>
      <c r="K238" s="6"/>
      <c r="L238" s="6">
        <v>151</v>
      </c>
      <c r="M238" s="6">
        <v>300</v>
      </c>
      <c r="N238" s="6">
        <f t="shared" ref="N238:N239" si="120">+N237</f>
        <v>220.78961000000001</v>
      </c>
      <c r="O238" s="5">
        <f>+O237+75*Q237</f>
        <v>672.59850000000006</v>
      </c>
      <c r="P238" s="5">
        <v>150</v>
      </c>
      <c r="Q238" s="6">
        <v>9.5087600000000005</v>
      </c>
      <c r="R238" s="7" t="s">
        <v>38</v>
      </c>
      <c r="S238" s="6"/>
      <c r="T238" s="6"/>
      <c r="U238" s="5"/>
      <c r="V238" s="5"/>
      <c r="W238" s="5"/>
    </row>
    <row r="239" spans="1:23" ht="14.95" thickBot="1" x14ac:dyDescent="0.3">
      <c r="A239" s="5" t="str">
        <f t="shared" si="119"/>
        <v>Santa Fe</v>
      </c>
      <c r="B239" s="6">
        <f t="shared" si="118"/>
        <v>2024</v>
      </c>
      <c r="C239" s="6">
        <f t="shared" si="118"/>
        <v>2</v>
      </c>
      <c r="D239" s="5" t="str">
        <f t="shared" si="118"/>
        <v>Epe</v>
      </c>
      <c r="E239" s="6">
        <f t="shared" si="118"/>
        <v>1</v>
      </c>
      <c r="F239" s="5" t="str">
        <f t="shared" si="118"/>
        <v>Residencial</v>
      </c>
      <c r="G239" s="6">
        <f t="shared" si="118"/>
        <v>1</v>
      </c>
      <c r="H239" s="5" t="s">
        <v>27</v>
      </c>
      <c r="I239" s="6"/>
      <c r="J239" s="6">
        <v>0</v>
      </c>
      <c r="K239" s="6"/>
      <c r="L239" s="6">
        <v>301</v>
      </c>
      <c r="M239" s="6"/>
      <c r="N239" s="6">
        <f t="shared" si="120"/>
        <v>220.78961000000001</v>
      </c>
      <c r="O239" s="5">
        <f>+O238+150*Q238</f>
        <v>2098.9125000000004</v>
      </c>
      <c r="P239" s="5">
        <v>300</v>
      </c>
      <c r="Q239" s="6">
        <v>14.64573</v>
      </c>
      <c r="R239" s="7" t="s">
        <v>38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3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27</v>
      </c>
      <c r="I240" s="6">
        <v>1</v>
      </c>
      <c r="J240" s="6">
        <v>0</v>
      </c>
      <c r="K240" s="6"/>
      <c r="L240" s="6">
        <v>0</v>
      </c>
      <c r="M240" s="6">
        <v>75</v>
      </c>
      <c r="N240" s="6">
        <v>1118.7317</v>
      </c>
      <c r="O240" s="5"/>
      <c r="P240" s="5"/>
      <c r="Q240" s="6">
        <v>89.846459999999993</v>
      </c>
      <c r="R240" s="7" t="s">
        <v>39</v>
      </c>
      <c r="S240" s="6"/>
      <c r="T240" s="6"/>
      <c r="U240" s="5"/>
      <c r="V240" s="5"/>
      <c r="W240" s="5"/>
    </row>
    <row r="241" spans="1:23" ht="14.95" thickBot="1" x14ac:dyDescent="0.3">
      <c r="A241" s="5" t="str">
        <f>+A240</f>
        <v>Santa Fe</v>
      </c>
      <c r="B241" s="6">
        <f t="shared" ref="B241:I243" si="121">+B240</f>
        <v>2024</v>
      </c>
      <c r="C241" s="6">
        <f t="shared" si="121"/>
        <v>3</v>
      </c>
      <c r="D241" s="5" t="str">
        <f t="shared" si="121"/>
        <v>Epe</v>
      </c>
      <c r="E241" s="6">
        <f t="shared" si="121"/>
        <v>1</v>
      </c>
      <c r="F241" s="5" t="str">
        <f t="shared" si="121"/>
        <v>Residencial</v>
      </c>
      <c r="G241" s="6">
        <f t="shared" si="121"/>
        <v>0</v>
      </c>
      <c r="H241" s="5" t="s">
        <v>27</v>
      </c>
      <c r="I241" s="6">
        <f t="shared" si="121"/>
        <v>1</v>
      </c>
      <c r="J241" s="6">
        <v>0</v>
      </c>
      <c r="K241" s="6"/>
      <c r="L241" s="6">
        <v>76</v>
      </c>
      <c r="M241" s="6">
        <v>150</v>
      </c>
      <c r="N241" s="6">
        <f>+N240</f>
        <v>1118.7317</v>
      </c>
      <c r="O241" s="5">
        <f>+Q240*75</f>
        <v>6738.4844999999996</v>
      </c>
      <c r="P241" s="5">
        <v>75</v>
      </c>
      <c r="Q241" s="6">
        <v>96.347440000000006</v>
      </c>
      <c r="R241" s="7" t="s">
        <v>39</v>
      </c>
      <c r="S241" s="6"/>
      <c r="T241" s="6"/>
      <c r="U241" s="5"/>
      <c r="V241" s="5"/>
      <c r="W241" s="5"/>
    </row>
    <row r="242" spans="1:23" ht="14.95" thickBot="1" x14ac:dyDescent="0.3">
      <c r="A242" s="5" t="str">
        <f>+A241</f>
        <v>Santa Fe</v>
      </c>
      <c r="B242" s="6">
        <f t="shared" si="121"/>
        <v>2024</v>
      </c>
      <c r="C242" s="6">
        <f t="shared" si="121"/>
        <v>3</v>
      </c>
      <c r="D242" s="5" t="str">
        <f t="shared" si="121"/>
        <v>Epe</v>
      </c>
      <c r="E242" s="6">
        <f t="shared" si="121"/>
        <v>1</v>
      </c>
      <c r="F242" s="5" t="str">
        <f t="shared" si="121"/>
        <v>Residencial</v>
      </c>
      <c r="G242" s="6">
        <f t="shared" si="121"/>
        <v>0</v>
      </c>
      <c r="H242" s="5" t="s">
        <v>27</v>
      </c>
      <c r="I242" s="6">
        <f t="shared" si="121"/>
        <v>1</v>
      </c>
      <c r="J242" s="6">
        <v>0</v>
      </c>
      <c r="K242" s="6"/>
      <c r="L242" s="6">
        <v>151</v>
      </c>
      <c r="M242" s="6">
        <v>300</v>
      </c>
      <c r="N242" s="6">
        <f t="shared" ref="N242:N243" si="122">+N241</f>
        <v>1118.7317</v>
      </c>
      <c r="O242" s="5">
        <f>+O241+75*Q241</f>
        <v>13964.5425</v>
      </c>
      <c r="P242" s="5">
        <v>150</v>
      </c>
      <c r="Q242" s="6">
        <v>123.64711</v>
      </c>
      <c r="R242" s="7" t="s">
        <v>39</v>
      </c>
      <c r="S242" s="6"/>
      <c r="T242" s="6"/>
      <c r="U242" s="5"/>
      <c r="V242" s="5"/>
      <c r="W242" s="5"/>
    </row>
    <row r="243" spans="1:23" ht="14.95" thickBot="1" x14ac:dyDescent="0.3">
      <c r="A243" s="5" t="str">
        <f>+A242</f>
        <v>Santa Fe</v>
      </c>
      <c r="B243" s="6">
        <f t="shared" si="121"/>
        <v>2024</v>
      </c>
      <c r="C243" s="6">
        <f t="shared" si="121"/>
        <v>3</v>
      </c>
      <c r="D243" s="5" t="str">
        <f t="shared" si="121"/>
        <v>Epe</v>
      </c>
      <c r="E243" s="6">
        <f t="shared" si="121"/>
        <v>1</v>
      </c>
      <c r="F243" s="5" t="str">
        <f t="shared" si="121"/>
        <v>Residencial</v>
      </c>
      <c r="G243" s="6">
        <f t="shared" si="121"/>
        <v>0</v>
      </c>
      <c r="H243" s="5" t="s">
        <v>27</v>
      </c>
      <c r="I243" s="6">
        <f t="shared" si="121"/>
        <v>1</v>
      </c>
      <c r="J243" s="6">
        <v>0</v>
      </c>
      <c r="K243" s="6"/>
      <c r="L243" s="6">
        <v>301</v>
      </c>
      <c r="M243" s="6"/>
      <c r="N243" s="6">
        <f t="shared" si="122"/>
        <v>1118.7317</v>
      </c>
      <c r="O243" s="5">
        <f>+O242+150*Q242</f>
        <v>32511.609</v>
      </c>
      <c r="P243" s="5">
        <v>300</v>
      </c>
      <c r="Q243" s="6">
        <v>144.63419999999999</v>
      </c>
      <c r="R243" s="7" t="s">
        <v>39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3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27</v>
      </c>
      <c r="I244" s="6">
        <v>2</v>
      </c>
      <c r="J244" s="6">
        <v>0</v>
      </c>
      <c r="K244" s="6"/>
      <c r="L244" s="6">
        <v>0</v>
      </c>
      <c r="M244" s="6">
        <v>75</v>
      </c>
      <c r="N244" s="6">
        <v>1118.7317</v>
      </c>
      <c r="O244" s="5"/>
      <c r="P244" s="5"/>
      <c r="Q244" s="6">
        <v>32.276429999999998</v>
      </c>
      <c r="R244" s="7" t="s">
        <v>39</v>
      </c>
      <c r="S244" s="6"/>
      <c r="T244" s="6"/>
      <c r="U244" s="5"/>
      <c r="V244" s="5"/>
      <c r="W244" s="5"/>
    </row>
    <row r="245" spans="1:23" ht="14.95" thickBot="1" x14ac:dyDescent="0.3">
      <c r="A245" s="5" t="str">
        <f>+A244</f>
        <v>Santa Fe</v>
      </c>
      <c r="B245" s="6">
        <f t="shared" ref="B245:I247" si="123">+B244</f>
        <v>2024</v>
      </c>
      <c r="C245" s="6">
        <f t="shared" si="123"/>
        <v>3</v>
      </c>
      <c r="D245" s="5" t="str">
        <f t="shared" si="123"/>
        <v>Epe</v>
      </c>
      <c r="E245" s="6">
        <f t="shared" si="123"/>
        <v>1</v>
      </c>
      <c r="F245" s="5" t="str">
        <f t="shared" si="123"/>
        <v>Residencial</v>
      </c>
      <c r="G245" s="6">
        <f t="shared" si="123"/>
        <v>0</v>
      </c>
      <c r="H245" s="5" t="s">
        <v>27</v>
      </c>
      <c r="I245" s="6">
        <f t="shared" si="123"/>
        <v>2</v>
      </c>
      <c r="J245" s="6">
        <v>0</v>
      </c>
      <c r="K245" s="6"/>
      <c r="L245" s="6">
        <v>76</v>
      </c>
      <c r="M245" s="6">
        <v>150</v>
      </c>
      <c r="N245" s="6">
        <f>+N244</f>
        <v>1118.7317</v>
      </c>
      <c r="O245" s="5">
        <f>+Q244*75</f>
        <v>2420.73225</v>
      </c>
      <c r="P245" s="5">
        <v>75</v>
      </c>
      <c r="Q245" s="6">
        <v>38.777410000000003</v>
      </c>
      <c r="R245" s="7" t="s">
        <v>39</v>
      </c>
      <c r="S245" s="6"/>
      <c r="T245" s="6"/>
      <c r="U245" s="5"/>
      <c r="V245" s="5"/>
      <c r="W245" s="5"/>
    </row>
    <row r="246" spans="1:23" ht="14.95" thickBot="1" x14ac:dyDescent="0.3">
      <c r="A246" s="5" t="str">
        <f>+A245</f>
        <v>Santa Fe</v>
      </c>
      <c r="B246" s="6">
        <f t="shared" si="123"/>
        <v>2024</v>
      </c>
      <c r="C246" s="6">
        <f t="shared" si="123"/>
        <v>3</v>
      </c>
      <c r="D246" s="5" t="str">
        <f t="shared" si="123"/>
        <v>Epe</v>
      </c>
      <c r="E246" s="6">
        <f t="shared" si="123"/>
        <v>1</v>
      </c>
      <c r="F246" s="5" t="str">
        <f t="shared" si="123"/>
        <v>Residencial</v>
      </c>
      <c r="G246" s="6">
        <f t="shared" si="123"/>
        <v>0</v>
      </c>
      <c r="H246" s="5" t="s">
        <v>27</v>
      </c>
      <c r="I246" s="6">
        <f t="shared" si="123"/>
        <v>2</v>
      </c>
      <c r="J246" s="6">
        <v>0</v>
      </c>
      <c r="K246" s="6"/>
      <c r="L246" s="6">
        <v>151</v>
      </c>
      <c r="M246" s="6">
        <v>300</v>
      </c>
      <c r="N246" s="6">
        <f t="shared" ref="N246:N247" si="124">+N245</f>
        <v>1118.7317</v>
      </c>
      <c r="O246" s="5">
        <f>+O245+75*Q245</f>
        <v>5329.0380000000005</v>
      </c>
      <c r="P246" s="5">
        <v>150</v>
      </c>
      <c r="Q246" s="6">
        <v>66.077079999999995</v>
      </c>
      <c r="R246" s="7" t="s">
        <v>39</v>
      </c>
      <c r="S246" s="6"/>
      <c r="T246" s="6"/>
      <c r="U246" s="5"/>
      <c r="V246" s="5"/>
      <c r="W246" s="5"/>
    </row>
    <row r="247" spans="1:23" ht="14.95" thickBot="1" x14ac:dyDescent="0.3">
      <c r="A247" s="5" t="str">
        <f>+A246</f>
        <v>Santa Fe</v>
      </c>
      <c r="B247" s="6">
        <f t="shared" si="123"/>
        <v>2024</v>
      </c>
      <c r="C247" s="6">
        <f t="shared" si="123"/>
        <v>3</v>
      </c>
      <c r="D247" s="5" t="str">
        <f t="shared" si="123"/>
        <v>Epe</v>
      </c>
      <c r="E247" s="6">
        <f t="shared" si="123"/>
        <v>1</v>
      </c>
      <c r="F247" s="5" t="str">
        <f t="shared" si="123"/>
        <v>Residencial</v>
      </c>
      <c r="G247" s="6">
        <f t="shared" si="123"/>
        <v>0</v>
      </c>
      <c r="H247" s="5" t="s">
        <v>27</v>
      </c>
      <c r="I247" s="6">
        <f t="shared" si="123"/>
        <v>2</v>
      </c>
      <c r="J247" s="6">
        <v>0</v>
      </c>
      <c r="K247" s="6"/>
      <c r="L247" s="6">
        <v>301</v>
      </c>
      <c r="M247" s="6"/>
      <c r="N247" s="6">
        <f t="shared" si="124"/>
        <v>1118.7317</v>
      </c>
      <c r="O247" s="5">
        <f>+O246+150*Q246</f>
        <v>15240.6</v>
      </c>
      <c r="P247" s="5">
        <v>300</v>
      </c>
      <c r="Q247" s="6">
        <v>87.064170000000004</v>
      </c>
      <c r="R247" s="7" t="s">
        <v>39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3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27</v>
      </c>
      <c r="I248" s="6">
        <v>3</v>
      </c>
      <c r="J248" s="6">
        <v>0</v>
      </c>
      <c r="K248" s="6"/>
      <c r="L248" s="6">
        <v>0</v>
      </c>
      <c r="M248" s="6">
        <v>75</v>
      </c>
      <c r="N248" s="6">
        <v>1118.7317</v>
      </c>
      <c r="O248" s="5"/>
      <c r="P248" s="5"/>
      <c r="Q248" s="6">
        <v>33.203769999999999</v>
      </c>
      <c r="R248" s="7" t="s">
        <v>39</v>
      </c>
      <c r="S248" s="6"/>
      <c r="T248" s="6"/>
      <c r="U248" s="5"/>
      <c r="V248" s="5"/>
      <c r="W248" s="5"/>
    </row>
    <row r="249" spans="1:23" ht="14.95" thickBot="1" x14ac:dyDescent="0.3">
      <c r="A249" s="5" t="str">
        <f>+A248</f>
        <v>Santa Fe</v>
      </c>
      <c r="B249" s="6">
        <f t="shared" ref="B249:I252" si="125">+B248</f>
        <v>2024</v>
      </c>
      <c r="C249" s="6">
        <f t="shared" si="125"/>
        <v>3</v>
      </c>
      <c r="D249" s="5" t="str">
        <f t="shared" si="125"/>
        <v>Epe</v>
      </c>
      <c r="E249" s="6">
        <f t="shared" si="125"/>
        <v>1</v>
      </c>
      <c r="F249" s="5" t="str">
        <f t="shared" si="125"/>
        <v>Residencial</v>
      </c>
      <c r="G249" s="6">
        <f t="shared" si="125"/>
        <v>0</v>
      </c>
      <c r="H249" s="5" t="s">
        <v>27</v>
      </c>
      <c r="I249" s="6">
        <f t="shared" si="125"/>
        <v>3</v>
      </c>
      <c r="J249" s="6">
        <v>0</v>
      </c>
      <c r="K249" s="6"/>
      <c r="L249" s="6">
        <v>76</v>
      </c>
      <c r="M249" s="6">
        <v>150</v>
      </c>
      <c r="N249" s="6">
        <f>+N248</f>
        <v>1118.7317</v>
      </c>
      <c r="O249" s="5">
        <f>+Q248*75</f>
        <v>2490.2827499999999</v>
      </c>
      <c r="P249" s="5">
        <v>75</v>
      </c>
      <c r="Q249" s="6">
        <v>39.704749999999997</v>
      </c>
      <c r="R249" s="7" t="s">
        <v>39</v>
      </c>
      <c r="S249" s="6"/>
      <c r="T249" s="6"/>
      <c r="U249" s="5"/>
      <c r="V249" s="5"/>
      <c r="W249" s="5"/>
    </row>
    <row r="250" spans="1:23" ht="14.95" thickBot="1" x14ac:dyDescent="0.3">
      <c r="A250" s="5" t="str">
        <f t="shared" ref="A250:A252" si="126">+A249</f>
        <v>Santa Fe</v>
      </c>
      <c r="B250" s="6">
        <f t="shared" si="125"/>
        <v>2024</v>
      </c>
      <c r="C250" s="6">
        <f t="shared" si="125"/>
        <v>3</v>
      </c>
      <c r="D250" s="5" t="str">
        <f t="shared" si="125"/>
        <v>Epe</v>
      </c>
      <c r="E250" s="6">
        <f t="shared" si="125"/>
        <v>1</v>
      </c>
      <c r="F250" s="5" t="str">
        <f t="shared" si="125"/>
        <v>Residencial</v>
      </c>
      <c r="G250" s="6">
        <f t="shared" si="125"/>
        <v>0</v>
      </c>
      <c r="H250" s="5" t="s">
        <v>27</v>
      </c>
      <c r="I250" s="6">
        <f t="shared" si="125"/>
        <v>3</v>
      </c>
      <c r="J250" s="6">
        <v>0</v>
      </c>
      <c r="K250" s="6"/>
      <c r="L250" s="6">
        <v>151</v>
      </c>
      <c r="M250" s="6">
        <v>300</v>
      </c>
      <c r="N250" s="6">
        <f t="shared" ref="N250:N252" si="127">+N249</f>
        <v>1118.7317</v>
      </c>
      <c r="O250" s="5">
        <f>+O249+75*Q249</f>
        <v>5468.1389999999992</v>
      </c>
      <c r="P250" s="5">
        <v>150</v>
      </c>
      <c r="Q250" s="6">
        <v>67.004419999999996</v>
      </c>
      <c r="R250" s="7" t="s">
        <v>39</v>
      </c>
      <c r="S250" s="6"/>
      <c r="T250" s="6"/>
      <c r="U250" s="5"/>
      <c r="V250" s="5"/>
      <c r="W250" s="5"/>
    </row>
    <row r="251" spans="1:23" ht="14.95" thickBot="1" x14ac:dyDescent="0.3">
      <c r="A251" s="5" t="str">
        <f t="shared" si="126"/>
        <v>Santa Fe</v>
      </c>
      <c r="B251" s="6">
        <f t="shared" si="125"/>
        <v>2024</v>
      </c>
      <c r="C251" s="6">
        <f t="shared" si="125"/>
        <v>3</v>
      </c>
      <c r="D251" s="5" t="str">
        <f t="shared" si="125"/>
        <v>Epe</v>
      </c>
      <c r="E251" s="6">
        <f t="shared" si="125"/>
        <v>1</v>
      </c>
      <c r="F251" s="5" t="str">
        <f t="shared" si="125"/>
        <v>Residencial</v>
      </c>
      <c r="G251" s="6">
        <f t="shared" si="125"/>
        <v>0</v>
      </c>
      <c r="H251" s="5" t="s">
        <v>27</v>
      </c>
      <c r="I251" s="6">
        <f t="shared" si="125"/>
        <v>3</v>
      </c>
      <c r="J251" s="6">
        <v>0</v>
      </c>
      <c r="K251" s="6"/>
      <c r="L251" s="6">
        <v>301</v>
      </c>
      <c r="M251" s="6">
        <v>400</v>
      </c>
      <c r="N251" s="6">
        <f t="shared" si="127"/>
        <v>1118.7317</v>
      </c>
      <c r="O251" s="5">
        <f>+O250+150*Q250</f>
        <v>15518.801999999998</v>
      </c>
      <c r="P251" s="5">
        <v>300</v>
      </c>
      <c r="Q251" s="6">
        <v>87.991510000000005</v>
      </c>
      <c r="R251" s="7" t="s">
        <v>39</v>
      </c>
      <c r="S251" s="6"/>
      <c r="T251" s="6"/>
      <c r="U251" s="5"/>
      <c r="V251" s="5"/>
      <c r="W251" s="5"/>
    </row>
    <row r="252" spans="1:23" ht="14.95" thickBot="1" x14ac:dyDescent="0.3">
      <c r="A252" s="5" t="str">
        <f t="shared" si="126"/>
        <v>Santa Fe</v>
      </c>
      <c r="B252" s="6">
        <f t="shared" si="125"/>
        <v>2024</v>
      </c>
      <c r="C252" s="6">
        <f t="shared" si="125"/>
        <v>3</v>
      </c>
      <c r="D252" s="5" t="str">
        <f t="shared" si="125"/>
        <v>Epe</v>
      </c>
      <c r="E252" s="6">
        <f t="shared" si="125"/>
        <v>1</v>
      </c>
      <c r="F252" s="5" t="str">
        <f t="shared" si="125"/>
        <v>Residencial</v>
      </c>
      <c r="G252" s="6">
        <f t="shared" si="125"/>
        <v>0</v>
      </c>
      <c r="H252" s="5" t="s">
        <v>27</v>
      </c>
      <c r="I252" s="6">
        <f t="shared" si="125"/>
        <v>3</v>
      </c>
      <c r="J252" s="6">
        <v>0</v>
      </c>
      <c r="K252" s="6"/>
      <c r="L252" s="6">
        <v>401</v>
      </c>
      <c r="M252" s="6"/>
      <c r="N252" s="6">
        <f t="shared" si="127"/>
        <v>1118.7317</v>
      </c>
      <c r="O252" s="5">
        <v>34495.267500000002</v>
      </c>
      <c r="P252" s="5">
        <v>400</v>
      </c>
      <c r="Q252" s="6">
        <v>144.63419999999999</v>
      </c>
      <c r="R252" s="7" t="s">
        <v>39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3</v>
      </c>
      <c r="D253" s="5" t="s">
        <v>25</v>
      </c>
      <c r="E253" s="6">
        <v>1</v>
      </c>
      <c r="F253" s="5" t="s">
        <v>26</v>
      </c>
      <c r="G253" s="6">
        <v>1</v>
      </c>
      <c r="H253" s="5" t="s">
        <v>27</v>
      </c>
      <c r="I253" s="6"/>
      <c r="J253" s="6">
        <v>0</v>
      </c>
      <c r="K253" s="6"/>
      <c r="L253" s="6">
        <v>0</v>
      </c>
      <c r="M253" s="6">
        <v>75</v>
      </c>
      <c r="N253" s="6">
        <v>1118.7317</v>
      </c>
      <c r="O253" s="5"/>
      <c r="P253" s="5"/>
      <c r="Q253" s="6">
        <v>7.4877599999999997</v>
      </c>
      <c r="R253" s="7" t="s">
        <v>39</v>
      </c>
      <c r="S253" s="6"/>
      <c r="T253" s="6"/>
      <c r="U253" s="5"/>
      <c r="V253" s="5"/>
      <c r="W253" s="5"/>
    </row>
    <row r="254" spans="1:23" ht="14.95" thickBot="1" x14ac:dyDescent="0.3">
      <c r="A254" s="5" t="str">
        <f>+A253</f>
        <v>Santa Fe</v>
      </c>
      <c r="B254" s="6">
        <f t="shared" ref="B254:G256" si="128">+B253</f>
        <v>2024</v>
      </c>
      <c r="C254" s="6">
        <f t="shared" si="128"/>
        <v>3</v>
      </c>
      <c r="D254" s="5" t="str">
        <f t="shared" si="128"/>
        <v>Epe</v>
      </c>
      <c r="E254" s="6">
        <f t="shared" si="128"/>
        <v>1</v>
      </c>
      <c r="F254" s="5" t="str">
        <f t="shared" si="128"/>
        <v>Residencial</v>
      </c>
      <c r="G254" s="6">
        <f t="shared" si="128"/>
        <v>1</v>
      </c>
      <c r="H254" s="5" t="s">
        <v>27</v>
      </c>
      <c r="I254" s="6"/>
      <c r="J254" s="6">
        <v>0</v>
      </c>
      <c r="K254" s="6"/>
      <c r="L254" s="6">
        <v>76</v>
      </c>
      <c r="M254" s="6">
        <v>150</v>
      </c>
      <c r="N254" s="6">
        <f>+N253</f>
        <v>1118.7317</v>
      </c>
      <c r="O254" s="5">
        <f>+Q253*75</f>
        <v>561.58199999999999</v>
      </c>
      <c r="P254" s="5">
        <v>75</v>
      </c>
      <c r="Q254" s="6">
        <v>11.542249999999999</v>
      </c>
      <c r="R254" s="7" t="s">
        <v>39</v>
      </c>
      <c r="S254" s="6"/>
      <c r="T254" s="6"/>
      <c r="U254" s="5"/>
      <c r="V254" s="5"/>
      <c r="W254" s="5"/>
    </row>
    <row r="255" spans="1:23" ht="14.95" thickBot="1" x14ac:dyDescent="0.3">
      <c r="A255" s="5" t="str">
        <f t="shared" ref="A255:A256" si="129">+A254</f>
        <v>Santa Fe</v>
      </c>
      <c r="B255" s="6">
        <f t="shared" si="128"/>
        <v>2024</v>
      </c>
      <c r="C255" s="6">
        <f t="shared" si="128"/>
        <v>3</v>
      </c>
      <c r="D255" s="5" t="str">
        <f t="shared" si="128"/>
        <v>Epe</v>
      </c>
      <c r="E255" s="6">
        <f t="shared" si="128"/>
        <v>1</v>
      </c>
      <c r="F255" s="5" t="str">
        <f t="shared" si="128"/>
        <v>Residencial</v>
      </c>
      <c r="G255" s="6">
        <f t="shared" si="128"/>
        <v>1</v>
      </c>
      <c r="H255" s="5" t="s">
        <v>27</v>
      </c>
      <c r="I255" s="6"/>
      <c r="J255" s="6">
        <v>0</v>
      </c>
      <c r="K255" s="6"/>
      <c r="L255" s="6">
        <v>151</v>
      </c>
      <c r="M255" s="6">
        <v>300</v>
      </c>
      <c r="N255" s="6">
        <f t="shared" ref="N255:N256" si="130">+N254</f>
        <v>1118.7317</v>
      </c>
      <c r="O255" s="5">
        <f>+O254+75*Q254</f>
        <v>1427.2507499999999</v>
      </c>
      <c r="P255" s="5">
        <v>150</v>
      </c>
      <c r="Q255" s="6">
        <v>23.13655</v>
      </c>
      <c r="R255" s="7" t="s">
        <v>39</v>
      </c>
      <c r="S255" s="6"/>
      <c r="T255" s="6"/>
      <c r="U255" s="5"/>
      <c r="V255" s="5"/>
      <c r="W255" s="5"/>
    </row>
    <row r="256" spans="1:23" ht="14.95" thickBot="1" x14ac:dyDescent="0.3">
      <c r="A256" s="5" t="str">
        <f t="shared" si="129"/>
        <v>Santa Fe</v>
      </c>
      <c r="B256" s="6">
        <f t="shared" si="128"/>
        <v>2024</v>
      </c>
      <c r="C256" s="6">
        <f t="shared" si="128"/>
        <v>3</v>
      </c>
      <c r="D256" s="5" t="str">
        <f t="shared" si="128"/>
        <v>Epe</v>
      </c>
      <c r="E256" s="6">
        <f t="shared" si="128"/>
        <v>1</v>
      </c>
      <c r="F256" s="5" t="str">
        <f t="shared" si="128"/>
        <v>Residencial</v>
      </c>
      <c r="G256" s="6">
        <f t="shared" si="128"/>
        <v>1</v>
      </c>
      <c r="H256" s="5" t="s">
        <v>27</v>
      </c>
      <c r="I256" s="6"/>
      <c r="J256" s="6">
        <v>0</v>
      </c>
      <c r="K256" s="6"/>
      <c r="L256" s="6">
        <v>301</v>
      </c>
      <c r="M256" s="6"/>
      <c r="N256" s="6">
        <f t="shared" si="130"/>
        <v>1118.7317</v>
      </c>
      <c r="O256" s="5">
        <f>+O255+150*Q255</f>
        <v>4897.7332500000002</v>
      </c>
      <c r="P256" s="5">
        <v>300</v>
      </c>
      <c r="Q256" s="6">
        <v>45.898820000000001</v>
      </c>
      <c r="R256" s="7" t="s">
        <v>39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4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27</v>
      </c>
      <c r="I257" s="6">
        <v>1</v>
      </c>
      <c r="J257" s="6">
        <v>0</v>
      </c>
      <c r="K257" s="6"/>
      <c r="L257" s="6">
        <v>0</v>
      </c>
      <c r="M257" s="6">
        <v>75</v>
      </c>
      <c r="N257" s="6">
        <v>1118.7317</v>
      </c>
      <c r="O257" s="5"/>
      <c r="P257" s="5"/>
      <c r="Q257" s="6">
        <v>89.846459999999993</v>
      </c>
      <c r="R257" s="7" t="s">
        <v>39</v>
      </c>
      <c r="S257" s="6"/>
      <c r="T257" s="6"/>
      <c r="U257" s="5"/>
      <c r="V257" s="5"/>
      <c r="W257" s="5"/>
    </row>
    <row r="258" spans="1:23" ht="14.95" thickBot="1" x14ac:dyDescent="0.3">
      <c r="A258" s="5" t="str">
        <f>+A257</f>
        <v>Santa Fe</v>
      </c>
      <c r="B258" s="6">
        <f t="shared" ref="B258:I260" si="131">+B257</f>
        <v>2024</v>
      </c>
      <c r="C258" s="6">
        <f t="shared" si="131"/>
        <v>4</v>
      </c>
      <c r="D258" s="5" t="str">
        <f t="shared" si="131"/>
        <v>Epe</v>
      </c>
      <c r="E258" s="6">
        <f t="shared" si="131"/>
        <v>1</v>
      </c>
      <c r="F258" s="5" t="str">
        <f t="shared" si="131"/>
        <v>Residencial</v>
      </c>
      <c r="G258" s="6">
        <f t="shared" si="131"/>
        <v>0</v>
      </c>
      <c r="H258" s="5" t="s">
        <v>27</v>
      </c>
      <c r="I258" s="6">
        <f t="shared" si="131"/>
        <v>1</v>
      </c>
      <c r="J258" s="6">
        <v>0</v>
      </c>
      <c r="K258" s="6"/>
      <c r="L258" s="6">
        <v>76</v>
      </c>
      <c r="M258" s="6">
        <v>150</v>
      </c>
      <c r="N258" s="6">
        <f>+N257</f>
        <v>1118.7317</v>
      </c>
      <c r="O258" s="5">
        <f>+Q257*75</f>
        <v>6738.4844999999996</v>
      </c>
      <c r="P258" s="5">
        <v>75</v>
      </c>
      <c r="Q258" s="6">
        <v>96.347440000000006</v>
      </c>
      <c r="R258" s="7" t="s">
        <v>39</v>
      </c>
      <c r="S258" s="6"/>
      <c r="T258" s="6"/>
      <c r="U258" s="5"/>
      <c r="V258" s="5"/>
      <c r="W258" s="5"/>
    </row>
    <row r="259" spans="1:23" ht="14.95" thickBot="1" x14ac:dyDescent="0.3">
      <c r="A259" s="5" t="str">
        <f>+A258</f>
        <v>Santa Fe</v>
      </c>
      <c r="B259" s="6">
        <f t="shared" si="131"/>
        <v>2024</v>
      </c>
      <c r="C259" s="6">
        <f t="shared" si="131"/>
        <v>4</v>
      </c>
      <c r="D259" s="5" t="str">
        <f t="shared" si="131"/>
        <v>Epe</v>
      </c>
      <c r="E259" s="6">
        <f t="shared" si="131"/>
        <v>1</v>
      </c>
      <c r="F259" s="5" t="str">
        <f t="shared" si="131"/>
        <v>Residencial</v>
      </c>
      <c r="G259" s="6">
        <f t="shared" si="131"/>
        <v>0</v>
      </c>
      <c r="H259" s="5" t="s">
        <v>27</v>
      </c>
      <c r="I259" s="6">
        <f t="shared" si="131"/>
        <v>1</v>
      </c>
      <c r="J259" s="6">
        <v>0</v>
      </c>
      <c r="K259" s="6"/>
      <c r="L259" s="6">
        <v>151</v>
      </c>
      <c r="M259" s="6">
        <v>300</v>
      </c>
      <c r="N259" s="6">
        <f t="shared" ref="N259:N260" si="132">+N258</f>
        <v>1118.7317</v>
      </c>
      <c r="O259" s="5">
        <f>+O258+75*Q258</f>
        <v>13964.5425</v>
      </c>
      <c r="P259" s="5">
        <v>150</v>
      </c>
      <c r="Q259" s="6">
        <v>123.64711</v>
      </c>
      <c r="R259" s="7" t="s">
        <v>39</v>
      </c>
      <c r="S259" s="6"/>
      <c r="T259" s="6"/>
      <c r="U259" s="5"/>
      <c r="V259" s="5"/>
      <c r="W259" s="5"/>
    </row>
    <row r="260" spans="1:23" ht="14.95" thickBot="1" x14ac:dyDescent="0.3">
      <c r="A260" s="5" t="str">
        <f>+A259</f>
        <v>Santa Fe</v>
      </c>
      <c r="B260" s="6">
        <f t="shared" si="131"/>
        <v>2024</v>
      </c>
      <c r="C260" s="6">
        <f t="shared" si="131"/>
        <v>4</v>
      </c>
      <c r="D260" s="5" t="str">
        <f t="shared" si="131"/>
        <v>Epe</v>
      </c>
      <c r="E260" s="6">
        <f t="shared" si="131"/>
        <v>1</v>
      </c>
      <c r="F260" s="5" t="str">
        <f t="shared" si="131"/>
        <v>Residencial</v>
      </c>
      <c r="G260" s="6">
        <f t="shared" si="131"/>
        <v>0</v>
      </c>
      <c r="H260" s="5" t="s">
        <v>27</v>
      </c>
      <c r="I260" s="6">
        <f t="shared" si="131"/>
        <v>1</v>
      </c>
      <c r="J260" s="6">
        <v>0</v>
      </c>
      <c r="K260" s="6"/>
      <c r="L260" s="6">
        <v>301</v>
      </c>
      <c r="M260" s="6"/>
      <c r="N260" s="6">
        <f t="shared" si="132"/>
        <v>1118.7317</v>
      </c>
      <c r="O260" s="5">
        <f>+O259+150*Q259</f>
        <v>32511.609</v>
      </c>
      <c r="P260" s="5">
        <v>300</v>
      </c>
      <c r="Q260" s="6">
        <v>144.63419999999999</v>
      </c>
      <c r="R260" s="7" t="s">
        <v>39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4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27</v>
      </c>
      <c r="I261" s="6">
        <v>2</v>
      </c>
      <c r="J261" s="6">
        <v>0</v>
      </c>
      <c r="K261" s="6"/>
      <c r="L261" s="6">
        <v>0</v>
      </c>
      <c r="M261" s="6">
        <v>75</v>
      </c>
      <c r="N261" s="6">
        <v>1118.7317</v>
      </c>
      <c r="O261" s="5"/>
      <c r="P261" s="5"/>
      <c r="Q261" s="6">
        <v>32.276429999999998</v>
      </c>
      <c r="R261" s="7" t="s">
        <v>39</v>
      </c>
      <c r="S261" s="6"/>
      <c r="T261" s="6"/>
      <c r="U261" s="5"/>
      <c r="V261" s="5"/>
      <c r="W261" s="5"/>
    </row>
    <row r="262" spans="1:23" ht="14.95" thickBot="1" x14ac:dyDescent="0.3">
      <c r="A262" s="5" t="str">
        <f>+A261</f>
        <v>Santa Fe</v>
      </c>
      <c r="B262" s="6">
        <f t="shared" ref="B262:I264" si="133">+B261</f>
        <v>2024</v>
      </c>
      <c r="C262" s="6">
        <f t="shared" si="133"/>
        <v>4</v>
      </c>
      <c r="D262" s="5" t="str">
        <f t="shared" si="133"/>
        <v>Epe</v>
      </c>
      <c r="E262" s="6">
        <f t="shared" si="133"/>
        <v>1</v>
      </c>
      <c r="F262" s="5" t="str">
        <f t="shared" si="133"/>
        <v>Residencial</v>
      </c>
      <c r="G262" s="6">
        <f t="shared" si="133"/>
        <v>0</v>
      </c>
      <c r="H262" s="5" t="s">
        <v>27</v>
      </c>
      <c r="I262" s="6">
        <f t="shared" si="133"/>
        <v>2</v>
      </c>
      <c r="J262" s="6">
        <v>0</v>
      </c>
      <c r="K262" s="6"/>
      <c r="L262" s="6">
        <v>76</v>
      </c>
      <c r="M262" s="6">
        <v>150</v>
      </c>
      <c r="N262" s="6">
        <f>+N261</f>
        <v>1118.7317</v>
      </c>
      <c r="O262" s="5">
        <f>+Q261*75</f>
        <v>2420.73225</v>
      </c>
      <c r="P262" s="5">
        <v>75</v>
      </c>
      <c r="Q262" s="6">
        <v>38.777410000000003</v>
      </c>
      <c r="R262" s="7" t="s">
        <v>39</v>
      </c>
      <c r="S262" s="6"/>
      <c r="T262" s="6"/>
      <c r="U262" s="5"/>
      <c r="V262" s="5"/>
      <c r="W262" s="5"/>
    </row>
    <row r="263" spans="1:23" ht="14.95" thickBot="1" x14ac:dyDescent="0.3">
      <c r="A263" s="5" t="str">
        <f>+A262</f>
        <v>Santa Fe</v>
      </c>
      <c r="B263" s="6">
        <f t="shared" si="133"/>
        <v>2024</v>
      </c>
      <c r="C263" s="6">
        <f t="shared" si="133"/>
        <v>4</v>
      </c>
      <c r="D263" s="5" t="str">
        <f t="shared" si="133"/>
        <v>Epe</v>
      </c>
      <c r="E263" s="6">
        <f t="shared" si="133"/>
        <v>1</v>
      </c>
      <c r="F263" s="5" t="str">
        <f t="shared" si="133"/>
        <v>Residencial</v>
      </c>
      <c r="G263" s="6">
        <f t="shared" si="133"/>
        <v>0</v>
      </c>
      <c r="H263" s="5" t="s">
        <v>27</v>
      </c>
      <c r="I263" s="6">
        <f t="shared" si="133"/>
        <v>2</v>
      </c>
      <c r="J263" s="6">
        <v>0</v>
      </c>
      <c r="K263" s="6"/>
      <c r="L263" s="6">
        <v>151</v>
      </c>
      <c r="M263" s="6">
        <v>300</v>
      </c>
      <c r="N263" s="6">
        <f t="shared" ref="N263:N264" si="134">+N262</f>
        <v>1118.7317</v>
      </c>
      <c r="O263" s="5">
        <f>+O262+75*Q262</f>
        <v>5329.0380000000005</v>
      </c>
      <c r="P263" s="5">
        <v>150</v>
      </c>
      <c r="Q263" s="6">
        <v>66.077079999999995</v>
      </c>
      <c r="R263" s="7" t="s">
        <v>39</v>
      </c>
      <c r="S263" s="6"/>
      <c r="T263" s="6"/>
      <c r="U263" s="5"/>
      <c r="V263" s="5"/>
      <c r="W263" s="5"/>
    </row>
    <row r="264" spans="1:23" ht="14.95" thickBot="1" x14ac:dyDescent="0.3">
      <c r="A264" s="5" t="str">
        <f>+A263</f>
        <v>Santa Fe</v>
      </c>
      <c r="B264" s="6">
        <f t="shared" si="133"/>
        <v>2024</v>
      </c>
      <c r="C264" s="6">
        <f t="shared" si="133"/>
        <v>4</v>
      </c>
      <c r="D264" s="5" t="str">
        <f t="shared" si="133"/>
        <v>Epe</v>
      </c>
      <c r="E264" s="6">
        <f t="shared" si="133"/>
        <v>1</v>
      </c>
      <c r="F264" s="5" t="str">
        <f t="shared" si="133"/>
        <v>Residencial</v>
      </c>
      <c r="G264" s="6">
        <f t="shared" si="133"/>
        <v>0</v>
      </c>
      <c r="H264" s="5" t="s">
        <v>27</v>
      </c>
      <c r="I264" s="6">
        <f t="shared" si="133"/>
        <v>2</v>
      </c>
      <c r="J264" s="6">
        <v>0</v>
      </c>
      <c r="K264" s="6"/>
      <c r="L264" s="6">
        <v>301</v>
      </c>
      <c r="M264" s="6"/>
      <c r="N264" s="6">
        <f t="shared" si="134"/>
        <v>1118.7317</v>
      </c>
      <c r="O264" s="5">
        <f>+O263+150*Q263</f>
        <v>15240.6</v>
      </c>
      <c r="P264" s="5">
        <v>300</v>
      </c>
      <c r="Q264" s="6">
        <v>87.064170000000004</v>
      </c>
      <c r="R264" s="7" t="s">
        <v>39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4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27</v>
      </c>
      <c r="I265" s="6">
        <v>3</v>
      </c>
      <c r="J265" s="6">
        <v>0</v>
      </c>
      <c r="K265" s="6"/>
      <c r="L265" s="6">
        <v>0</v>
      </c>
      <c r="M265" s="6">
        <v>75</v>
      </c>
      <c r="N265" s="6">
        <v>1118.7317</v>
      </c>
      <c r="O265" s="5"/>
      <c r="P265" s="5"/>
      <c r="Q265" s="6">
        <v>33.203769999999999</v>
      </c>
      <c r="R265" s="7" t="s">
        <v>39</v>
      </c>
      <c r="S265" s="6"/>
      <c r="T265" s="6"/>
      <c r="U265" s="5"/>
      <c r="V265" s="5"/>
      <c r="W265" s="5"/>
    </row>
    <row r="266" spans="1:23" ht="14.95" thickBot="1" x14ac:dyDescent="0.3">
      <c r="A266" s="5" t="str">
        <f>+A265</f>
        <v>Santa Fe</v>
      </c>
      <c r="B266" s="6">
        <f t="shared" ref="B266:I269" si="135">+B265</f>
        <v>2024</v>
      </c>
      <c r="C266" s="6">
        <f t="shared" si="135"/>
        <v>4</v>
      </c>
      <c r="D266" s="5" t="str">
        <f t="shared" si="135"/>
        <v>Epe</v>
      </c>
      <c r="E266" s="6">
        <f t="shared" si="135"/>
        <v>1</v>
      </c>
      <c r="F266" s="5" t="str">
        <f t="shared" si="135"/>
        <v>Residencial</v>
      </c>
      <c r="G266" s="6">
        <f t="shared" si="135"/>
        <v>0</v>
      </c>
      <c r="H266" s="5" t="s">
        <v>27</v>
      </c>
      <c r="I266" s="6">
        <f t="shared" si="135"/>
        <v>3</v>
      </c>
      <c r="J266" s="6">
        <v>0</v>
      </c>
      <c r="K266" s="6"/>
      <c r="L266" s="6">
        <v>76</v>
      </c>
      <c r="M266" s="6">
        <v>150</v>
      </c>
      <c r="N266" s="6">
        <f>+N265</f>
        <v>1118.7317</v>
      </c>
      <c r="O266" s="5">
        <f>+Q265*75</f>
        <v>2490.2827499999999</v>
      </c>
      <c r="P266" s="5">
        <v>75</v>
      </c>
      <c r="Q266" s="6">
        <v>39.704749999999997</v>
      </c>
      <c r="R266" s="7" t="s">
        <v>39</v>
      </c>
      <c r="S266" s="6"/>
      <c r="T266" s="6"/>
      <c r="U266" s="5"/>
      <c r="V266" s="5"/>
      <c r="W266" s="5"/>
    </row>
    <row r="267" spans="1:23" ht="14.95" thickBot="1" x14ac:dyDescent="0.3">
      <c r="A267" s="5" t="str">
        <f t="shared" ref="A267:A269" si="136">+A266</f>
        <v>Santa Fe</v>
      </c>
      <c r="B267" s="6">
        <f t="shared" si="135"/>
        <v>2024</v>
      </c>
      <c r="C267" s="6">
        <f t="shared" si="135"/>
        <v>4</v>
      </c>
      <c r="D267" s="5" t="str">
        <f t="shared" si="135"/>
        <v>Epe</v>
      </c>
      <c r="E267" s="6">
        <f t="shared" si="135"/>
        <v>1</v>
      </c>
      <c r="F267" s="5" t="str">
        <f t="shared" si="135"/>
        <v>Residencial</v>
      </c>
      <c r="G267" s="6">
        <f t="shared" si="135"/>
        <v>0</v>
      </c>
      <c r="H267" s="5" t="s">
        <v>27</v>
      </c>
      <c r="I267" s="6">
        <f t="shared" si="135"/>
        <v>3</v>
      </c>
      <c r="J267" s="6">
        <v>0</v>
      </c>
      <c r="K267" s="6"/>
      <c r="L267" s="6">
        <v>151</v>
      </c>
      <c r="M267" s="6">
        <v>300</v>
      </c>
      <c r="N267" s="6">
        <f t="shared" ref="N267:N269" si="137">+N266</f>
        <v>1118.7317</v>
      </c>
      <c r="O267" s="5">
        <f>+O266+75*Q266</f>
        <v>5468.1389999999992</v>
      </c>
      <c r="P267" s="5">
        <v>150</v>
      </c>
      <c r="Q267" s="6">
        <v>67.004419999999996</v>
      </c>
      <c r="R267" s="7" t="s">
        <v>39</v>
      </c>
      <c r="S267" s="6"/>
      <c r="T267" s="6"/>
      <c r="U267" s="5"/>
      <c r="V267" s="5"/>
      <c r="W267" s="5"/>
    </row>
    <row r="268" spans="1:23" ht="14.95" thickBot="1" x14ac:dyDescent="0.3">
      <c r="A268" s="5" t="str">
        <f t="shared" si="136"/>
        <v>Santa Fe</v>
      </c>
      <c r="B268" s="6">
        <f t="shared" si="135"/>
        <v>2024</v>
      </c>
      <c r="C268" s="6">
        <f t="shared" si="135"/>
        <v>4</v>
      </c>
      <c r="D268" s="5" t="str">
        <f t="shared" si="135"/>
        <v>Epe</v>
      </c>
      <c r="E268" s="6">
        <f t="shared" si="135"/>
        <v>1</v>
      </c>
      <c r="F268" s="5" t="str">
        <f t="shared" si="135"/>
        <v>Residencial</v>
      </c>
      <c r="G268" s="6">
        <f t="shared" si="135"/>
        <v>0</v>
      </c>
      <c r="H268" s="5" t="s">
        <v>27</v>
      </c>
      <c r="I268" s="6">
        <f t="shared" si="135"/>
        <v>3</v>
      </c>
      <c r="J268" s="6">
        <v>0</v>
      </c>
      <c r="K268" s="6"/>
      <c r="L268" s="6">
        <v>301</v>
      </c>
      <c r="M268" s="6">
        <v>400</v>
      </c>
      <c r="N268" s="6">
        <f t="shared" si="137"/>
        <v>1118.7317</v>
      </c>
      <c r="O268" s="5">
        <f>+O267+150*Q267</f>
        <v>15518.801999999998</v>
      </c>
      <c r="P268" s="5">
        <v>300</v>
      </c>
      <c r="Q268" s="6">
        <v>87.991510000000005</v>
      </c>
      <c r="R268" s="7" t="s">
        <v>39</v>
      </c>
      <c r="S268" s="6"/>
      <c r="T268" s="6"/>
      <c r="U268" s="5"/>
      <c r="V268" s="5"/>
      <c r="W268" s="5"/>
    </row>
    <row r="269" spans="1:23" ht="14.95" thickBot="1" x14ac:dyDescent="0.3">
      <c r="A269" s="5" t="str">
        <f t="shared" si="136"/>
        <v>Santa Fe</v>
      </c>
      <c r="B269" s="6">
        <f t="shared" si="135"/>
        <v>2024</v>
      </c>
      <c r="C269" s="6">
        <f t="shared" si="135"/>
        <v>4</v>
      </c>
      <c r="D269" s="5" t="str">
        <f t="shared" si="135"/>
        <v>Epe</v>
      </c>
      <c r="E269" s="6">
        <f t="shared" si="135"/>
        <v>1</v>
      </c>
      <c r="F269" s="5" t="str">
        <f t="shared" si="135"/>
        <v>Residencial</v>
      </c>
      <c r="G269" s="6">
        <f t="shared" si="135"/>
        <v>0</v>
      </c>
      <c r="H269" s="5" t="s">
        <v>27</v>
      </c>
      <c r="I269" s="6">
        <f t="shared" si="135"/>
        <v>3</v>
      </c>
      <c r="J269" s="6">
        <v>0</v>
      </c>
      <c r="K269" s="6"/>
      <c r="L269" s="6">
        <v>401</v>
      </c>
      <c r="M269" s="6"/>
      <c r="N269" s="6">
        <f t="shared" si="137"/>
        <v>1118.7317</v>
      </c>
      <c r="O269" s="5">
        <v>34495.267500000002</v>
      </c>
      <c r="P269" s="5">
        <v>400</v>
      </c>
      <c r="Q269" s="6">
        <v>144.63419999999999</v>
      </c>
      <c r="R269" s="7" t="s">
        <v>39</v>
      </c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4</v>
      </c>
      <c r="D270" s="5" t="s">
        <v>25</v>
      </c>
      <c r="E270" s="6">
        <v>1</v>
      </c>
      <c r="F270" s="5" t="s">
        <v>26</v>
      </c>
      <c r="G270" s="6">
        <v>1</v>
      </c>
      <c r="H270" s="5" t="s">
        <v>27</v>
      </c>
      <c r="I270" s="6"/>
      <c r="J270" s="6">
        <v>0</v>
      </c>
      <c r="K270" s="6"/>
      <c r="L270" s="6">
        <v>0</v>
      </c>
      <c r="M270" s="6">
        <v>75</v>
      </c>
      <c r="N270" s="6">
        <v>1118.7317</v>
      </c>
      <c r="O270" s="5"/>
      <c r="P270" s="5"/>
      <c r="Q270" s="6">
        <v>7.4877599999999997</v>
      </c>
      <c r="R270" s="7" t="s">
        <v>39</v>
      </c>
      <c r="S270" s="6"/>
      <c r="T270" s="6"/>
      <c r="U270" s="5"/>
      <c r="V270" s="5"/>
      <c r="W270" s="5"/>
    </row>
    <row r="271" spans="1:23" ht="14.95" thickBot="1" x14ac:dyDescent="0.3">
      <c r="A271" s="5" t="str">
        <f>+A270</f>
        <v>Santa Fe</v>
      </c>
      <c r="B271" s="6">
        <f t="shared" ref="B271:G273" si="138">+B270</f>
        <v>2024</v>
      </c>
      <c r="C271" s="6">
        <f t="shared" si="138"/>
        <v>4</v>
      </c>
      <c r="D271" s="5" t="str">
        <f t="shared" si="138"/>
        <v>Epe</v>
      </c>
      <c r="E271" s="6">
        <f t="shared" si="138"/>
        <v>1</v>
      </c>
      <c r="F271" s="5" t="str">
        <f t="shared" si="138"/>
        <v>Residencial</v>
      </c>
      <c r="G271" s="6">
        <f t="shared" si="138"/>
        <v>1</v>
      </c>
      <c r="H271" s="5" t="s">
        <v>27</v>
      </c>
      <c r="I271" s="6"/>
      <c r="J271" s="6">
        <v>0</v>
      </c>
      <c r="K271" s="6"/>
      <c r="L271" s="6">
        <v>76</v>
      </c>
      <c r="M271" s="6">
        <v>150</v>
      </c>
      <c r="N271" s="6">
        <f>+N270</f>
        <v>1118.7317</v>
      </c>
      <c r="O271" s="5">
        <f>+Q270*75</f>
        <v>561.58199999999999</v>
      </c>
      <c r="P271" s="5">
        <v>75</v>
      </c>
      <c r="Q271" s="6">
        <v>11.542249999999999</v>
      </c>
      <c r="R271" s="7" t="s">
        <v>39</v>
      </c>
      <c r="S271" s="6"/>
      <c r="T271" s="6"/>
      <c r="U271" s="5"/>
      <c r="V271" s="5"/>
      <c r="W271" s="5"/>
    </row>
    <row r="272" spans="1:23" ht="14.95" thickBot="1" x14ac:dyDescent="0.3">
      <c r="A272" s="5" t="str">
        <f t="shared" ref="A272:A273" si="139">+A271</f>
        <v>Santa Fe</v>
      </c>
      <c r="B272" s="6">
        <f t="shared" si="138"/>
        <v>2024</v>
      </c>
      <c r="C272" s="6">
        <f t="shared" si="138"/>
        <v>4</v>
      </c>
      <c r="D272" s="5" t="str">
        <f t="shared" si="138"/>
        <v>Epe</v>
      </c>
      <c r="E272" s="6">
        <f t="shared" si="138"/>
        <v>1</v>
      </c>
      <c r="F272" s="5" t="str">
        <f t="shared" si="138"/>
        <v>Residencial</v>
      </c>
      <c r="G272" s="6">
        <f t="shared" si="138"/>
        <v>1</v>
      </c>
      <c r="H272" s="5" t="s">
        <v>27</v>
      </c>
      <c r="I272" s="6"/>
      <c r="J272" s="6">
        <v>0</v>
      </c>
      <c r="K272" s="6"/>
      <c r="L272" s="6">
        <v>151</v>
      </c>
      <c r="M272" s="6">
        <v>300</v>
      </c>
      <c r="N272" s="6">
        <f t="shared" ref="N272:N273" si="140">+N271</f>
        <v>1118.7317</v>
      </c>
      <c r="O272" s="5">
        <f>+O271+75*Q271</f>
        <v>1427.2507499999999</v>
      </c>
      <c r="P272" s="5">
        <v>150</v>
      </c>
      <c r="Q272" s="6">
        <v>23.13655</v>
      </c>
      <c r="R272" s="7" t="s">
        <v>39</v>
      </c>
      <c r="S272" s="6"/>
      <c r="T272" s="6"/>
      <c r="U272" s="5"/>
      <c r="V272" s="5"/>
      <c r="W272" s="5"/>
    </row>
    <row r="273" spans="1:23" ht="14.95" thickBot="1" x14ac:dyDescent="0.3">
      <c r="A273" s="5" t="str">
        <f t="shared" si="139"/>
        <v>Santa Fe</v>
      </c>
      <c r="B273" s="6">
        <f t="shared" si="138"/>
        <v>2024</v>
      </c>
      <c r="C273" s="6">
        <f t="shared" si="138"/>
        <v>4</v>
      </c>
      <c r="D273" s="5" t="str">
        <f t="shared" si="138"/>
        <v>Epe</v>
      </c>
      <c r="E273" s="6">
        <f t="shared" si="138"/>
        <v>1</v>
      </c>
      <c r="F273" s="5" t="str">
        <f t="shared" si="138"/>
        <v>Residencial</v>
      </c>
      <c r="G273" s="6">
        <f t="shared" si="138"/>
        <v>1</v>
      </c>
      <c r="H273" s="5" t="s">
        <v>27</v>
      </c>
      <c r="I273" s="6"/>
      <c r="J273" s="6">
        <v>0</v>
      </c>
      <c r="K273" s="6"/>
      <c r="L273" s="6">
        <v>301</v>
      </c>
      <c r="M273" s="6"/>
      <c r="N273" s="6">
        <f t="shared" si="140"/>
        <v>1118.7317</v>
      </c>
      <c r="O273" s="5">
        <f>+O272+150*Q272</f>
        <v>4897.7332500000002</v>
      </c>
      <c r="P273" s="5">
        <v>300</v>
      </c>
      <c r="Q273" s="6">
        <v>45.898820000000001</v>
      </c>
      <c r="R273" s="7" t="s">
        <v>39</v>
      </c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5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27</v>
      </c>
      <c r="I274" s="6">
        <v>1</v>
      </c>
      <c r="J274" s="6">
        <v>0</v>
      </c>
      <c r="K274" s="6"/>
      <c r="L274" s="6">
        <v>0</v>
      </c>
      <c r="M274" s="6">
        <v>75</v>
      </c>
      <c r="N274" s="6">
        <v>1118.7317</v>
      </c>
      <c r="O274" s="5"/>
      <c r="P274" s="5"/>
      <c r="Q274" s="6">
        <v>89.846459999999993</v>
      </c>
      <c r="R274" s="7" t="s">
        <v>39</v>
      </c>
      <c r="S274" s="6"/>
      <c r="T274" s="6"/>
      <c r="U274" s="5"/>
      <c r="V274" s="5"/>
      <c r="W274" s="5"/>
    </row>
    <row r="275" spans="1:23" ht="14.95" thickBot="1" x14ac:dyDescent="0.3">
      <c r="A275" s="5" t="str">
        <f>+A274</f>
        <v>Santa Fe</v>
      </c>
      <c r="B275" s="6">
        <f t="shared" ref="B275:I277" si="141">+B274</f>
        <v>2024</v>
      </c>
      <c r="C275" s="6">
        <v>5</v>
      </c>
      <c r="D275" s="5" t="str">
        <f t="shared" si="141"/>
        <v>Epe</v>
      </c>
      <c r="E275" s="6">
        <f t="shared" si="141"/>
        <v>1</v>
      </c>
      <c r="F275" s="5" t="str">
        <f t="shared" si="141"/>
        <v>Residencial</v>
      </c>
      <c r="G275" s="6">
        <f t="shared" si="141"/>
        <v>0</v>
      </c>
      <c r="H275" s="5" t="s">
        <v>27</v>
      </c>
      <c r="I275" s="6">
        <f t="shared" si="141"/>
        <v>1</v>
      </c>
      <c r="J275" s="6">
        <v>0</v>
      </c>
      <c r="K275" s="6"/>
      <c r="L275" s="6">
        <v>76</v>
      </c>
      <c r="M275" s="6">
        <v>150</v>
      </c>
      <c r="N275" s="6">
        <f>+N274</f>
        <v>1118.7317</v>
      </c>
      <c r="O275" s="5">
        <f>+Q274*75</f>
        <v>6738.4844999999996</v>
      </c>
      <c r="P275" s="5">
        <v>75</v>
      </c>
      <c r="Q275" s="6">
        <v>96.347440000000006</v>
      </c>
      <c r="R275" s="7" t="s">
        <v>39</v>
      </c>
      <c r="S275" s="6"/>
      <c r="T275" s="6"/>
      <c r="U275" s="5"/>
      <c r="V275" s="5"/>
      <c r="W275" s="5"/>
    </row>
    <row r="276" spans="1:23" ht="14.95" thickBot="1" x14ac:dyDescent="0.3">
      <c r="A276" s="5" t="str">
        <f>+A275</f>
        <v>Santa Fe</v>
      </c>
      <c r="B276" s="6">
        <f t="shared" si="141"/>
        <v>2024</v>
      </c>
      <c r="C276" s="6">
        <v>5</v>
      </c>
      <c r="D276" s="5" t="str">
        <f t="shared" si="141"/>
        <v>Epe</v>
      </c>
      <c r="E276" s="6">
        <f t="shared" si="141"/>
        <v>1</v>
      </c>
      <c r="F276" s="5" t="str">
        <f t="shared" si="141"/>
        <v>Residencial</v>
      </c>
      <c r="G276" s="6">
        <f t="shared" si="141"/>
        <v>0</v>
      </c>
      <c r="H276" s="5" t="s">
        <v>27</v>
      </c>
      <c r="I276" s="6">
        <f t="shared" si="141"/>
        <v>1</v>
      </c>
      <c r="J276" s="6">
        <v>0</v>
      </c>
      <c r="K276" s="6"/>
      <c r="L276" s="6">
        <v>151</v>
      </c>
      <c r="M276" s="6">
        <v>300</v>
      </c>
      <c r="N276" s="6">
        <f t="shared" ref="N276:N277" si="142">+N275</f>
        <v>1118.7317</v>
      </c>
      <c r="O276" s="5">
        <f>+O275+75*Q275</f>
        <v>13964.5425</v>
      </c>
      <c r="P276" s="5">
        <v>150</v>
      </c>
      <c r="Q276" s="6">
        <v>123.64711</v>
      </c>
      <c r="R276" s="7" t="s">
        <v>39</v>
      </c>
      <c r="S276" s="6"/>
      <c r="T276" s="6"/>
      <c r="U276" s="5"/>
      <c r="V276" s="5"/>
      <c r="W276" s="5"/>
    </row>
    <row r="277" spans="1:23" ht="14.95" thickBot="1" x14ac:dyDescent="0.3">
      <c r="A277" s="5" t="str">
        <f>+A276</f>
        <v>Santa Fe</v>
      </c>
      <c r="B277" s="6">
        <f t="shared" si="141"/>
        <v>2024</v>
      </c>
      <c r="C277" s="6">
        <v>5</v>
      </c>
      <c r="D277" s="5" t="str">
        <f t="shared" si="141"/>
        <v>Epe</v>
      </c>
      <c r="E277" s="6">
        <f t="shared" si="141"/>
        <v>1</v>
      </c>
      <c r="F277" s="5" t="str">
        <f t="shared" si="141"/>
        <v>Residencial</v>
      </c>
      <c r="G277" s="6">
        <f t="shared" si="141"/>
        <v>0</v>
      </c>
      <c r="H277" s="5" t="s">
        <v>27</v>
      </c>
      <c r="I277" s="6">
        <f t="shared" si="141"/>
        <v>1</v>
      </c>
      <c r="J277" s="6">
        <v>0</v>
      </c>
      <c r="K277" s="6"/>
      <c r="L277" s="6">
        <v>301</v>
      </c>
      <c r="M277" s="6"/>
      <c r="N277" s="6">
        <f t="shared" si="142"/>
        <v>1118.7317</v>
      </c>
      <c r="O277" s="5">
        <f>+O276+150*Q276</f>
        <v>32511.609</v>
      </c>
      <c r="P277" s="5">
        <v>300</v>
      </c>
      <c r="Q277" s="6">
        <v>144.63419999999999</v>
      </c>
      <c r="R277" s="7" t="s">
        <v>39</v>
      </c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5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27</v>
      </c>
      <c r="I278" s="6">
        <v>2</v>
      </c>
      <c r="J278" s="6">
        <v>0</v>
      </c>
      <c r="K278" s="6"/>
      <c r="L278" s="6">
        <v>0</v>
      </c>
      <c r="M278" s="6">
        <v>75</v>
      </c>
      <c r="N278" s="6">
        <v>1118.7317</v>
      </c>
      <c r="O278" s="5"/>
      <c r="P278" s="5"/>
      <c r="Q278" s="6">
        <v>32.276429999999998</v>
      </c>
      <c r="R278" s="7" t="s">
        <v>39</v>
      </c>
      <c r="S278" s="6"/>
      <c r="T278" s="6"/>
      <c r="U278" s="5"/>
      <c r="V278" s="5"/>
      <c r="W278" s="5"/>
    </row>
    <row r="279" spans="1:23" ht="14.95" thickBot="1" x14ac:dyDescent="0.3">
      <c r="A279" s="5" t="str">
        <f>+A278</f>
        <v>Santa Fe</v>
      </c>
      <c r="B279" s="6">
        <f t="shared" ref="B279:I281" si="143">+B278</f>
        <v>2024</v>
      </c>
      <c r="C279" s="6">
        <v>5</v>
      </c>
      <c r="D279" s="5" t="str">
        <f t="shared" si="143"/>
        <v>Epe</v>
      </c>
      <c r="E279" s="6">
        <f t="shared" si="143"/>
        <v>1</v>
      </c>
      <c r="F279" s="5" t="str">
        <f t="shared" si="143"/>
        <v>Residencial</v>
      </c>
      <c r="G279" s="6">
        <f t="shared" si="143"/>
        <v>0</v>
      </c>
      <c r="H279" s="5" t="s">
        <v>27</v>
      </c>
      <c r="I279" s="6">
        <f t="shared" si="143"/>
        <v>2</v>
      </c>
      <c r="J279" s="6">
        <v>0</v>
      </c>
      <c r="K279" s="6"/>
      <c r="L279" s="6">
        <v>76</v>
      </c>
      <c r="M279" s="6">
        <v>150</v>
      </c>
      <c r="N279" s="6">
        <f>+N278</f>
        <v>1118.7317</v>
      </c>
      <c r="O279" s="5">
        <f>+Q278*75</f>
        <v>2420.73225</v>
      </c>
      <c r="P279" s="5">
        <v>75</v>
      </c>
      <c r="Q279" s="6">
        <v>38.777410000000003</v>
      </c>
      <c r="R279" s="7" t="s">
        <v>39</v>
      </c>
      <c r="S279" s="6"/>
      <c r="T279" s="6"/>
      <c r="U279" s="5"/>
      <c r="V279" s="5"/>
      <c r="W279" s="5"/>
    </row>
    <row r="280" spans="1:23" ht="14.95" thickBot="1" x14ac:dyDescent="0.3">
      <c r="A280" s="5" t="str">
        <f>+A279</f>
        <v>Santa Fe</v>
      </c>
      <c r="B280" s="6">
        <f t="shared" si="143"/>
        <v>2024</v>
      </c>
      <c r="C280" s="6">
        <v>5</v>
      </c>
      <c r="D280" s="5" t="str">
        <f t="shared" si="143"/>
        <v>Epe</v>
      </c>
      <c r="E280" s="6">
        <f t="shared" si="143"/>
        <v>1</v>
      </c>
      <c r="F280" s="5" t="str">
        <f t="shared" si="143"/>
        <v>Residencial</v>
      </c>
      <c r="G280" s="6">
        <f t="shared" si="143"/>
        <v>0</v>
      </c>
      <c r="H280" s="5" t="s">
        <v>27</v>
      </c>
      <c r="I280" s="6">
        <f t="shared" si="143"/>
        <v>2</v>
      </c>
      <c r="J280" s="6">
        <v>0</v>
      </c>
      <c r="K280" s="6"/>
      <c r="L280" s="6">
        <v>151</v>
      </c>
      <c r="M280" s="6">
        <v>300</v>
      </c>
      <c r="N280" s="6">
        <f t="shared" ref="N280:N281" si="144">+N279</f>
        <v>1118.7317</v>
      </c>
      <c r="O280" s="5">
        <f>+O279+75*Q279</f>
        <v>5329.0380000000005</v>
      </c>
      <c r="P280" s="5">
        <v>150</v>
      </c>
      <c r="Q280" s="6">
        <v>66.077079999999995</v>
      </c>
      <c r="R280" s="7" t="s">
        <v>39</v>
      </c>
      <c r="S280" s="6"/>
      <c r="T280" s="6"/>
      <c r="U280" s="5"/>
      <c r="V280" s="5"/>
      <c r="W280" s="5"/>
    </row>
    <row r="281" spans="1:23" ht="14.95" thickBot="1" x14ac:dyDescent="0.3">
      <c r="A281" s="5" t="str">
        <f>+A280</f>
        <v>Santa Fe</v>
      </c>
      <c r="B281" s="6">
        <f t="shared" si="143"/>
        <v>2024</v>
      </c>
      <c r="C281" s="6">
        <v>5</v>
      </c>
      <c r="D281" s="5" t="str">
        <f t="shared" si="143"/>
        <v>Epe</v>
      </c>
      <c r="E281" s="6">
        <f t="shared" si="143"/>
        <v>1</v>
      </c>
      <c r="F281" s="5" t="str">
        <f t="shared" si="143"/>
        <v>Residencial</v>
      </c>
      <c r="G281" s="6">
        <f t="shared" si="143"/>
        <v>0</v>
      </c>
      <c r="H281" s="5" t="s">
        <v>27</v>
      </c>
      <c r="I281" s="6">
        <f t="shared" si="143"/>
        <v>2</v>
      </c>
      <c r="J281" s="6">
        <v>0</v>
      </c>
      <c r="K281" s="6"/>
      <c r="L281" s="6">
        <v>301</v>
      </c>
      <c r="M281" s="6"/>
      <c r="N281" s="6">
        <f t="shared" si="144"/>
        <v>1118.7317</v>
      </c>
      <c r="O281" s="5">
        <f>+O280+150*Q280</f>
        <v>15240.6</v>
      </c>
      <c r="P281" s="5">
        <v>300</v>
      </c>
      <c r="Q281" s="6">
        <v>87.064170000000004</v>
      </c>
      <c r="R281" s="7" t="s">
        <v>39</v>
      </c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5</v>
      </c>
      <c r="D282" s="5" t="s">
        <v>25</v>
      </c>
      <c r="E282" s="6">
        <v>1</v>
      </c>
      <c r="F282" s="5" t="s">
        <v>26</v>
      </c>
      <c r="G282" s="6">
        <v>0</v>
      </c>
      <c r="H282" s="5" t="s">
        <v>27</v>
      </c>
      <c r="I282" s="6">
        <v>3</v>
      </c>
      <c r="J282" s="6">
        <v>0</v>
      </c>
      <c r="K282" s="6"/>
      <c r="L282" s="6">
        <v>0</v>
      </c>
      <c r="M282" s="6">
        <v>75</v>
      </c>
      <c r="N282" s="6">
        <v>1118.7317</v>
      </c>
      <c r="O282" s="5"/>
      <c r="P282" s="5"/>
      <c r="Q282" s="6">
        <v>33.203769999999999</v>
      </c>
      <c r="R282" s="7" t="s">
        <v>39</v>
      </c>
      <c r="S282" s="6"/>
      <c r="T282" s="6"/>
      <c r="U282" s="5"/>
      <c r="V282" s="5"/>
      <c r="W282" s="5"/>
    </row>
    <row r="283" spans="1:23" ht="14.95" thickBot="1" x14ac:dyDescent="0.3">
      <c r="A283" s="5" t="str">
        <f>+A282</f>
        <v>Santa Fe</v>
      </c>
      <c r="B283" s="6">
        <f t="shared" ref="B283:I283" si="145">+B282</f>
        <v>2024</v>
      </c>
      <c r="C283" s="6">
        <v>5</v>
      </c>
      <c r="D283" s="5" t="str">
        <f t="shared" si="145"/>
        <v>Epe</v>
      </c>
      <c r="E283" s="6">
        <f t="shared" si="145"/>
        <v>1</v>
      </c>
      <c r="F283" s="5" t="str">
        <f t="shared" si="145"/>
        <v>Residencial</v>
      </c>
      <c r="G283" s="6">
        <f t="shared" si="145"/>
        <v>0</v>
      </c>
      <c r="H283" s="5" t="s">
        <v>27</v>
      </c>
      <c r="I283" s="6">
        <f t="shared" si="145"/>
        <v>3</v>
      </c>
      <c r="J283" s="6">
        <v>0</v>
      </c>
      <c r="K283" s="6"/>
      <c r="L283" s="6">
        <v>76</v>
      </c>
      <c r="M283" s="6">
        <v>150</v>
      </c>
      <c r="N283" s="6">
        <f>+N282</f>
        <v>1118.7317</v>
      </c>
      <c r="O283" s="5">
        <f>+Q282*75</f>
        <v>2490.2827499999999</v>
      </c>
      <c r="P283" s="5">
        <v>75</v>
      </c>
      <c r="Q283" s="6">
        <v>39.704749999999997</v>
      </c>
      <c r="R283" s="7" t="s">
        <v>39</v>
      </c>
      <c r="S283" s="6"/>
      <c r="T283" s="6"/>
      <c r="U283" s="5"/>
      <c r="V283" s="5"/>
      <c r="W283" s="5"/>
    </row>
    <row r="284" spans="1:23" ht="14.95" thickBot="1" x14ac:dyDescent="0.3">
      <c r="A284" s="5" t="str">
        <f t="shared" ref="A284:I286" si="146">+A283</f>
        <v>Santa Fe</v>
      </c>
      <c r="B284" s="6">
        <f t="shared" si="146"/>
        <v>2024</v>
      </c>
      <c r="C284" s="6">
        <v>5</v>
      </c>
      <c r="D284" s="5" t="str">
        <f t="shared" si="146"/>
        <v>Epe</v>
      </c>
      <c r="E284" s="6">
        <f t="shared" si="146"/>
        <v>1</v>
      </c>
      <c r="F284" s="5" t="str">
        <f t="shared" si="146"/>
        <v>Residencial</v>
      </c>
      <c r="G284" s="6">
        <f t="shared" si="146"/>
        <v>0</v>
      </c>
      <c r="H284" s="5" t="s">
        <v>27</v>
      </c>
      <c r="I284" s="6">
        <f t="shared" si="146"/>
        <v>3</v>
      </c>
      <c r="J284" s="6">
        <v>0</v>
      </c>
      <c r="K284" s="6"/>
      <c r="L284" s="6">
        <v>151</v>
      </c>
      <c r="M284" s="6">
        <v>300</v>
      </c>
      <c r="N284" s="6">
        <f t="shared" ref="N284:N286" si="147">+N283</f>
        <v>1118.7317</v>
      </c>
      <c r="O284" s="5">
        <f>+O283+75*Q283</f>
        <v>5468.1389999999992</v>
      </c>
      <c r="P284" s="5">
        <v>150</v>
      </c>
      <c r="Q284" s="6">
        <v>67.004419999999996</v>
      </c>
      <c r="R284" s="7" t="s">
        <v>39</v>
      </c>
      <c r="S284" s="6"/>
      <c r="T284" s="6"/>
      <c r="U284" s="5"/>
      <c r="V284" s="5"/>
      <c r="W284" s="5"/>
    </row>
    <row r="285" spans="1:23" ht="14.95" thickBot="1" x14ac:dyDescent="0.3">
      <c r="A285" s="5" t="str">
        <f t="shared" si="146"/>
        <v>Santa Fe</v>
      </c>
      <c r="B285" s="6">
        <f t="shared" si="146"/>
        <v>2024</v>
      </c>
      <c r="C285" s="6">
        <v>5</v>
      </c>
      <c r="D285" s="5" t="str">
        <f t="shared" si="146"/>
        <v>Epe</v>
      </c>
      <c r="E285" s="6">
        <f t="shared" si="146"/>
        <v>1</v>
      </c>
      <c r="F285" s="5" t="str">
        <f t="shared" si="146"/>
        <v>Residencial</v>
      </c>
      <c r="G285" s="6">
        <f t="shared" si="146"/>
        <v>0</v>
      </c>
      <c r="H285" s="5" t="s">
        <v>27</v>
      </c>
      <c r="I285" s="6">
        <f t="shared" si="146"/>
        <v>3</v>
      </c>
      <c r="J285" s="6">
        <v>0</v>
      </c>
      <c r="K285" s="6"/>
      <c r="L285" s="6">
        <v>301</v>
      </c>
      <c r="M285" s="6">
        <v>400</v>
      </c>
      <c r="N285" s="6">
        <f t="shared" si="147"/>
        <v>1118.7317</v>
      </c>
      <c r="O285" s="5">
        <f>+O284+150*Q284</f>
        <v>15518.801999999998</v>
      </c>
      <c r="P285" s="5">
        <v>300</v>
      </c>
      <c r="Q285" s="6">
        <v>87.991510000000005</v>
      </c>
      <c r="R285" s="7" t="s">
        <v>39</v>
      </c>
      <c r="S285" s="6"/>
      <c r="T285" s="6"/>
      <c r="U285" s="5"/>
      <c r="V285" s="5"/>
      <c r="W285" s="5"/>
    </row>
    <row r="286" spans="1:23" ht="14.95" thickBot="1" x14ac:dyDescent="0.3">
      <c r="A286" s="5" t="str">
        <f t="shared" si="146"/>
        <v>Santa Fe</v>
      </c>
      <c r="B286" s="6">
        <f t="shared" si="146"/>
        <v>2024</v>
      </c>
      <c r="C286" s="6">
        <v>5</v>
      </c>
      <c r="D286" s="5" t="str">
        <f t="shared" si="146"/>
        <v>Epe</v>
      </c>
      <c r="E286" s="6">
        <f t="shared" si="146"/>
        <v>1</v>
      </c>
      <c r="F286" s="5" t="str">
        <f t="shared" si="146"/>
        <v>Residencial</v>
      </c>
      <c r="G286" s="6">
        <f t="shared" si="146"/>
        <v>0</v>
      </c>
      <c r="H286" s="5" t="s">
        <v>27</v>
      </c>
      <c r="I286" s="6">
        <f t="shared" si="146"/>
        <v>3</v>
      </c>
      <c r="J286" s="6">
        <v>0</v>
      </c>
      <c r="K286" s="6"/>
      <c r="L286" s="6">
        <v>401</v>
      </c>
      <c r="M286" s="6"/>
      <c r="N286" s="6">
        <f t="shared" si="147"/>
        <v>1118.7317</v>
      </c>
      <c r="O286" s="5">
        <v>34495.267500000002</v>
      </c>
      <c r="P286" s="5">
        <v>400</v>
      </c>
      <c r="Q286" s="6">
        <v>144.63419999999999</v>
      </c>
      <c r="R286" s="7" t="s">
        <v>39</v>
      </c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5</v>
      </c>
      <c r="D287" s="5" t="s">
        <v>25</v>
      </c>
      <c r="E287" s="6">
        <v>1</v>
      </c>
      <c r="F287" s="5" t="s">
        <v>26</v>
      </c>
      <c r="G287" s="6">
        <v>1</v>
      </c>
      <c r="H287" s="5" t="s">
        <v>27</v>
      </c>
      <c r="I287" s="6"/>
      <c r="J287" s="6">
        <v>0</v>
      </c>
      <c r="K287" s="6"/>
      <c r="L287" s="6">
        <v>0</v>
      </c>
      <c r="M287" s="6">
        <v>75</v>
      </c>
      <c r="N287" s="6">
        <v>1118.7317</v>
      </c>
      <c r="O287" s="5"/>
      <c r="P287" s="5"/>
      <c r="Q287" s="6">
        <v>7.4877599999999997</v>
      </c>
      <c r="R287" s="7" t="s">
        <v>39</v>
      </c>
      <c r="S287" s="6"/>
      <c r="T287" s="6"/>
      <c r="U287" s="5"/>
      <c r="V287" s="5"/>
      <c r="W287" s="5"/>
    </row>
    <row r="288" spans="1:23" ht="14.95" thickBot="1" x14ac:dyDescent="0.3">
      <c r="A288" s="5" t="str">
        <f>+A287</f>
        <v>Santa Fe</v>
      </c>
      <c r="B288" s="6">
        <f t="shared" ref="B288:G288" si="148">+B287</f>
        <v>2024</v>
      </c>
      <c r="C288" s="6">
        <v>5</v>
      </c>
      <c r="D288" s="5" t="str">
        <f t="shared" si="148"/>
        <v>Epe</v>
      </c>
      <c r="E288" s="6">
        <f t="shared" si="148"/>
        <v>1</v>
      </c>
      <c r="F288" s="5" t="str">
        <f t="shared" si="148"/>
        <v>Residencial</v>
      </c>
      <c r="G288" s="6">
        <f t="shared" si="148"/>
        <v>1</v>
      </c>
      <c r="H288" s="5" t="s">
        <v>27</v>
      </c>
      <c r="I288" s="6"/>
      <c r="J288" s="6">
        <v>0</v>
      </c>
      <c r="K288" s="6"/>
      <c r="L288" s="6">
        <v>76</v>
      </c>
      <c r="M288" s="6">
        <v>150</v>
      </c>
      <c r="N288" s="6">
        <f>+N287</f>
        <v>1118.7317</v>
      </c>
      <c r="O288" s="5">
        <f>+Q287*75</f>
        <v>561.58199999999999</v>
      </c>
      <c r="P288" s="5">
        <v>75</v>
      </c>
      <c r="Q288" s="6">
        <v>11.542249999999999</v>
      </c>
      <c r="R288" s="7" t="s">
        <v>39</v>
      </c>
      <c r="S288" s="6"/>
      <c r="T288" s="6"/>
      <c r="U288" s="5"/>
      <c r="V288" s="5"/>
      <c r="W288" s="5"/>
    </row>
    <row r="289" spans="1:23" ht="14.95" thickBot="1" x14ac:dyDescent="0.3">
      <c r="A289" s="5" t="str">
        <f t="shared" ref="A289:G290" si="149">+A288</f>
        <v>Santa Fe</v>
      </c>
      <c r="B289" s="6">
        <f t="shared" si="149"/>
        <v>2024</v>
      </c>
      <c r="C289" s="6">
        <v>5</v>
      </c>
      <c r="D289" s="5" t="str">
        <f t="shared" si="149"/>
        <v>Epe</v>
      </c>
      <c r="E289" s="6">
        <f t="shared" si="149"/>
        <v>1</v>
      </c>
      <c r="F289" s="5" t="str">
        <f t="shared" si="149"/>
        <v>Residencial</v>
      </c>
      <c r="G289" s="6">
        <f t="shared" si="149"/>
        <v>1</v>
      </c>
      <c r="H289" s="5" t="s">
        <v>27</v>
      </c>
      <c r="I289" s="6"/>
      <c r="J289" s="6">
        <v>0</v>
      </c>
      <c r="K289" s="6"/>
      <c r="L289" s="6">
        <v>151</v>
      </c>
      <c r="M289" s="6">
        <v>300</v>
      </c>
      <c r="N289" s="6">
        <f t="shared" ref="N289:N290" si="150">+N288</f>
        <v>1118.7317</v>
      </c>
      <c r="O289" s="5">
        <f>+O288+75*Q288</f>
        <v>1427.2507499999999</v>
      </c>
      <c r="P289" s="5">
        <v>150</v>
      </c>
      <c r="Q289" s="6">
        <v>23.13655</v>
      </c>
      <c r="R289" s="7" t="s">
        <v>39</v>
      </c>
      <c r="S289" s="6"/>
      <c r="T289" s="6"/>
      <c r="U289" s="5"/>
      <c r="V289" s="5"/>
      <c r="W289" s="5"/>
    </row>
    <row r="290" spans="1:23" ht="14.95" thickBot="1" x14ac:dyDescent="0.3">
      <c r="A290" s="5" t="str">
        <f t="shared" si="149"/>
        <v>Santa Fe</v>
      </c>
      <c r="B290" s="6">
        <f t="shared" si="149"/>
        <v>2024</v>
      </c>
      <c r="C290" s="6">
        <v>5</v>
      </c>
      <c r="D290" s="5" t="str">
        <f t="shared" si="149"/>
        <v>Epe</v>
      </c>
      <c r="E290" s="6">
        <f t="shared" si="149"/>
        <v>1</v>
      </c>
      <c r="F290" s="5" t="str">
        <f t="shared" si="149"/>
        <v>Residencial</v>
      </c>
      <c r="G290" s="6">
        <f t="shared" si="149"/>
        <v>1</v>
      </c>
      <c r="H290" s="5" t="s">
        <v>27</v>
      </c>
      <c r="I290" s="6"/>
      <c r="J290" s="6">
        <v>0</v>
      </c>
      <c r="K290" s="6"/>
      <c r="L290" s="6">
        <v>301</v>
      </c>
      <c r="M290" s="6"/>
      <c r="N290" s="6">
        <f t="shared" si="150"/>
        <v>1118.7317</v>
      </c>
      <c r="O290" s="5">
        <f>+O289+150*Q289</f>
        <v>4897.7332500000002</v>
      </c>
      <c r="P290" s="5">
        <v>300</v>
      </c>
      <c r="Q290" s="6">
        <v>45.898820000000001</v>
      </c>
      <c r="R290" s="7" t="s">
        <v>39</v>
      </c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6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27</v>
      </c>
      <c r="I291" s="6">
        <v>1</v>
      </c>
      <c r="J291" s="6">
        <v>0</v>
      </c>
      <c r="K291" s="6"/>
      <c r="L291" s="6">
        <v>0</v>
      </c>
      <c r="M291" s="6">
        <v>75</v>
      </c>
      <c r="N291" s="6">
        <v>1197.21072</v>
      </c>
      <c r="O291" s="5"/>
      <c r="P291" s="5"/>
      <c r="Q291" s="6">
        <v>108.61866999999999</v>
      </c>
      <c r="R291" s="7" t="s">
        <v>40</v>
      </c>
      <c r="S291" s="6"/>
      <c r="T291" s="6"/>
      <c r="U291" s="5"/>
      <c r="V291" s="5"/>
      <c r="W291" s="5"/>
    </row>
    <row r="292" spans="1:23" ht="14.95" thickBot="1" x14ac:dyDescent="0.3">
      <c r="A292" s="5" t="str">
        <f>+A291</f>
        <v>Santa Fe</v>
      </c>
      <c r="B292" s="6">
        <f t="shared" ref="B292:B294" si="151">+B291</f>
        <v>2024</v>
      </c>
      <c r="C292" s="6">
        <v>6</v>
      </c>
      <c r="D292" s="5" t="str">
        <f t="shared" ref="D292:I294" si="152">+D291</f>
        <v>Epe</v>
      </c>
      <c r="E292" s="6">
        <f t="shared" si="152"/>
        <v>1</v>
      </c>
      <c r="F292" s="5" t="str">
        <f t="shared" si="152"/>
        <v>Residencial</v>
      </c>
      <c r="G292" s="6">
        <f t="shared" si="152"/>
        <v>0</v>
      </c>
      <c r="H292" s="5" t="s">
        <v>27</v>
      </c>
      <c r="I292" s="6">
        <f t="shared" si="152"/>
        <v>1</v>
      </c>
      <c r="J292" s="6">
        <v>0</v>
      </c>
      <c r="K292" s="6"/>
      <c r="L292" s="6">
        <v>76</v>
      </c>
      <c r="M292" s="6">
        <v>150</v>
      </c>
      <c r="N292" s="6">
        <f>+N291</f>
        <v>1197.21072</v>
      </c>
      <c r="O292" s="5">
        <f>+Q291*75</f>
        <v>8146.4002499999997</v>
      </c>
      <c r="P292" s="5">
        <v>75</v>
      </c>
      <c r="Q292" s="6">
        <v>115.5757</v>
      </c>
      <c r="R292" s="7" t="s">
        <v>40</v>
      </c>
      <c r="S292" s="6"/>
      <c r="T292" s="6"/>
      <c r="U292" s="5"/>
      <c r="V292" s="5"/>
      <c r="W292" s="5"/>
    </row>
    <row r="293" spans="1:23" ht="14.95" thickBot="1" x14ac:dyDescent="0.3">
      <c r="A293" s="5" t="str">
        <f>+A292</f>
        <v>Santa Fe</v>
      </c>
      <c r="B293" s="6">
        <f t="shared" si="151"/>
        <v>2024</v>
      </c>
      <c r="C293" s="6">
        <v>6</v>
      </c>
      <c r="D293" s="5" t="str">
        <f t="shared" si="152"/>
        <v>Epe</v>
      </c>
      <c r="E293" s="6">
        <f t="shared" si="152"/>
        <v>1</v>
      </c>
      <c r="F293" s="5" t="str">
        <f t="shared" si="152"/>
        <v>Residencial</v>
      </c>
      <c r="G293" s="6">
        <f t="shared" si="152"/>
        <v>0</v>
      </c>
      <c r="H293" s="5" t="s">
        <v>27</v>
      </c>
      <c r="I293" s="6">
        <f t="shared" si="152"/>
        <v>1</v>
      </c>
      <c r="J293" s="6">
        <v>0</v>
      </c>
      <c r="K293" s="6"/>
      <c r="L293" s="6">
        <v>151</v>
      </c>
      <c r="M293" s="6">
        <v>300</v>
      </c>
      <c r="N293" s="6">
        <f t="shared" ref="N293:N303" si="153">+N292</f>
        <v>1197.21072</v>
      </c>
      <c r="O293" s="5">
        <f>+O292+75*Q292</f>
        <v>16814.57775</v>
      </c>
      <c r="P293" s="5">
        <v>150</v>
      </c>
      <c r="Q293" s="6">
        <v>144.79043999999999</v>
      </c>
      <c r="R293" s="7" t="s">
        <v>40</v>
      </c>
      <c r="S293" s="6"/>
      <c r="T293" s="6"/>
      <c r="U293" s="5"/>
      <c r="V293" s="5"/>
      <c r="W293" s="5"/>
    </row>
    <row r="294" spans="1:23" ht="14.95" thickBot="1" x14ac:dyDescent="0.3">
      <c r="A294" s="5" t="str">
        <f>+A293</f>
        <v>Santa Fe</v>
      </c>
      <c r="B294" s="6">
        <f t="shared" si="151"/>
        <v>2024</v>
      </c>
      <c r="C294" s="6">
        <v>6</v>
      </c>
      <c r="D294" s="5" t="str">
        <f t="shared" si="152"/>
        <v>Epe</v>
      </c>
      <c r="E294" s="6">
        <f t="shared" si="152"/>
        <v>1</v>
      </c>
      <c r="F294" s="5" t="str">
        <f t="shared" si="152"/>
        <v>Residencial</v>
      </c>
      <c r="G294" s="6">
        <f t="shared" si="152"/>
        <v>0</v>
      </c>
      <c r="H294" s="5" t="s">
        <v>27</v>
      </c>
      <c r="I294" s="6">
        <f t="shared" si="152"/>
        <v>1</v>
      </c>
      <c r="J294" s="6">
        <v>0</v>
      </c>
      <c r="K294" s="6"/>
      <c r="L294" s="6">
        <v>301</v>
      </c>
      <c r="M294" s="6"/>
      <c r="N294" s="6">
        <f t="shared" si="153"/>
        <v>1197.21072</v>
      </c>
      <c r="O294" s="5">
        <f>+O293+150*Q293</f>
        <v>38533.143750000003</v>
      </c>
      <c r="P294" s="5">
        <v>300</v>
      </c>
      <c r="Q294" s="6">
        <v>167.24977000000001</v>
      </c>
      <c r="R294" s="7" t="s">
        <v>40</v>
      </c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6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27</v>
      </c>
      <c r="I295" s="6">
        <v>2</v>
      </c>
      <c r="J295" s="6">
        <v>0</v>
      </c>
      <c r="K295" s="6"/>
      <c r="L295" s="6">
        <v>0</v>
      </c>
      <c r="M295" s="6">
        <v>75</v>
      </c>
      <c r="N295" s="6">
        <f t="shared" si="153"/>
        <v>1197.21072</v>
      </c>
      <c r="O295" s="5"/>
      <c r="P295" s="5"/>
      <c r="Q295" s="6">
        <v>54.408380000000001</v>
      </c>
      <c r="R295" s="7" t="s">
        <v>40</v>
      </c>
      <c r="S295" s="6"/>
      <c r="T295" s="6"/>
      <c r="U295" s="5"/>
      <c r="V295" s="5"/>
      <c r="W295" s="5"/>
    </row>
    <row r="296" spans="1:23" ht="14.95" thickBot="1" x14ac:dyDescent="0.3">
      <c r="A296" s="5" t="str">
        <f>+A295</f>
        <v>Santa Fe</v>
      </c>
      <c r="B296" s="6">
        <f t="shared" ref="B296:B299" si="154">+B295</f>
        <v>2024</v>
      </c>
      <c r="C296" s="6">
        <v>6</v>
      </c>
      <c r="D296" s="5" t="str">
        <f t="shared" ref="D296:I299" si="155">+D295</f>
        <v>Epe</v>
      </c>
      <c r="E296" s="6">
        <f t="shared" si="155"/>
        <v>1</v>
      </c>
      <c r="F296" s="5" t="str">
        <f t="shared" si="155"/>
        <v>Residencial</v>
      </c>
      <c r="G296" s="6">
        <f t="shared" si="155"/>
        <v>0</v>
      </c>
      <c r="H296" s="5" t="s">
        <v>27</v>
      </c>
      <c r="I296" s="6">
        <f t="shared" si="155"/>
        <v>2</v>
      </c>
      <c r="J296" s="6">
        <v>0</v>
      </c>
      <c r="K296" s="6"/>
      <c r="L296" s="6">
        <v>76</v>
      </c>
      <c r="M296" s="6">
        <v>150</v>
      </c>
      <c r="N296" s="6">
        <f t="shared" si="153"/>
        <v>1197.21072</v>
      </c>
      <c r="O296" s="5">
        <f>+Q295*75</f>
        <v>4080.6285000000003</v>
      </c>
      <c r="P296" s="5">
        <v>75</v>
      </c>
      <c r="Q296" s="6">
        <v>61.365409999999997</v>
      </c>
      <c r="R296" s="7" t="s">
        <v>40</v>
      </c>
      <c r="S296" s="6"/>
      <c r="T296" s="6"/>
      <c r="U296" s="5"/>
      <c r="V296" s="5"/>
      <c r="W296" s="5"/>
    </row>
    <row r="297" spans="1:23" ht="14.95" thickBot="1" x14ac:dyDescent="0.3">
      <c r="A297" s="5" t="str">
        <f>+A296</f>
        <v>Santa Fe</v>
      </c>
      <c r="B297" s="6">
        <f t="shared" si="154"/>
        <v>2024</v>
      </c>
      <c r="C297" s="6">
        <v>6</v>
      </c>
      <c r="D297" s="5" t="str">
        <f t="shared" si="155"/>
        <v>Epe</v>
      </c>
      <c r="E297" s="6">
        <f t="shared" si="155"/>
        <v>1</v>
      </c>
      <c r="F297" s="5" t="str">
        <f t="shared" si="155"/>
        <v>Residencial</v>
      </c>
      <c r="G297" s="6">
        <f t="shared" si="155"/>
        <v>0</v>
      </c>
      <c r="H297" s="5" t="s">
        <v>27</v>
      </c>
      <c r="I297" s="6">
        <f t="shared" si="155"/>
        <v>2</v>
      </c>
      <c r="J297" s="6">
        <v>0</v>
      </c>
      <c r="K297" s="6"/>
      <c r="L297" s="6">
        <v>151</v>
      </c>
      <c r="M297" s="6">
        <v>300</v>
      </c>
      <c r="N297" s="6">
        <f t="shared" si="153"/>
        <v>1197.21072</v>
      </c>
      <c r="O297" s="5">
        <f>150*57.88689</f>
        <v>8683.0334999999995</v>
      </c>
      <c r="P297" s="5">
        <v>150</v>
      </c>
      <c r="Q297" s="6">
        <v>90.580150000000003</v>
      </c>
      <c r="R297" s="7" t="s">
        <v>40</v>
      </c>
      <c r="S297" s="6"/>
      <c r="T297" s="6"/>
      <c r="U297" s="5"/>
      <c r="V297" s="5"/>
      <c r="W297" s="5"/>
    </row>
    <row r="298" spans="1:23" ht="14.95" thickBot="1" x14ac:dyDescent="0.3">
      <c r="A298" s="5" t="str">
        <f>+A297</f>
        <v>Santa Fe</v>
      </c>
      <c r="B298" s="6">
        <f t="shared" si="154"/>
        <v>2024</v>
      </c>
      <c r="C298" s="6">
        <v>6</v>
      </c>
      <c r="D298" s="5" t="str">
        <f t="shared" si="155"/>
        <v>Epe</v>
      </c>
      <c r="E298" s="6">
        <f t="shared" si="155"/>
        <v>1</v>
      </c>
      <c r="F298" s="5" t="str">
        <f t="shared" si="155"/>
        <v>Residencial</v>
      </c>
      <c r="G298" s="6">
        <f t="shared" si="155"/>
        <v>0</v>
      </c>
      <c r="H298" s="5" t="s">
        <v>27</v>
      </c>
      <c r="I298" s="6">
        <f t="shared" si="155"/>
        <v>2</v>
      </c>
      <c r="J298" s="6">
        <v>0</v>
      </c>
      <c r="K298" s="6"/>
      <c r="L298" s="6">
        <v>301</v>
      </c>
      <c r="M298" s="6">
        <v>350</v>
      </c>
      <c r="N298" s="6">
        <f t="shared" si="153"/>
        <v>1197.21072</v>
      </c>
      <c r="O298" s="5">
        <f>150*57.88689+90.58015</f>
        <v>8773.6136499999993</v>
      </c>
      <c r="P298" s="5">
        <v>300</v>
      </c>
      <c r="Q298" s="6">
        <v>113.03948</v>
      </c>
      <c r="R298" s="7" t="s">
        <v>40</v>
      </c>
      <c r="S298" s="6"/>
      <c r="T298" s="6"/>
      <c r="U298" s="5"/>
      <c r="V298" s="5"/>
      <c r="W298" s="5"/>
    </row>
    <row r="299" spans="1:23" ht="14.95" thickBot="1" x14ac:dyDescent="0.3">
      <c r="A299" s="5" t="str">
        <f>+A298</f>
        <v>Santa Fe</v>
      </c>
      <c r="B299" s="6">
        <f t="shared" si="154"/>
        <v>2024</v>
      </c>
      <c r="C299" s="6">
        <v>6</v>
      </c>
      <c r="D299" s="5" t="str">
        <f t="shared" si="155"/>
        <v>Epe</v>
      </c>
      <c r="E299" s="6">
        <f t="shared" si="155"/>
        <v>1</v>
      </c>
      <c r="F299" s="5" t="str">
        <f t="shared" si="155"/>
        <v>Residencial</v>
      </c>
      <c r="G299" s="6">
        <f t="shared" si="155"/>
        <v>0</v>
      </c>
      <c r="H299" s="5" t="s">
        <v>27</v>
      </c>
      <c r="I299" s="6">
        <f t="shared" si="155"/>
        <v>2</v>
      </c>
      <c r="J299" s="6">
        <v>0</v>
      </c>
      <c r="K299" s="6"/>
      <c r="L299" s="6">
        <v>351</v>
      </c>
      <c r="M299" s="6"/>
      <c r="N299" s="6">
        <f t="shared" si="153"/>
        <v>1197.21072</v>
      </c>
      <c r="O299" s="5">
        <f>+O298+50*Q298</f>
        <v>14425.587649999999</v>
      </c>
      <c r="P299" s="5">
        <v>350</v>
      </c>
      <c r="Q299" s="6">
        <v>167.24977000000001</v>
      </c>
      <c r="R299" s="7" t="s">
        <v>40</v>
      </c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6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27</v>
      </c>
      <c r="I300" s="6">
        <v>3</v>
      </c>
      <c r="J300" s="6">
        <v>0</v>
      </c>
      <c r="K300" s="6"/>
      <c r="L300" s="6">
        <v>0</v>
      </c>
      <c r="M300" s="6">
        <v>75</v>
      </c>
      <c r="N300" s="6">
        <f t="shared" si="153"/>
        <v>1197.21072</v>
      </c>
      <c r="O300" s="5"/>
      <c r="P300" s="5"/>
      <c r="Q300" s="6">
        <v>66.453429999999997</v>
      </c>
      <c r="R300" s="7" t="s">
        <v>40</v>
      </c>
      <c r="S300" s="6"/>
      <c r="T300" s="6"/>
      <c r="U300" s="5"/>
      <c r="V300" s="5"/>
      <c r="W300" s="5"/>
    </row>
    <row r="301" spans="1:23" ht="14.95" thickBot="1" x14ac:dyDescent="0.3">
      <c r="A301" s="5" t="str">
        <f>+A300</f>
        <v>Santa Fe</v>
      </c>
      <c r="B301" s="6">
        <f t="shared" ref="B301" si="156">+B300</f>
        <v>2024</v>
      </c>
      <c r="C301" s="6">
        <v>6</v>
      </c>
      <c r="D301" s="5" t="str">
        <f t="shared" ref="D301:I303" si="157">+D300</f>
        <v>Epe</v>
      </c>
      <c r="E301" s="6">
        <f t="shared" si="157"/>
        <v>1</v>
      </c>
      <c r="F301" s="5" t="str">
        <f t="shared" si="157"/>
        <v>Residencial</v>
      </c>
      <c r="G301" s="6">
        <f t="shared" si="157"/>
        <v>0</v>
      </c>
      <c r="H301" s="5" t="s">
        <v>27</v>
      </c>
      <c r="I301" s="6">
        <f t="shared" si="157"/>
        <v>3</v>
      </c>
      <c r="J301" s="6">
        <v>0</v>
      </c>
      <c r="K301" s="6"/>
      <c r="L301" s="6">
        <v>76</v>
      </c>
      <c r="M301" s="6">
        <v>150</v>
      </c>
      <c r="N301" s="6">
        <f t="shared" si="153"/>
        <v>1197.21072</v>
      </c>
      <c r="O301" s="5">
        <f>+Q300*75</f>
        <v>4984.0072499999997</v>
      </c>
      <c r="P301" s="5">
        <v>75</v>
      </c>
      <c r="Q301" s="6">
        <v>73.41046</v>
      </c>
      <c r="R301" s="7" t="s">
        <v>40</v>
      </c>
      <c r="S301" s="6"/>
      <c r="T301" s="6"/>
      <c r="U301" s="5"/>
      <c r="V301" s="5"/>
      <c r="W301" s="5"/>
    </row>
    <row r="302" spans="1:23" ht="14.95" thickBot="1" x14ac:dyDescent="0.3">
      <c r="A302" s="5" t="str">
        <f t="shared" ref="A302:B303" si="158">+A301</f>
        <v>Santa Fe</v>
      </c>
      <c r="B302" s="6">
        <f t="shared" si="158"/>
        <v>2024</v>
      </c>
      <c r="C302" s="6">
        <v>6</v>
      </c>
      <c r="D302" s="5" t="str">
        <f t="shared" si="157"/>
        <v>Epe</v>
      </c>
      <c r="E302" s="6">
        <f t="shared" si="157"/>
        <v>1</v>
      </c>
      <c r="F302" s="5" t="str">
        <f t="shared" si="157"/>
        <v>Residencial</v>
      </c>
      <c r="G302" s="6">
        <f t="shared" si="157"/>
        <v>0</v>
      </c>
      <c r="H302" s="5" t="s">
        <v>27</v>
      </c>
      <c r="I302" s="6">
        <f t="shared" si="157"/>
        <v>3</v>
      </c>
      <c r="J302" s="6">
        <v>0</v>
      </c>
      <c r="K302" s="6"/>
      <c r="L302" s="6">
        <v>151</v>
      </c>
      <c r="M302" s="6">
        <v>250</v>
      </c>
      <c r="N302" s="6">
        <f t="shared" si="153"/>
        <v>1197.21072</v>
      </c>
      <c r="O302" s="5">
        <f>69.93194*150</f>
        <v>10489.790999999999</v>
      </c>
      <c r="P302" s="5">
        <v>150</v>
      </c>
      <c r="Q302" s="6">
        <v>102.62520000000001</v>
      </c>
      <c r="R302" s="7" t="s">
        <v>40</v>
      </c>
      <c r="S302" s="6"/>
      <c r="T302" s="6"/>
      <c r="U302" s="5"/>
      <c r="V302" s="5"/>
      <c r="W302" s="5"/>
    </row>
    <row r="303" spans="1:23" ht="14.95" thickBot="1" x14ac:dyDescent="0.3">
      <c r="A303" s="5" t="str">
        <f t="shared" si="158"/>
        <v>Santa Fe</v>
      </c>
      <c r="B303" s="6">
        <f t="shared" si="158"/>
        <v>2024</v>
      </c>
      <c r="C303" s="6">
        <v>6</v>
      </c>
      <c r="D303" s="5" t="str">
        <f t="shared" si="157"/>
        <v>Epe</v>
      </c>
      <c r="E303" s="6">
        <f t="shared" si="157"/>
        <v>1</v>
      </c>
      <c r="F303" s="5" t="str">
        <f t="shared" si="157"/>
        <v>Residencial</v>
      </c>
      <c r="G303" s="6">
        <f t="shared" si="157"/>
        <v>0</v>
      </c>
      <c r="H303" s="5" t="s">
        <v>27</v>
      </c>
      <c r="I303" s="6">
        <f t="shared" si="157"/>
        <v>3</v>
      </c>
      <c r="J303" s="6">
        <v>0</v>
      </c>
      <c r="K303" s="6"/>
      <c r="L303" s="6">
        <v>251</v>
      </c>
      <c r="M303" s="6">
        <v>300</v>
      </c>
      <c r="N303" s="6">
        <f t="shared" si="153"/>
        <v>1197.21072</v>
      </c>
      <c r="O303" s="5">
        <f>69.93194*150+102.6252*100</f>
        <v>20752.311000000002</v>
      </c>
      <c r="P303" s="5">
        <v>250</v>
      </c>
      <c r="Q303" s="6">
        <v>144.79043999999999</v>
      </c>
      <c r="R303" s="7" t="s">
        <v>40</v>
      </c>
      <c r="S303" s="6"/>
      <c r="T303" s="6"/>
      <c r="U303" s="5"/>
      <c r="V303" s="5"/>
      <c r="W303" s="5"/>
    </row>
    <row r="304" spans="1:23" ht="14.95" thickBot="1" x14ac:dyDescent="0.3">
      <c r="A304" s="5" t="str">
        <f t="shared" ref="A304:B304" si="159">+A302</f>
        <v>Santa Fe</v>
      </c>
      <c r="B304" s="6">
        <f t="shared" si="159"/>
        <v>2024</v>
      </c>
      <c r="C304" s="6">
        <v>6</v>
      </c>
      <c r="D304" s="5" t="str">
        <f t="shared" ref="D304:I304" si="160">+D302</f>
        <v>Epe</v>
      </c>
      <c r="E304" s="6">
        <f t="shared" si="160"/>
        <v>1</v>
      </c>
      <c r="F304" s="5" t="str">
        <f t="shared" si="160"/>
        <v>Residencial</v>
      </c>
      <c r="G304" s="6">
        <f t="shared" si="160"/>
        <v>0</v>
      </c>
      <c r="H304" s="5" t="s">
        <v>27</v>
      </c>
      <c r="I304" s="6">
        <f t="shared" si="160"/>
        <v>3</v>
      </c>
      <c r="J304" s="6">
        <v>0</v>
      </c>
      <c r="K304" s="6"/>
      <c r="L304" s="6">
        <v>301</v>
      </c>
      <c r="M304" s="6"/>
      <c r="N304" s="6">
        <f>+N302</f>
        <v>1197.21072</v>
      </c>
      <c r="O304" s="5">
        <f>+O303+50*Q303</f>
        <v>27991.832999999999</v>
      </c>
      <c r="P304" s="5">
        <v>300</v>
      </c>
      <c r="Q304" s="6">
        <v>167.24977000000001</v>
      </c>
      <c r="R304" s="7" t="s">
        <v>40</v>
      </c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6</v>
      </c>
      <c r="D305" s="5" t="s">
        <v>25</v>
      </c>
      <c r="E305" s="6">
        <v>1</v>
      </c>
      <c r="F305" s="5" t="s">
        <v>26</v>
      </c>
      <c r="G305" s="6">
        <v>1</v>
      </c>
      <c r="H305" s="5" t="s">
        <v>27</v>
      </c>
      <c r="I305" s="6"/>
      <c r="J305" s="6">
        <v>0</v>
      </c>
      <c r="K305" s="6"/>
      <c r="L305" s="6">
        <v>0</v>
      </c>
      <c r="M305" s="6">
        <v>75</v>
      </c>
      <c r="N305" s="6">
        <f t="shared" ref="N305:N308" si="161">+N303</f>
        <v>1197.21072</v>
      </c>
      <c r="O305" s="5"/>
      <c r="P305" s="5"/>
      <c r="Q305" s="6">
        <v>39.925840000000001</v>
      </c>
      <c r="R305" s="7" t="s">
        <v>40</v>
      </c>
      <c r="S305" s="6"/>
      <c r="T305" s="6"/>
      <c r="U305" s="5"/>
      <c r="V305" s="5"/>
      <c r="W305" s="5"/>
    </row>
    <row r="306" spans="1:23" ht="14.95" thickBot="1" x14ac:dyDescent="0.3">
      <c r="A306" s="5" t="str">
        <f>+A305</f>
        <v>Santa Fe</v>
      </c>
      <c r="B306" s="6">
        <f t="shared" ref="B306" si="162">+B305</f>
        <v>2024</v>
      </c>
      <c r="C306" s="6">
        <v>6</v>
      </c>
      <c r="D306" s="5" t="str">
        <f t="shared" ref="D306:G308" si="163">+D305</f>
        <v>Epe</v>
      </c>
      <c r="E306" s="6">
        <f t="shared" si="163"/>
        <v>1</v>
      </c>
      <c r="F306" s="5" t="str">
        <f t="shared" si="163"/>
        <v>Residencial</v>
      </c>
      <c r="G306" s="6">
        <f t="shared" si="163"/>
        <v>1</v>
      </c>
      <c r="H306" s="5" t="s">
        <v>27</v>
      </c>
      <c r="I306" s="6"/>
      <c r="J306" s="6">
        <v>0</v>
      </c>
      <c r="K306" s="6"/>
      <c r="L306" s="6">
        <v>76</v>
      </c>
      <c r="M306" s="6">
        <v>150</v>
      </c>
      <c r="N306" s="6">
        <f t="shared" si="161"/>
        <v>1197.21072</v>
      </c>
      <c r="O306" s="5">
        <f>+Q305*75</f>
        <v>2994.4380000000001</v>
      </c>
      <c r="P306" s="5">
        <v>75</v>
      </c>
      <c r="Q306" s="6">
        <v>44.264740000000003</v>
      </c>
      <c r="R306" s="7" t="s">
        <v>40</v>
      </c>
      <c r="S306" s="6"/>
      <c r="T306" s="6"/>
      <c r="U306" s="5"/>
      <c r="V306" s="5"/>
      <c r="W306" s="5"/>
    </row>
    <row r="307" spans="1:23" ht="14.95" thickBot="1" x14ac:dyDescent="0.3">
      <c r="A307" s="5" t="str">
        <f t="shared" ref="A307:B308" si="164">+A306</f>
        <v>Santa Fe</v>
      </c>
      <c r="B307" s="6">
        <f t="shared" si="164"/>
        <v>2024</v>
      </c>
      <c r="C307" s="6">
        <v>6</v>
      </c>
      <c r="D307" s="5" t="str">
        <f t="shared" si="163"/>
        <v>Epe</v>
      </c>
      <c r="E307" s="6">
        <f t="shared" si="163"/>
        <v>1</v>
      </c>
      <c r="F307" s="5" t="str">
        <f t="shared" si="163"/>
        <v>Residencial</v>
      </c>
      <c r="G307" s="6">
        <f t="shared" si="163"/>
        <v>1</v>
      </c>
      <c r="H307" s="5" t="s">
        <v>27</v>
      </c>
      <c r="I307" s="6"/>
      <c r="J307" s="6">
        <v>0</v>
      </c>
      <c r="K307" s="6"/>
      <c r="L307" s="6">
        <v>151</v>
      </c>
      <c r="M307" s="6">
        <v>250</v>
      </c>
      <c r="N307" s="6">
        <f t="shared" si="161"/>
        <v>1197.21072</v>
      </c>
      <c r="O307" s="5">
        <f>150*42.0953</f>
        <v>6314.2950000000001</v>
      </c>
      <c r="P307" s="5">
        <v>150</v>
      </c>
      <c r="Q307" s="6">
        <v>56.67239</v>
      </c>
      <c r="R307" s="7" t="s">
        <v>40</v>
      </c>
      <c r="S307" s="6"/>
      <c r="T307" s="6"/>
      <c r="U307" s="5"/>
      <c r="V307" s="5"/>
      <c r="W307" s="5"/>
    </row>
    <row r="308" spans="1:23" ht="14.95" thickBot="1" x14ac:dyDescent="0.3">
      <c r="A308" s="5" t="str">
        <f t="shared" si="164"/>
        <v>Santa Fe</v>
      </c>
      <c r="B308" s="6">
        <f t="shared" si="164"/>
        <v>2024</v>
      </c>
      <c r="C308" s="6">
        <v>6</v>
      </c>
      <c r="D308" s="5" t="str">
        <f t="shared" si="163"/>
        <v>Epe</v>
      </c>
      <c r="E308" s="6">
        <f t="shared" si="163"/>
        <v>1</v>
      </c>
      <c r="F308" s="5" t="str">
        <f t="shared" si="163"/>
        <v>Residencial</v>
      </c>
      <c r="G308" s="6">
        <f t="shared" si="163"/>
        <v>1</v>
      </c>
      <c r="H308" s="5" t="s">
        <v>27</v>
      </c>
      <c r="I308" s="6"/>
      <c r="J308" s="6">
        <v>0</v>
      </c>
      <c r="K308" s="6"/>
      <c r="L308" s="6">
        <v>251</v>
      </c>
      <c r="M308" s="6">
        <v>300</v>
      </c>
      <c r="N308" s="6">
        <f t="shared" si="161"/>
        <v>1197.21072</v>
      </c>
      <c r="O308" s="5">
        <f>150*42.0953+100*56.67239</f>
        <v>11981.534</v>
      </c>
      <c r="P308" s="5">
        <v>250</v>
      </c>
      <c r="Q308" s="6">
        <v>98.837630000000004</v>
      </c>
      <c r="R308" s="7" t="s">
        <v>40</v>
      </c>
      <c r="S308" s="6"/>
      <c r="T308" s="6"/>
      <c r="U308" s="5"/>
      <c r="V308" s="5"/>
      <c r="W308" s="5"/>
    </row>
    <row r="309" spans="1:23" ht="14.95" thickBot="1" x14ac:dyDescent="0.3">
      <c r="A309" s="5" t="str">
        <f t="shared" ref="A309:B309" si="165">+A307</f>
        <v>Santa Fe</v>
      </c>
      <c r="B309" s="6">
        <f t="shared" si="165"/>
        <v>2024</v>
      </c>
      <c r="C309" s="6">
        <v>6</v>
      </c>
      <c r="D309" s="5" t="str">
        <f t="shared" ref="D309:G309" si="166">+D307</f>
        <v>Epe</v>
      </c>
      <c r="E309" s="6">
        <f t="shared" si="166"/>
        <v>1</v>
      </c>
      <c r="F309" s="5" t="str">
        <f t="shared" si="166"/>
        <v>Residencial</v>
      </c>
      <c r="G309" s="6">
        <f t="shared" si="166"/>
        <v>1</v>
      </c>
      <c r="H309" s="5" t="s">
        <v>27</v>
      </c>
      <c r="I309" s="6"/>
      <c r="J309" s="6">
        <v>0</v>
      </c>
      <c r="K309" s="6"/>
      <c r="L309" s="6">
        <v>301</v>
      </c>
      <c r="M309" s="6"/>
      <c r="N309" s="6">
        <f>+N306</f>
        <v>1197.21072</v>
      </c>
      <c r="O309" s="5">
        <f>+O308+Q308*50</f>
        <v>16923.415499999999</v>
      </c>
      <c r="P309" s="5">
        <v>300</v>
      </c>
      <c r="Q309" s="6">
        <v>123.19667</v>
      </c>
      <c r="R309" s="7" t="s">
        <v>40</v>
      </c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7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27</v>
      </c>
      <c r="I310" s="6">
        <v>1</v>
      </c>
      <c r="J310" s="6">
        <v>0</v>
      </c>
      <c r="K310" s="6"/>
      <c r="L310" s="6">
        <v>0</v>
      </c>
      <c r="M310" s="6">
        <v>75</v>
      </c>
      <c r="N310" s="6">
        <v>1197.21072</v>
      </c>
      <c r="O310" s="5"/>
      <c r="P310" s="5"/>
      <c r="Q310" s="6">
        <v>108.61866999999999</v>
      </c>
      <c r="R310" s="7" t="s">
        <v>40</v>
      </c>
      <c r="S310" s="6"/>
      <c r="T310" s="6"/>
      <c r="U310" s="5"/>
      <c r="V310" s="5"/>
      <c r="W310" s="5"/>
    </row>
    <row r="311" spans="1:23" ht="14.95" thickBot="1" x14ac:dyDescent="0.3">
      <c r="A311" s="5" t="str">
        <f>+A310</f>
        <v>Santa Fe</v>
      </c>
      <c r="B311" s="6">
        <f t="shared" ref="B311:B313" si="167">+B310</f>
        <v>2024</v>
      </c>
      <c r="C311" s="6">
        <v>7</v>
      </c>
      <c r="D311" s="5" t="str">
        <f t="shared" ref="D311:I313" si="168">+D310</f>
        <v>Epe</v>
      </c>
      <c r="E311" s="6">
        <f t="shared" si="168"/>
        <v>1</v>
      </c>
      <c r="F311" s="5" t="str">
        <f t="shared" si="168"/>
        <v>Residencial</v>
      </c>
      <c r="G311" s="6">
        <f t="shared" si="168"/>
        <v>0</v>
      </c>
      <c r="H311" s="5" t="s">
        <v>27</v>
      </c>
      <c r="I311" s="6">
        <f t="shared" si="168"/>
        <v>1</v>
      </c>
      <c r="J311" s="6">
        <v>0</v>
      </c>
      <c r="K311" s="6"/>
      <c r="L311" s="6">
        <v>76</v>
      </c>
      <c r="M311" s="6">
        <v>150</v>
      </c>
      <c r="N311" s="6">
        <f>+N310</f>
        <v>1197.21072</v>
      </c>
      <c r="O311" s="5">
        <f>+Q310*75</f>
        <v>8146.4002499999997</v>
      </c>
      <c r="P311" s="5">
        <v>75</v>
      </c>
      <c r="Q311" s="6">
        <v>115.5757</v>
      </c>
      <c r="R311" s="7" t="s">
        <v>40</v>
      </c>
      <c r="S311" s="6"/>
      <c r="T311" s="6"/>
      <c r="U311" s="5"/>
      <c r="V311" s="5"/>
      <c r="W311" s="5"/>
    </row>
    <row r="312" spans="1:23" ht="14.95" thickBot="1" x14ac:dyDescent="0.3">
      <c r="A312" s="5" t="str">
        <f>+A311</f>
        <v>Santa Fe</v>
      </c>
      <c r="B312" s="6">
        <f t="shared" si="167"/>
        <v>2024</v>
      </c>
      <c r="C312" s="6">
        <v>7</v>
      </c>
      <c r="D312" s="5" t="str">
        <f t="shared" si="168"/>
        <v>Epe</v>
      </c>
      <c r="E312" s="6">
        <f t="shared" si="168"/>
        <v>1</v>
      </c>
      <c r="F312" s="5" t="str">
        <f t="shared" si="168"/>
        <v>Residencial</v>
      </c>
      <c r="G312" s="6">
        <f t="shared" si="168"/>
        <v>0</v>
      </c>
      <c r="H312" s="5" t="s">
        <v>27</v>
      </c>
      <c r="I312" s="6">
        <f t="shared" si="168"/>
        <v>1</v>
      </c>
      <c r="J312" s="6">
        <v>0</v>
      </c>
      <c r="K312" s="6"/>
      <c r="L312" s="6">
        <v>151</v>
      </c>
      <c r="M312" s="6">
        <v>300</v>
      </c>
      <c r="N312" s="6">
        <f t="shared" ref="N312:N322" si="169">+N311</f>
        <v>1197.21072</v>
      </c>
      <c r="O312" s="5">
        <f>+O311+75*Q311</f>
        <v>16814.57775</v>
      </c>
      <c r="P312" s="5">
        <v>150</v>
      </c>
      <c r="Q312" s="6">
        <v>144.79043999999999</v>
      </c>
      <c r="R312" s="7" t="s">
        <v>40</v>
      </c>
      <c r="S312" s="6"/>
      <c r="T312" s="6"/>
      <c r="U312" s="5"/>
      <c r="V312" s="5"/>
      <c r="W312" s="5"/>
    </row>
    <row r="313" spans="1:23" ht="14.95" thickBot="1" x14ac:dyDescent="0.3">
      <c r="A313" s="5" t="str">
        <f>+A312</f>
        <v>Santa Fe</v>
      </c>
      <c r="B313" s="6">
        <f t="shared" si="167"/>
        <v>2024</v>
      </c>
      <c r="C313" s="6">
        <v>7</v>
      </c>
      <c r="D313" s="5" t="str">
        <f t="shared" si="168"/>
        <v>Epe</v>
      </c>
      <c r="E313" s="6">
        <f t="shared" si="168"/>
        <v>1</v>
      </c>
      <c r="F313" s="5" t="str">
        <f t="shared" si="168"/>
        <v>Residencial</v>
      </c>
      <c r="G313" s="6">
        <f t="shared" si="168"/>
        <v>0</v>
      </c>
      <c r="H313" s="5" t="s">
        <v>27</v>
      </c>
      <c r="I313" s="6">
        <f t="shared" si="168"/>
        <v>1</v>
      </c>
      <c r="J313" s="6">
        <v>0</v>
      </c>
      <c r="K313" s="6"/>
      <c r="L313" s="6">
        <v>301</v>
      </c>
      <c r="M313" s="6"/>
      <c r="N313" s="6">
        <f t="shared" si="169"/>
        <v>1197.21072</v>
      </c>
      <c r="O313" s="5">
        <f>+O312+150*Q312</f>
        <v>38533.143750000003</v>
      </c>
      <c r="P313" s="5">
        <v>300</v>
      </c>
      <c r="Q313" s="6">
        <v>167.24977000000001</v>
      </c>
      <c r="R313" s="7" t="s">
        <v>40</v>
      </c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7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27</v>
      </c>
      <c r="I314" s="6">
        <v>2</v>
      </c>
      <c r="J314" s="6">
        <v>0</v>
      </c>
      <c r="K314" s="6"/>
      <c r="L314" s="6">
        <v>0</v>
      </c>
      <c r="M314" s="6">
        <v>75</v>
      </c>
      <c r="N314" s="6">
        <f t="shared" si="169"/>
        <v>1197.21072</v>
      </c>
      <c r="O314" s="5"/>
      <c r="P314" s="5"/>
      <c r="Q314" s="6">
        <v>54.408380000000001</v>
      </c>
      <c r="R314" s="7" t="s">
        <v>40</v>
      </c>
      <c r="S314" s="6"/>
      <c r="T314" s="6"/>
      <c r="U314" s="5"/>
      <c r="V314" s="5"/>
      <c r="W314" s="5"/>
    </row>
    <row r="315" spans="1:23" ht="14.95" thickBot="1" x14ac:dyDescent="0.3">
      <c r="A315" s="5" t="str">
        <f>+A314</f>
        <v>Santa Fe</v>
      </c>
      <c r="B315" s="6">
        <f t="shared" ref="B315:B318" si="170">+B314</f>
        <v>2024</v>
      </c>
      <c r="C315" s="6">
        <v>7</v>
      </c>
      <c r="D315" s="5" t="str">
        <f t="shared" ref="D315:I318" si="171">+D314</f>
        <v>Epe</v>
      </c>
      <c r="E315" s="6">
        <f t="shared" si="171"/>
        <v>1</v>
      </c>
      <c r="F315" s="5" t="str">
        <f t="shared" si="171"/>
        <v>Residencial</v>
      </c>
      <c r="G315" s="6">
        <f t="shared" si="171"/>
        <v>0</v>
      </c>
      <c r="H315" s="5" t="s">
        <v>27</v>
      </c>
      <c r="I315" s="6">
        <f t="shared" si="171"/>
        <v>2</v>
      </c>
      <c r="J315" s="6">
        <v>0</v>
      </c>
      <c r="K315" s="6"/>
      <c r="L315" s="6">
        <v>76</v>
      </c>
      <c r="M315" s="6">
        <v>150</v>
      </c>
      <c r="N315" s="6">
        <f t="shared" si="169"/>
        <v>1197.21072</v>
      </c>
      <c r="O315" s="5">
        <f>+Q314*75</f>
        <v>4080.6285000000003</v>
      </c>
      <c r="P315" s="5">
        <v>75</v>
      </c>
      <c r="Q315" s="6">
        <v>61.365409999999997</v>
      </c>
      <c r="R315" s="7" t="s">
        <v>40</v>
      </c>
      <c r="S315" s="6"/>
      <c r="T315" s="6"/>
      <c r="U315" s="5"/>
      <c r="V315" s="5"/>
      <c r="W315" s="5"/>
    </row>
    <row r="316" spans="1:23" ht="14.95" thickBot="1" x14ac:dyDescent="0.3">
      <c r="A316" s="5" t="str">
        <f>+A315</f>
        <v>Santa Fe</v>
      </c>
      <c r="B316" s="6">
        <f t="shared" si="170"/>
        <v>2024</v>
      </c>
      <c r="C316" s="6">
        <v>7</v>
      </c>
      <c r="D316" s="5" t="str">
        <f t="shared" si="171"/>
        <v>Epe</v>
      </c>
      <c r="E316" s="6">
        <f t="shared" si="171"/>
        <v>1</v>
      </c>
      <c r="F316" s="5" t="str">
        <f t="shared" si="171"/>
        <v>Residencial</v>
      </c>
      <c r="G316" s="6">
        <f t="shared" si="171"/>
        <v>0</v>
      </c>
      <c r="H316" s="5" t="s">
        <v>27</v>
      </c>
      <c r="I316" s="6">
        <f t="shared" si="171"/>
        <v>2</v>
      </c>
      <c r="J316" s="6">
        <v>0</v>
      </c>
      <c r="K316" s="6"/>
      <c r="L316" s="6">
        <v>151</v>
      </c>
      <c r="M316" s="6">
        <v>300</v>
      </c>
      <c r="N316" s="6">
        <f t="shared" si="169"/>
        <v>1197.21072</v>
      </c>
      <c r="O316" s="5">
        <f>150*57.88689</f>
        <v>8683.0334999999995</v>
      </c>
      <c r="P316" s="5">
        <v>150</v>
      </c>
      <c r="Q316" s="6">
        <v>90.580150000000003</v>
      </c>
      <c r="R316" s="7" t="s">
        <v>40</v>
      </c>
      <c r="S316" s="6"/>
      <c r="T316" s="6"/>
      <c r="U316" s="5"/>
      <c r="V316" s="5"/>
      <c r="W316" s="5"/>
    </row>
    <row r="317" spans="1:23" ht="14.95" thickBot="1" x14ac:dyDescent="0.3">
      <c r="A317" s="5" t="str">
        <f>+A316</f>
        <v>Santa Fe</v>
      </c>
      <c r="B317" s="6">
        <f t="shared" si="170"/>
        <v>2024</v>
      </c>
      <c r="C317" s="6">
        <v>7</v>
      </c>
      <c r="D317" s="5" t="str">
        <f t="shared" si="171"/>
        <v>Epe</v>
      </c>
      <c r="E317" s="6">
        <f t="shared" si="171"/>
        <v>1</v>
      </c>
      <c r="F317" s="5" t="str">
        <f t="shared" si="171"/>
        <v>Residencial</v>
      </c>
      <c r="G317" s="6">
        <f t="shared" si="171"/>
        <v>0</v>
      </c>
      <c r="H317" s="5" t="s">
        <v>27</v>
      </c>
      <c r="I317" s="6">
        <f t="shared" si="171"/>
        <v>2</v>
      </c>
      <c r="J317" s="6">
        <v>0</v>
      </c>
      <c r="K317" s="6"/>
      <c r="L317" s="6">
        <v>301</v>
      </c>
      <c r="M317" s="6">
        <v>350</v>
      </c>
      <c r="N317" s="6">
        <f t="shared" si="169"/>
        <v>1197.21072</v>
      </c>
      <c r="O317" s="5">
        <f>150*57.88689+90.58015</f>
        <v>8773.6136499999993</v>
      </c>
      <c r="P317" s="5">
        <v>300</v>
      </c>
      <c r="Q317" s="6">
        <v>113.03948</v>
      </c>
      <c r="R317" s="7" t="s">
        <v>40</v>
      </c>
      <c r="S317" s="6"/>
      <c r="T317" s="6"/>
      <c r="U317" s="5"/>
      <c r="V317" s="5"/>
      <c r="W317" s="5"/>
    </row>
    <row r="318" spans="1:23" ht="14.95" thickBot="1" x14ac:dyDescent="0.3">
      <c r="A318" s="5" t="str">
        <f>+A317</f>
        <v>Santa Fe</v>
      </c>
      <c r="B318" s="6">
        <f t="shared" si="170"/>
        <v>2024</v>
      </c>
      <c r="C318" s="6">
        <v>7</v>
      </c>
      <c r="D318" s="5" t="str">
        <f t="shared" si="171"/>
        <v>Epe</v>
      </c>
      <c r="E318" s="6">
        <f t="shared" si="171"/>
        <v>1</v>
      </c>
      <c r="F318" s="5" t="str">
        <f t="shared" si="171"/>
        <v>Residencial</v>
      </c>
      <c r="G318" s="6">
        <f t="shared" si="171"/>
        <v>0</v>
      </c>
      <c r="H318" s="5" t="s">
        <v>27</v>
      </c>
      <c r="I318" s="6">
        <f t="shared" si="171"/>
        <v>2</v>
      </c>
      <c r="J318" s="6">
        <v>0</v>
      </c>
      <c r="K318" s="6"/>
      <c r="L318" s="6">
        <v>351</v>
      </c>
      <c r="M318" s="6"/>
      <c r="N318" s="6">
        <f t="shared" si="169"/>
        <v>1197.21072</v>
      </c>
      <c r="O318" s="5">
        <f>+O317+50*Q317</f>
        <v>14425.587649999999</v>
      </c>
      <c r="P318" s="5">
        <v>350</v>
      </c>
      <c r="Q318" s="6">
        <v>167.24977000000001</v>
      </c>
      <c r="R318" s="7" t="s">
        <v>40</v>
      </c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7</v>
      </c>
      <c r="D319" s="5" t="s">
        <v>25</v>
      </c>
      <c r="E319" s="6">
        <v>1</v>
      </c>
      <c r="F319" s="5" t="s">
        <v>26</v>
      </c>
      <c r="G319" s="6">
        <v>0</v>
      </c>
      <c r="H319" s="5" t="s">
        <v>27</v>
      </c>
      <c r="I319" s="6">
        <v>3</v>
      </c>
      <c r="J319" s="6">
        <v>0</v>
      </c>
      <c r="K319" s="6"/>
      <c r="L319" s="6">
        <v>0</v>
      </c>
      <c r="M319" s="6">
        <v>75</v>
      </c>
      <c r="N319" s="6">
        <f t="shared" si="169"/>
        <v>1197.21072</v>
      </c>
      <c r="O319" s="5"/>
      <c r="P319" s="5"/>
      <c r="Q319" s="6">
        <v>66.453429999999997</v>
      </c>
      <c r="R319" s="7" t="s">
        <v>40</v>
      </c>
      <c r="S319" s="6"/>
      <c r="T319" s="6"/>
      <c r="U319" s="5"/>
      <c r="V319" s="5"/>
      <c r="W319" s="5"/>
    </row>
    <row r="320" spans="1:23" ht="14.95" thickBot="1" x14ac:dyDescent="0.3">
      <c r="A320" s="5" t="str">
        <f>+A319</f>
        <v>Santa Fe</v>
      </c>
      <c r="B320" s="6">
        <f t="shared" ref="B320" si="172">+B319</f>
        <v>2024</v>
      </c>
      <c r="C320" s="6">
        <v>7</v>
      </c>
      <c r="D320" s="5" t="str">
        <f t="shared" ref="D320:I322" si="173">+D319</f>
        <v>Epe</v>
      </c>
      <c r="E320" s="6">
        <f t="shared" si="173"/>
        <v>1</v>
      </c>
      <c r="F320" s="5" t="str">
        <f t="shared" si="173"/>
        <v>Residencial</v>
      </c>
      <c r="G320" s="6">
        <f t="shared" si="173"/>
        <v>0</v>
      </c>
      <c r="H320" s="5" t="s">
        <v>27</v>
      </c>
      <c r="I320" s="6">
        <f t="shared" si="173"/>
        <v>3</v>
      </c>
      <c r="J320" s="6">
        <v>0</v>
      </c>
      <c r="K320" s="6"/>
      <c r="L320" s="6">
        <v>76</v>
      </c>
      <c r="M320" s="6">
        <v>150</v>
      </c>
      <c r="N320" s="6">
        <f t="shared" si="169"/>
        <v>1197.21072</v>
      </c>
      <c r="O320" s="5">
        <f>+Q319*75</f>
        <v>4984.0072499999997</v>
      </c>
      <c r="P320" s="5">
        <v>75</v>
      </c>
      <c r="Q320" s="6">
        <v>73.41046</v>
      </c>
      <c r="R320" s="7" t="s">
        <v>40</v>
      </c>
      <c r="S320" s="6"/>
      <c r="T320" s="6"/>
      <c r="U320" s="5"/>
      <c r="V320" s="5"/>
      <c r="W320" s="5"/>
    </row>
    <row r="321" spans="1:23" ht="14.95" thickBot="1" x14ac:dyDescent="0.3">
      <c r="A321" s="5" t="str">
        <f t="shared" ref="A321:B322" si="174">+A320</f>
        <v>Santa Fe</v>
      </c>
      <c r="B321" s="6">
        <f t="shared" si="174"/>
        <v>2024</v>
      </c>
      <c r="C321" s="6">
        <v>7</v>
      </c>
      <c r="D321" s="5" t="str">
        <f t="shared" si="173"/>
        <v>Epe</v>
      </c>
      <c r="E321" s="6">
        <f t="shared" si="173"/>
        <v>1</v>
      </c>
      <c r="F321" s="5" t="str">
        <f t="shared" si="173"/>
        <v>Residencial</v>
      </c>
      <c r="G321" s="6">
        <f t="shared" si="173"/>
        <v>0</v>
      </c>
      <c r="H321" s="5" t="s">
        <v>27</v>
      </c>
      <c r="I321" s="6">
        <f t="shared" si="173"/>
        <v>3</v>
      </c>
      <c r="J321" s="6">
        <v>0</v>
      </c>
      <c r="K321" s="6"/>
      <c r="L321" s="6">
        <v>151</v>
      </c>
      <c r="M321" s="6">
        <v>250</v>
      </c>
      <c r="N321" s="6">
        <f t="shared" si="169"/>
        <v>1197.21072</v>
      </c>
      <c r="O321" s="5">
        <f>69.93194*150</f>
        <v>10489.790999999999</v>
      </c>
      <c r="P321" s="5">
        <v>150</v>
      </c>
      <c r="Q321" s="6">
        <v>102.62520000000001</v>
      </c>
      <c r="R321" s="7" t="s">
        <v>40</v>
      </c>
      <c r="S321" s="6"/>
      <c r="T321" s="6"/>
      <c r="U321" s="5"/>
      <c r="V321" s="5"/>
      <c r="W321" s="5"/>
    </row>
    <row r="322" spans="1:23" ht="14.95" thickBot="1" x14ac:dyDescent="0.3">
      <c r="A322" s="5" t="str">
        <f t="shared" si="174"/>
        <v>Santa Fe</v>
      </c>
      <c r="B322" s="6">
        <f t="shared" si="174"/>
        <v>2024</v>
      </c>
      <c r="C322" s="6">
        <v>7</v>
      </c>
      <c r="D322" s="5" t="str">
        <f t="shared" si="173"/>
        <v>Epe</v>
      </c>
      <c r="E322" s="6">
        <f t="shared" si="173"/>
        <v>1</v>
      </c>
      <c r="F322" s="5" t="str">
        <f t="shared" si="173"/>
        <v>Residencial</v>
      </c>
      <c r="G322" s="6">
        <f t="shared" si="173"/>
        <v>0</v>
      </c>
      <c r="H322" s="5" t="s">
        <v>27</v>
      </c>
      <c r="I322" s="6">
        <f t="shared" si="173"/>
        <v>3</v>
      </c>
      <c r="J322" s="6">
        <v>0</v>
      </c>
      <c r="K322" s="6"/>
      <c r="L322" s="6">
        <v>251</v>
      </c>
      <c r="M322" s="6">
        <v>300</v>
      </c>
      <c r="N322" s="6">
        <f t="shared" si="169"/>
        <v>1197.21072</v>
      </c>
      <c r="O322" s="5">
        <f>69.93194*150+102.6252*100</f>
        <v>20752.311000000002</v>
      </c>
      <c r="P322" s="5">
        <v>250</v>
      </c>
      <c r="Q322" s="6">
        <v>144.79043999999999</v>
      </c>
      <c r="R322" s="7" t="s">
        <v>40</v>
      </c>
      <c r="S322" s="6"/>
      <c r="T322" s="6"/>
      <c r="U322" s="5"/>
      <c r="V322" s="5"/>
      <c r="W322" s="5"/>
    </row>
    <row r="323" spans="1:23" ht="14.95" thickBot="1" x14ac:dyDescent="0.3">
      <c r="A323" s="5" t="str">
        <f t="shared" ref="A323:B323" si="175">+A321</f>
        <v>Santa Fe</v>
      </c>
      <c r="B323" s="6">
        <f t="shared" si="175"/>
        <v>2024</v>
      </c>
      <c r="C323" s="6">
        <v>7</v>
      </c>
      <c r="D323" s="5" t="str">
        <f t="shared" ref="D323:I323" si="176">+D321</f>
        <v>Epe</v>
      </c>
      <c r="E323" s="6">
        <f t="shared" si="176"/>
        <v>1</v>
      </c>
      <c r="F323" s="5" t="str">
        <f t="shared" si="176"/>
        <v>Residencial</v>
      </c>
      <c r="G323" s="6">
        <f t="shared" si="176"/>
        <v>0</v>
      </c>
      <c r="H323" s="5" t="s">
        <v>27</v>
      </c>
      <c r="I323" s="6">
        <f t="shared" si="176"/>
        <v>3</v>
      </c>
      <c r="J323" s="6">
        <v>0</v>
      </c>
      <c r="K323" s="6"/>
      <c r="L323" s="6">
        <v>301</v>
      </c>
      <c r="M323" s="6"/>
      <c r="N323" s="6">
        <f>+N321</f>
        <v>1197.21072</v>
      </c>
      <c r="O323" s="5">
        <f>+O322+50*Q322</f>
        <v>27991.832999999999</v>
      </c>
      <c r="P323" s="5">
        <v>300</v>
      </c>
      <c r="Q323" s="6">
        <v>167.24977000000001</v>
      </c>
      <c r="R323" s="7" t="s">
        <v>40</v>
      </c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7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27</v>
      </c>
      <c r="I324" s="6"/>
      <c r="J324" s="6">
        <v>0</v>
      </c>
      <c r="K324" s="6"/>
      <c r="L324" s="6">
        <v>0</v>
      </c>
      <c r="M324" s="6">
        <v>75</v>
      </c>
      <c r="N324" s="6">
        <f t="shared" ref="N324:N327" si="177">+N322</f>
        <v>1197.21072</v>
      </c>
      <c r="O324" s="5"/>
      <c r="P324" s="5"/>
      <c r="Q324" s="6">
        <v>39.925840000000001</v>
      </c>
      <c r="R324" s="7" t="s">
        <v>40</v>
      </c>
      <c r="S324" s="6"/>
      <c r="T324" s="6"/>
      <c r="U324" s="5"/>
      <c r="V324" s="5"/>
      <c r="W324" s="5"/>
    </row>
    <row r="325" spans="1:23" ht="14.95" thickBot="1" x14ac:dyDescent="0.3">
      <c r="A325" s="5" t="str">
        <f>+A324</f>
        <v>Santa Fe</v>
      </c>
      <c r="B325" s="6">
        <f t="shared" ref="B325" si="178">+B324</f>
        <v>2024</v>
      </c>
      <c r="C325" s="6">
        <v>7</v>
      </c>
      <c r="D325" s="5" t="str">
        <f t="shared" ref="D325:G327" si="179">+D324</f>
        <v>Epe</v>
      </c>
      <c r="E325" s="6">
        <f t="shared" si="179"/>
        <v>1</v>
      </c>
      <c r="F325" s="5" t="str">
        <f t="shared" si="179"/>
        <v>Residencial</v>
      </c>
      <c r="G325" s="6">
        <f t="shared" si="179"/>
        <v>1</v>
      </c>
      <c r="H325" s="5" t="s">
        <v>27</v>
      </c>
      <c r="I325" s="6"/>
      <c r="J325" s="6">
        <v>0</v>
      </c>
      <c r="K325" s="6"/>
      <c r="L325" s="6">
        <v>76</v>
      </c>
      <c r="M325" s="6">
        <v>150</v>
      </c>
      <c r="N325" s="6">
        <f t="shared" si="177"/>
        <v>1197.21072</v>
      </c>
      <c r="O325" s="5">
        <f>+Q324*75</f>
        <v>2994.4380000000001</v>
      </c>
      <c r="P325" s="5">
        <v>75</v>
      </c>
      <c r="Q325" s="6">
        <v>44.264740000000003</v>
      </c>
      <c r="R325" s="7" t="s">
        <v>40</v>
      </c>
      <c r="S325" s="6"/>
      <c r="T325" s="6"/>
      <c r="U325" s="5"/>
      <c r="V325" s="5"/>
      <c r="W325" s="5"/>
    </row>
    <row r="326" spans="1:23" ht="14.95" thickBot="1" x14ac:dyDescent="0.3">
      <c r="A326" s="5" t="str">
        <f t="shared" ref="A326:B327" si="180">+A325</f>
        <v>Santa Fe</v>
      </c>
      <c r="B326" s="6">
        <f t="shared" si="180"/>
        <v>2024</v>
      </c>
      <c r="C326" s="6">
        <v>7</v>
      </c>
      <c r="D326" s="5" t="str">
        <f t="shared" si="179"/>
        <v>Epe</v>
      </c>
      <c r="E326" s="6">
        <f t="shared" si="179"/>
        <v>1</v>
      </c>
      <c r="F326" s="5" t="str">
        <f t="shared" si="179"/>
        <v>Residencial</v>
      </c>
      <c r="G326" s="6">
        <f t="shared" si="179"/>
        <v>1</v>
      </c>
      <c r="H326" s="5" t="s">
        <v>27</v>
      </c>
      <c r="I326" s="6"/>
      <c r="J326" s="6">
        <v>0</v>
      </c>
      <c r="K326" s="6"/>
      <c r="L326" s="6">
        <v>151</v>
      </c>
      <c r="M326" s="6">
        <v>250</v>
      </c>
      <c r="N326" s="6">
        <f t="shared" si="177"/>
        <v>1197.21072</v>
      </c>
      <c r="O326" s="5">
        <f>150*42.0953</f>
        <v>6314.2950000000001</v>
      </c>
      <c r="P326" s="5">
        <v>150</v>
      </c>
      <c r="Q326" s="6">
        <v>56.67239</v>
      </c>
      <c r="R326" s="7" t="s">
        <v>40</v>
      </c>
      <c r="S326" s="6"/>
      <c r="T326" s="6"/>
      <c r="U326" s="5"/>
      <c r="V326" s="5"/>
      <c r="W326" s="5"/>
    </row>
    <row r="327" spans="1:23" ht="14.95" thickBot="1" x14ac:dyDescent="0.3">
      <c r="A327" s="5" t="str">
        <f t="shared" si="180"/>
        <v>Santa Fe</v>
      </c>
      <c r="B327" s="6">
        <f t="shared" si="180"/>
        <v>2024</v>
      </c>
      <c r="C327" s="6">
        <v>7</v>
      </c>
      <c r="D327" s="5" t="str">
        <f t="shared" si="179"/>
        <v>Epe</v>
      </c>
      <c r="E327" s="6">
        <f t="shared" si="179"/>
        <v>1</v>
      </c>
      <c r="F327" s="5" t="str">
        <f t="shared" si="179"/>
        <v>Residencial</v>
      </c>
      <c r="G327" s="6">
        <f t="shared" si="179"/>
        <v>1</v>
      </c>
      <c r="H327" s="5" t="s">
        <v>27</v>
      </c>
      <c r="I327" s="6"/>
      <c r="J327" s="6">
        <v>0</v>
      </c>
      <c r="K327" s="6"/>
      <c r="L327" s="6">
        <v>251</v>
      </c>
      <c r="M327" s="6">
        <v>300</v>
      </c>
      <c r="N327" s="6">
        <f t="shared" si="177"/>
        <v>1197.21072</v>
      </c>
      <c r="O327" s="5">
        <f>150*42.0953+100*56.67239</f>
        <v>11981.534</v>
      </c>
      <c r="P327" s="5">
        <v>250</v>
      </c>
      <c r="Q327" s="6">
        <v>98.837630000000004</v>
      </c>
      <c r="R327" s="7" t="s">
        <v>40</v>
      </c>
      <c r="S327" s="6"/>
      <c r="T327" s="6"/>
      <c r="U327" s="5"/>
      <c r="V327" s="5"/>
      <c r="W327" s="5"/>
    </row>
    <row r="328" spans="1:23" ht="14.95" thickBot="1" x14ac:dyDescent="0.3">
      <c r="A328" s="5" t="str">
        <f t="shared" ref="A328:B328" si="181">+A326</f>
        <v>Santa Fe</v>
      </c>
      <c r="B328" s="6">
        <f t="shared" si="181"/>
        <v>2024</v>
      </c>
      <c r="C328" s="6">
        <v>7</v>
      </c>
      <c r="D328" s="5" t="str">
        <f t="shared" ref="D328:G328" si="182">+D326</f>
        <v>Epe</v>
      </c>
      <c r="E328" s="6">
        <f t="shared" si="182"/>
        <v>1</v>
      </c>
      <c r="F328" s="5" t="str">
        <f t="shared" si="182"/>
        <v>Residencial</v>
      </c>
      <c r="G328" s="6">
        <f t="shared" si="182"/>
        <v>1</v>
      </c>
      <c r="H328" s="5" t="s">
        <v>27</v>
      </c>
      <c r="I328" s="6"/>
      <c r="J328" s="6">
        <v>0</v>
      </c>
      <c r="K328" s="6"/>
      <c r="L328" s="6">
        <v>301</v>
      </c>
      <c r="M328" s="6"/>
      <c r="N328" s="6">
        <f>+N325</f>
        <v>1197.21072</v>
      </c>
      <c r="O328" s="5">
        <f>+O327+Q327*50</f>
        <v>16923.415499999999</v>
      </c>
      <c r="P328" s="5">
        <v>300</v>
      </c>
      <c r="Q328" s="6">
        <v>123.19667</v>
      </c>
      <c r="R328" s="7" t="s">
        <v>40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8</v>
      </c>
      <c r="D329" s="5" t="s">
        <v>25</v>
      </c>
      <c r="E329" s="6">
        <v>1</v>
      </c>
      <c r="F329" s="5" t="s">
        <v>26</v>
      </c>
      <c r="G329" s="6">
        <v>0</v>
      </c>
      <c r="H329" s="5" t="s">
        <v>27</v>
      </c>
      <c r="I329" s="6">
        <v>1</v>
      </c>
      <c r="J329" s="6">
        <v>0</v>
      </c>
      <c r="K329" s="6"/>
      <c r="L329" s="6">
        <v>0</v>
      </c>
      <c r="M329" s="6">
        <v>75</v>
      </c>
      <c r="N329" s="6">
        <v>1190.02745</v>
      </c>
      <c r="O329" s="5"/>
      <c r="P329" s="5"/>
      <c r="Q329" s="6">
        <v>112.11814</v>
      </c>
      <c r="R329" s="7" t="s">
        <v>41</v>
      </c>
      <c r="S329" s="6"/>
      <c r="T329" s="6"/>
      <c r="U329" s="5"/>
      <c r="V329" s="5"/>
      <c r="W329" s="5"/>
    </row>
    <row r="330" spans="1:23" ht="14.95" thickBot="1" x14ac:dyDescent="0.3">
      <c r="A330" s="5" t="str">
        <f>+A329</f>
        <v>Santa Fe</v>
      </c>
      <c r="B330" s="6">
        <f t="shared" ref="B330:B332" si="183">+B329</f>
        <v>2024</v>
      </c>
      <c r="C330" s="6">
        <v>8</v>
      </c>
      <c r="D330" s="5" t="str">
        <f t="shared" ref="D330:I332" si="184">+D329</f>
        <v>Epe</v>
      </c>
      <c r="E330" s="6">
        <f t="shared" si="184"/>
        <v>1</v>
      </c>
      <c r="F330" s="5" t="str">
        <f t="shared" si="184"/>
        <v>Residencial</v>
      </c>
      <c r="G330" s="6">
        <f t="shared" si="184"/>
        <v>0</v>
      </c>
      <c r="H330" s="5" t="s">
        <v>27</v>
      </c>
      <c r="I330" s="6">
        <f t="shared" si="184"/>
        <v>1</v>
      </c>
      <c r="J330" s="6">
        <v>0</v>
      </c>
      <c r="K330" s="6"/>
      <c r="L330" s="6">
        <v>76</v>
      </c>
      <c r="M330" s="6">
        <v>150</v>
      </c>
      <c r="N330" s="6">
        <f>+N329</f>
        <v>1190.02745</v>
      </c>
      <c r="O330" s="5">
        <f>+Q329*75</f>
        <v>8408.8604999999989</v>
      </c>
      <c r="P330" s="5">
        <v>75</v>
      </c>
      <c r="Q330" s="6">
        <v>119.03343</v>
      </c>
      <c r="R330" s="7" t="s">
        <v>41</v>
      </c>
      <c r="S330" s="6"/>
      <c r="T330" s="6"/>
      <c r="U330" s="5"/>
      <c r="V330" s="5"/>
      <c r="W330" s="5"/>
    </row>
    <row r="331" spans="1:23" ht="14.95" thickBot="1" x14ac:dyDescent="0.3">
      <c r="A331" s="5" t="str">
        <f>+A330</f>
        <v>Santa Fe</v>
      </c>
      <c r="B331" s="6">
        <f t="shared" si="183"/>
        <v>2024</v>
      </c>
      <c r="C331" s="6">
        <v>8</v>
      </c>
      <c r="D331" s="5" t="str">
        <f t="shared" si="184"/>
        <v>Epe</v>
      </c>
      <c r="E331" s="6">
        <f t="shared" si="184"/>
        <v>1</v>
      </c>
      <c r="F331" s="5" t="str">
        <f t="shared" si="184"/>
        <v>Residencial</v>
      </c>
      <c r="G331" s="6">
        <f t="shared" si="184"/>
        <v>0</v>
      </c>
      <c r="H331" s="5" t="s">
        <v>27</v>
      </c>
      <c r="I331" s="6">
        <f t="shared" si="184"/>
        <v>1</v>
      </c>
      <c r="J331" s="6">
        <v>0</v>
      </c>
      <c r="K331" s="6"/>
      <c r="L331" s="6">
        <v>151</v>
      </c>
      <c r="M331" s="6">
        <v>300</v>
      </c>
      <c r="N331" s="6">
        <f t="shared" ref="N331:N341" si="185">+N330</f>
        <v>1190.02745</v>
      </c>
      <c r="O331" s="5">
        <f>+O330+75*Q330</f>
        <v>17336.367749999998</v>
      </c>
      <c r="P331" s="5">
        <v>150</v>
      </c>
      <c r="Q331" s="6">
        <v>148.07288</v>
      </c>
      <c r="R331" s="7" t="s">
        <v>41</v>
      </c>
      <c r="S331" s="6"/>
      <c r="T331" s="6"/>
      <c r="U331" s="5"/>
      <c r="V331" s="5"/>
      <c r="W331" s="5"/>
    </row>
    <row r="332" spans="1:23" ht="14.95" thickBot="1" x14ac:dyDescent="0.3">
      <c r="A332" s="5" t="str">
        <f>+A331</f>
        <v>Santa Fe</v>
      </c>
      <c r="B332" s="6">
        <f t="shared" si="183"/>
        <v>2024</v>
      </c>
      <c r="C332" s="6">
        <v>8</v>
      </c>
      <c r="D332" s="5" t="str">
        <f t="shared" si="184"/>
        <v>Epe</v>
      </c>
      <c r="E332" s="6">
        <f t="shared" si="184"/>
        <v>1</v>
      </c>
      <c r="F332" s="5" t="str">
        <f t="shared" si="184"/>
        <v>Residencial</v>
      </c>
      <c r="G332" s="6">
        <f t="shared" si="184"/>
        <v>0</v>
      </c>
      <c r="H332" s="5" t="s">
        <v>27</v>
      </c>
      <c r="I332" s="6">
        <f t="shared" si="184"/>
        <v>1</v>
      </c>
      <c r="J332" s="6">
        <v>0</v>
      </c>
      <c r="K332" s="6"/>
      <c r="L332" s="6">
        <v>301</v>
      </c>
      <c r="M332" s="6"/>
      <c r="N332" s="6">
        <f t="shared" si="185"/>
        <v>1190.02745</v>
      </c>
      <c r="O332" s="5">
        <f>+O331+150*Q331</f>
        <v>39547.299749999998</v>
      </c>
      <c r="P332" s="5">
        <v>300</v>
      </c>
      <c r="Q332" s="6">
        <v>170.39746</v>
      </c>
      <c r="R332" s="7" t="s">
        <v>41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8</v>
      </c>
      <c r="D333" s="5" t="s">
        <v>25</v>
      </c>
      <c r="E333" s="6">
        <v>1</v>
      </c>
      <c r="F333" s="5" t="s">
        <v>26</v>
      </c>
      <c r="G333" s="6">
        <v>0</v>
      </c>
      <c r="H333" s="5" t="s">
        <v>27</v>
      </c>
      <c r="I333" s="6">
        <v>2</v>
      </c>
      <c r="J333" s="6">
        <v>0</v>
      </c>
      <c r="K333" s="6"/>
      <c r="L333" s="6">
        <v>0</v>
      </c>
      <c r="M333" s="6">
        <v>75</v>
      </c>
      <c r="N333" s="6">
        <f t="shared" si="185"/>
        <v>1190.02745</v>
      </c>
      <c r="O333" s="5"/>
      <c r="P333" s="5"/>
      <c r="Q333" s="6">
        <v>58.844299999999997</v>
      </c>
      <c r="R333" s="7" t="s">
        <v>41</v>
      </c>
      <c r="S333" s="6"/>
      <c r="T333" s="6"/>
      <c r="U333" s="5"/>
      <c r="V333" s="5"/>
      <c r="W333" s="5"/>
    </row>
    <row r="334" spans="1:23" ht="14.95" thickBot="1" x14ac:dyDescent="0.3">
      <c r="A334" s="5" t="str">
        <f>+A333</f>
        <v>Santa Fe</v>
      </c>
      <c r="B334" s="6">
        <f t="shared" ref="B334:B337" si="186">+B333</f>
        <v>2024</v>
      </c>
      <c r="C334" s="6">
        <v>8</v>
      </c>
      <c r="D334" s="5" t="str">
        <f t="shared" ref="D334:I337" si="187">+D333</f>
        <v>Epe</v>
      </c>
      <c r="E334" s="6">
        <f t="shared" si="187"/>
        <v>1</v>
      </c>
      <c r="F334" s="5" t="str">
        <f t="shared" si="187"/>
        <v>Residencial</v>
      </c>
      <c r="G334" s="6">
        <f t="shared" si="187"/>
        <v>0</v>
      </c>
      <c r="H334" s="5" t="s">
        <v>27</v>
      </c>
      <c r="I334" s="6">
        <f t="shared" si="187"/>
        <v>2</v>
      </c>
      <c r="J334" s="6">
        <v>0</v>
      </c>
      <c r="K334" s="6"/>
      <c r="L334" s="6">
        <v>76</v>
      </c>
      <c r="M334" s="6">
        <v>150</v>
      </c>
      <c r="N334" s="6">
        <f t="shared" si="185"/>
        <v>1190.02745</v>
      </c>
      <c r="O334" s="5">
        <f>+Q333*75</f>
        <v>4413.3225000000002</v>
      </c>
      <c r="P334" s="5">
        <v>75</v>
      </c>
      <c r="Q334" s="6">
        <v>58.844299999999997</v>
      </c>
      <c r="R334" s="7" t="s">
        <v>41</v>
      </c>
      <c r="S334" s="6"/>
      <c r="T334" s="6"/>
      <c r="U334" s="5"/>
      <c r="V334" s="5"/>
      <c r="W334" s="5"/>
    </row>
    <row r="335" spans="1:23" ht="14.95" thickBot="1" x14ac:dyDescent="0.3">
      <c r="A335" s="5" t="str">
        <f>+A334</f>
        <v>Santa Fe</v>
      </c>
      <c r="B335" s="6">
        <f t="shared" si="186"/>
        <v>2024</v>
      </c>
      <c r="C335" s="6">
        <v>8</v>
      </c>
      <c r="D335" s="5" t="str">
        <f t="shared" si="187"/>
        <v>Epe</v>
      </c>
      <c r="E335" s="6">
        <f t="shared" si="187"/>
        <v>1</v>
      </c>
      <c r="F335" s="5" t="str">
        <f t="shared" si="187"/>
        <v>Residencial</v>
      </c>
      <c r="G335" s="6">
        <f t="shared" si="187"/>
        <v>0</v>
      </c>
      <c r="H335" s="5" t="s">
        <v>27</v>
      </c>
      <c r="I335" s="6">
        <f t="shared" si="187"/>
        <v>2</v>
      </c>
      <c r="J335" s="6">
        <v>0</v>
      </c>
      <c r="K335" s="6"/>
      <c r="L335" s="6">
        <v>151</v>
      </c>
      <c r="M335" s="6">
        <v>300</v>
      </c>
      <c r="N335" s="6">
        <f t="shared" si="185"/>
        <v>1190.02745</v>
      </c>
      <c r="O335" s="5">
        <f>150*Q334</f>
        <v>8826.6450000000004</v>
      </c>
      <c r="P335" s="5">
        <v>150</v>
      </c>
      <c r="Q335" s="6">
        <v>91.341399999999993</v>
      </c>
      <c r="R335" s="7" t="s">
        <v>41</v>
      </c>
      <c r="S335" s="6"/>
      <c r="T335" s="6"/>
      <c r="U335" s="5"/>
      <c r="V335" s="5"/>
      <c r="W335" s="5"/>
    </row>
    <row r="336" spans="1:23" ht="14.95" thickBot="1" x14ac:dyDescent="0.3">
      <c r="A336" s="5" t="str">
        <f>+A335</f>
        <v>Santa Fe</v>
      </c>
      <c r="B336" s="6">
        <f t="shared" si="186"/>
        <v>2024</v>
      </c>
      <c r="C336" s="6">
        <v>8</v>
      </c>
      <c r="D336" s="5" t="str">
        <f t="shared" si="187"/>
        <v>Epe</v>
      </c>
      <c r="E336" s="6">
        <f t="shared" si="187"/>
        <v>1</v>
      </c>
      <c r="F336" s="5" t="str">
        <f t="shared" si="187"/>
        <v>Residencial</v>
      </c>
      <c r="G336" s="6">
        <f t="shared" si="187"/>
        <v>0</v>
      </c>
      <c r="H336" s="5" t="s">
        <v>27</v>
      </c>
      <c r="I336" s="6">
        <f t="shared" si="187"/>
        <v>2</v>
      </c>
      <c r="J336" s="6">
        <v>0</v>
      </c>
      <c r="K336" s="6"/>
      <c r="L336" s="6">
        <v>301</v>
      </c>
      <c r="M336" s="6">
        <v>350</v>
      </c>
      <c r="N336" s="6">
        <f t="shared" si="185"/>
        <v>1190.02745</v>
      </c>
      <c r="O336" s="5">
        <f>+O335+150*Q335</f>
        <v>22527.855</v>
      </c>
      <c r="P336" s="5">
        <v>300</v>
      </c>
      <c r="Q336" s="6">
        <v>113.66598</v>
      </c>
      <c r="R336" s="7" t="s">
        <v>41</v>
      </c>
      <c r="S336" s="6"/>
      <c r="T336" s="6"/>
      <c r="U336" s="5"/>
      <c r="V336" s="5"/>
      <c r="W336" s="5"/>
    </row>
    <row r="337" spans="1:23" ht="14.95" thickBot="1" x14ac:dyDescent="0.3">
      <c r="A337" s="5" t="str">
        <f>+A336</f>
        <v>Santa Fe</v>
      </c>
      <c r="B337" s="6">
        <f t="shared" si="186"/>
        <v>2024</v>
      </c>
      <c r="C337" s="6">
        <v>8</v>
      </c>
      <c r="D337" s="5" t="str">
        <f t="shared" si="187"/>
        <v>Epe</v>
      </c>
      <c r="E337" s="6">
        <f t="shared" si="187"/>
        <v>1</v>
      </c>
      <c r="F337" s="5" t="str">
        <f t="shared" si="187"/>
        <v>Residencial</v>
      </c>
      <c r="G337" s="6">
        <f t="shared" si="187"/>
        <v>0</v>
      </c>
      <c r="H337" s="5" t="s">
        <v>27</v>
      </c>
      <c r="I337" s="6">
        <f t="shared" si="187"/>
        <v>2</v>
      </c>
      <c r="J337" s="6">
        <v>0</v>
      </c>
      <c r="K337" s="6"/>
      <c r="L337" s="6">
        <v>351</v>
      </c>
      <c r="M337" s="6"/>
      <c r="N337" s="6">
        <f t="shared" si="185"/>
        <v>1190.02745</v>
      </c>
      <c r="O337" s="5">
        <f>+O336+50*Q336</f>
        <v>28211.153999999999</v>
      </c>
      <c r="P337" s="5">
        <v>350</v>
      </c>
      <c r="Q337" s="6">
        <v>170.39746</v>
      </c>
      <c r="R337" s="7" t="s">
        <v>41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8</v>
      </c>
      <c r="D338" s="5" t="s">
        <v>25</v>
      </c>
      <c r="E338" s="6">
        <v>1</v>
      </c>
      <c r="F338" s="5" t="s">
        <v>26</v>
      </c>
      <c r="G338" s="6">
        <v>0</v>
      </c>
      <c r="H338" s="5" t="s">
        <v>27</v>
      </c>
      <c r="I338" s="6">
        <v>3</v>
      </c>
      <c r="J338" s="6">
        <v>0</v>
      </c>
      <c r="K338" s="6"/>
      <c r="L338" s="6">
        <v>0</v>
      </c>
      <c r="M338" s="6">
        <v>75</v>
      </c>
      <c r="N338" s="6">
        <f t="shared" si="185"/>
        <v>1190.02745</v>
      </c>
      <c r="O338" s="5"/>
      <c r="P338" s="5"/>
      <c r="Q338" s="6">
        <v>67.991900000000001</v>
      </c>
      <c r="R338" s="7" t="s">
        <v>41</v>
      </c>
      <c r="S338" s="6"/>
      <c r="T338" s="6"/>
      <c r="U338" s="5"/>
      <c r="V338" s="5"/>
      <c r="W338" s="5"/>
    </row>
    <row r="339" spans="1:23" ht="14.95" thickBot="1" x14ac:dyDescent="0.3">
      <c r="A339" s="5" t="str">
        <f>+A338</f>
        <v>Santa Fe</v>
      </c>
      <c r="B339" s="6">
        <f t="shared" ref="B339" si="188">+B338</f>
        <v>2024</v>
      </c>
      <c r="C339" s="6">
        <v>8</v>
      </c>
      <c r="D339" s="5" t="str">
        <f t="shared" ref="D339:I341" si="189">+D338</f>
        <v>Epe</v>
      </c>
      <c r="E339" s="6">
        <f t="shared" si="189"/>
        <v>1</v>
      </c>
      <c r="F339" s="5" t="str">
        <f t="shared" si="189"/>
        <v>Residencial</v>
      </c>
      <c r="G339" s="6">
        <f t="shared" si="189"/>
        <v>0</v>
      </c>
      <c r="H339" s="5" t="s">
        <v>27</v>
      </c>
      <c r="I339" s="6">
        <f t="shared" si="189"/>
        <v>3</v>
      </c>
      <c r="J339" s="6">
        <v>0</v>
      </c>
      <c r="K339" s="6"/>
      <c r="L339" s="6">
        <v>76</v>
      </c>
      <c r="M339" s="6">
        <v>150</v>
      </c>
      <c r="N339" s="6">
        <f t="shared" si="185"/>
        <v>1190.02745</v>
      </c>
      <c r="O339" s="5">
        <f>+Q338*75</f>
        <v>5099.3924999999999</v>
      </c>
      <c r="P339" s="5">
        <v>75</v>
      </c>
      <c r="Q339" s="6">
        <v>74.90719</v>
      </c>
      <c r="R339" s="7" t="s">
        <v>41</v>
      </c>
      <c r="S339" s="6"/>
      <c r="T339" s="6"/>
      <c r="U339" s="5"/>
      <c r="V339" s="5"/>
      <c r="W339" s="5"/>
    </row>
    <row r="340" spans="1:23" ht="14.95" thickBot="1" x14ac:dyDescent="0.3">
      <c r="A340" s="5" t="str">
        <f t="shared" ref="A340:B341" si="190">+A339</f>
        <v>Santa Fe</v>
      </c>
      <c r="B340" s="6">
        <f t="shared" si="190"/>
        <v>2024</v>
      </c>
      <c r="C340" s="6">
        <v>8</v>
      </c>
      <c r="D340" s="5" t="str">
        <f t="shared" si="189"/>
        <v>Epe</v>
      </c>
      <c r="E340" s="6">
        <f t="shared" si="189"/>
        <v>1</v>
      </c>
      <c r="F340" s="5" t="str">
        <f t="shared" si="189"/>
        <v>Residencial</v>
      </c>
      <c r="G340" s="6">
        <f t="shared" si="189"/>
        <v>0</v>
      </c>
      <c r="H340" s="5" t="s">
        <v>27</v>
      </c>
      <c r="I340" s="6">
        <f t="shared" si="189"/>
        <v>3</v>
      </c>
      <c r="J340" s="6">
        <v>0</v>
      </c>
      <c r="K340" s="6"/>
      <c r="L340" s="6">
        <v>151</v>
      </c>
      <c r="M340" s="6">
        <v>250</v>
      </c>
      <c r="N340" s="6">
        <f t="shared" si="185"/>
        <v>1190.02745</v>
      </c>
      <c r="O340" s="5">
        <f>150*71.44954</f>
        <v>10717.431</v>
      </c>
      <c r="P340" s="5">
        <v>150</v>
      </c>
      <c r="Q340" s="6">
        <v>103.94664</v>
      </c>
      <c r="R340" s="7" t="s">
        <v>41</v>
      </c>
      <c r="S340" s="6"/>
      <c r="T340" s="6"/>
      <c r="U340" s="5"/>
      <c r="V340" s="5"/>
      <c r="W340" s="5"/>
    </row>
    <row r="341" spans="1:23" ht="14.95" thickBot="1" x14ac:dyDescent="0.3">
      <c r="A341" s="5" t="str">
        <f t="shared" si="190"/>
        <v>Santa Fe</v>
      </c>
      <c r="B341" s="6">
        <f t="shared" si="190"/>
        <v>2024</v>
      </c>
      <c r="C341" s="6">
        <v>8</v>
      </c>
      <c r="D341" s="5" t="str">
        <f t="shared" si="189"/>
        <v>Epe</v>
      </c>
      <c r="E341" s="6">
        <f t="shared" si="189"/>
        <v>1</v>
      </c>
      <c r="F341" s="5" t="str">
        <f t="shared" si="189"/>
        <v>Residencial</v>
      </c>
      <c r="G341" s="6">
        <f t="shared" si="189"/>
        <v>0</v>
      </c>
      <c r="H341" s="5" t="s">
        <v>27</v>
      </c>
      <c r="I341" s="6">
        <f t="shared" si="189"/>
        <v>3</v>
      </c>
      <c r="J341" s="6">
        <v>0</v>
      </c>
      <c r="K341" s="6"/>
      <c r="L341" s="6">
        <v>251</v>
      </c>
      <c r="M341" s="6">
        <v>300</v>
      </c>
      <c r="N341" s="6">
        <f t="shared" si="185"/>
        <v>1190.02745</v>
      </c>
      <c r="O341" s="5">
        <f>+O340+100*Q340</f>
        <v>21112.095000000001</v>
      </c>
      <c r="P341" s="5">
        <v>250</v>
      </c>
      <c r="Q341" s="6">
        <v>148.07288</v>
      </c>
      <c r="R341" s="7" t="s">
        <v>41</v>
      </c>
      <c r="S341" s="6"/>
      <c r="T341" s="6"/>
      <c r="U341" s="5"/>
      <c r="V341" s="5"/>
      <c r="W341" s="5"/>
    </row>
    <row r="342" spans="1:23" ht="14.95" thickBot="1" x14ac:dyDescent="0.3">
      <c r="A342" s="5" t="str">
        <f t="shared" ref="A342:B342" si="191">+A340</f>
        <v>Santa Fe</v>
      </c>
      <c r="B342" s="6">
        <f t="shared" si="191"/>
        <v>2024</v>
      </c>
      <c r="C342" s="6">
        <v>8</v>
      </c>
      <c r="D342" s="5" t="str">
        <f t="shared" ref="D342:I342" si="192">+D340</f>
        <v>Epe</v>
      </c>
      <c r="E342" s="6">
        <f t="shared" si="192"/>
        <v>1</v>
      </c>
      <c r="F342" s="5" t="str">
        <f t="shared" si="192"/>
        <v>Residencial</v>
      </c>
      <c r="G342" s="6">
        <f t="shared" si="192"/>
        <v>0</v>
      </c>
      <c r="H342" s="5" t="s">
        <v>27</v>
      </c>
      <c r="I342" s="6">
        <f t="shared" si="192"/>
        <v>3</v>
      </c>
      <c r="J342" s="6">
        <v>0</v>
      </c>
      <c r="K342" s="6"/>
      <c r="L342" s="6">
        <v>301</v>
      </c>
      <c r="M342" s="6"/>
      <c r="N342" s="6">
        <f>+N340</f>
        <v>1190.02745</v>
      </c>
      <c r="O342" s="5">
        <f>+O341+50*Q341</f>
        <v>28515.739000000001</v>
      </c>
      <c r="P342" s="5">
        <v>300</v>
      </c>
      <c r="Q342" s="6">
        <v>170.39746</v>
      </c>
      <c r="R342" s="7" t="s">
        <v>41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8</v>
      </c>
      <c r="D343" s="5" t="s">
        <v>25</v>
      </c>
      <c r="E343" s="6">
        <v>1</v>
      </c>
      <c r="F343" s="5" t="s">
        <v>26</v>
      </c>
      <c r="G343" s="6">
        <v>1</v>
      </c>
      <c r="H343" s="5" t="s">
        <v>27</v>
      </c>
      <c r="I343" s="6"/>
      <c r="J343" s="6">
        <v>0</v>
      </c>
      <c r="K343" s="6"/>
      <c r="L343" s="6">
        <v>0</v>
      </c>
      <c r="M343" s="6">
        <v>75</v>
      </c>
      <c r="N343" s="6">
        <f t="shared" ref="N343:N346" si="193">+N341</f>
        <v>1190.02745</v>
      </c>
      <c r="O343" s="5"/>
      <c r="P343" s="5"/>
      <c r="Q343" s="6">
        <v>41.623489999999997</v>
      </c>
      <c r="R343" s="7" t="s">
        <v>41</v>
      </c>
      <c r="S343" s="6"/>
      <c r="T343" s="6"/>
      <c r="U343" s="5"/>
      <c r="V343" s="5"/>
      <c r="W343" s="5"/>
    </row>
    <row r="344" spans="1:23" ht="14.95" thickBot="1" x14ac:dyDescent="0.3">
      <c r="A344" s="5" t="str">
        <f>+A343</f>
        <v>Santa Fe</v>
      </c>
      <c r="B344" s="6">
        <f t="shared" ref="B344" si="194">+B343</f>
        <v>2024</v>
      </c>
      <c r="C344" s="6">
        <v>8</v>
      </c>
      <c r="D344" s="5" t="str">
        <f t="shared" ref="D344:G346" si="195">+D343</f>
        <v>Epe</v>
      </c>
      <c r="E344" s="6">
        <f t="shared" si="195"/>
        <v>1</v>
      </c>
      <c r="F344" s="5" t="str">
        <f t="shared" si="195"/>
        <v>Residencial</v>
      </c>
      <c r="G344" s="6">
        <f t="shared" si="195"/>
        <v>1</v>
      </c>
      <c r="H344" s="5" t="s">
        <v>27</v>
      </c>
      <c r="I344" s="6"/>
      <c r="J344" s="6">
        <v>0</v>
      </c>
      <c r="K344" s="6"/>
      <c r="L344" s="6">
        <v>76</v>
      </c>
      <c r="M344" s="6">
        <v>150</v>
      </c>
      <c r="N344" s="6">
        <f t="shared" si="193"/>
        <v>1190.02745</v>
      </c>
      <c r="O344" s="5">
        <f>+Q343*75</f>
        <v>3121.7617499999997</v>
      </c>
      <c r="P344" s="5">
        <v>75</v>
      </c>
      <c r="Q344" s="6">
        <v>45.936369999999997</v>
      </c>
      <c r="R344" s="7" t="s">
        <v>41</v>
      </c>
      <c r="S344" s="6"/>
      <c r="T344" s="6"/>
      <c r="U344" s="5"/>
      <c r="V344" s="5"/>
      <c r="W344" s="5"/>
    </row>
    <row r="345" spans="1:23" ht="14.95" thickBot="1" x14ac:dyDescent="0.3">
      <c r="A345" s="5" t="str">
        <f t="shared" ref="A345:B346" si="196">+A344</f>
        <v>Santa Fe</v>
      </c>
      <c r="B345" s="6">
        <f t="shared" si="196"/>
        <v>2024</v>
      </c>
      <c r="C345" s="6">
        <v>8</v>
      </c>
      <c r="D345" s="5" t="str">
        <f t="shared" si="195"/>
        <v>Epe</v>
      </c>
      <c r="E345" s="6">
        <f t="shared" si="195"/>
        <v>1</v>
      </c>
      <c r="F345" s="5" t="str">
        <f t="shared" si="195"/>
        <v>Residencial</v>
      </c>
      <c r="G345" s="6">
        <f t="shared" si="195"/>
        <v>1</v>
      </c>
      <c r="H345" s="5" t="s">
        <v>27</v>
      </c>
      <c r="I345" s="6"/>
      <c r="J345" s="6">
        <v>0</v>
      </c>
      <c r="K345" s="6"/>
      <c r="L345" s="6">
        <v>151</v>
      </c>
      <c r="M345" s="6">
        <v>250</v>
      </c>
      <c r="N345" s="6">
        <f t="shared" si="193"/>
        <v>1190.02745</v>
      </c>
      <c r="O345" s="5">
        <f>150*43.77992</f>
        <v>6566.9879999999994</v>
      </c>
      <c r="P345" s="5">
        <v>150</v>
      </c>
      <c r="Q345" s="6">
        <v>58.269559999999998</v>
      </c>
      <c r="R345" s="7" t="s">
        <v>41</v>
      </c>
      <c r="S345" s="6"/>
      <c r="T345" s="6"/>
      <c r="U345" s="5"/>
      <c r="V345" s="5"/>
      <c r="W345" s="5"/>
    </row>
    <row r="346" spans="1:23" ht="14.95" thickBot="1" x14ac:dyDescent="0.3">
      <c r="A346" s="5" t="str">
        <f t="shared" si="196"/>
        <v>Santa Fe</v>
      </c>
      <c r="B346" s="6">
        <f t="shared" si="196"/>
        <v>2024</v>
      </c>
      <c r="C346" s="6">
        <v>8</v>
      </c>
      <c r="D346" s="5" t="str">
        <f t="shared" si="195"/>
        <v>Epe</v>
      </c>
      <c r="E346" s="6">
        <f t="shared" si="195"/>
        <v>1</v>
      </c>
      <c r="F346" s="5" t="str">
        <f t="shared" si="195"/>
        <v>Residencial</v>
      </c>
      <c r="G346" s="6">
        <f t="shared" si="195"/>
        <v>1</v>
      </c>
      <c r="H346" s="5" t="s">
        <v>27</v>
      </c>
      <c r="I346" s="6"/>
      <c r="J346" s="6">
        <v>0</v>
      </c>
      <c r="K346" s="6"/>
      <c r="L346" s="6">
        <v>251</v>
      </c>
      <c r="M346" s="6">
        <v>300</v>
      </c>
      <c r="N346" s="6">
        <f t="shared" si="193"/>
        <v>1190.02745</v>
      </c>
      <c r="O346" s="5">
        <f>+O345+100*Q345</f>
        <v>12393.944</v>
      </c>
      <c r="P346" s="5">
        <v>250</v>
      </c>
      <c r="Q346" s="6">
        <v>102.39579999999999</v>
      </c>
      <c r="R346" s="7" t="s">
        <v>41</v>
      </c>
      <c r="S346" s="6"/>
      <c r="T346" s="6"/>
      <c r="U346" s="5"/>
      <c r="V346" s="5"/>
      <c r="W346" s="5"/>
    </row>
    <row r="347" spans="1:23" ht="14.95" thickBot="1" x14ac:dyDescent="0.3">
      <c r="A347" s="5" t="str">
        <f t="shared" ref="A347:B347" si="197">+A345</f>
        <v>Santa Fe</v>
      </c>
      <c r="B347" s="6">
        <f t="shared" si="197"/>
        <v>2024</v>
      </c>
      <c r="C347" s="6">
        <v>8</v>
      </c>
      <c r="D347" s="5" t="str">
        <f t="shared" ref="D347:G347" si="198">+D345</f>
        <v>Epe</v>
      </c>
      <c r="E347" s="6">
        <f t="shared" si="198"/>
        <v>1</v>
      </c>
      <c r="F347" s="5" t="str">
        <f t="shared" si="198"/>
        <v>Residencial</v>
      </c>
      <c r="G347" s="6">
        <f t="shared" si="198"/>
        <v>1</v>
      </c>
      <c r="H347" s="5" t="s">
        <v>27</v>
      </c>
      <c r="I347" s="6"/>
      <c r="J347" s="6">
        <v>0</v>
      </c>
      <c r="K347" s="6"/>
      <c r="L347" s="6">
        <v>301</v>
      </c>
      <c r="M347" s="6"/>
      <c r="N347" s="6">
        <f>+N344</f>
        <v>1190.02745</v>
      </c>
      <c r="O347" s="5">
        <f>+O346+Q346*50</f>
        <v>17513.734</v>
      </c>
      <c r="P347" s="5">
        <v>300</v>
      </c>
      <c r="Q347" s="6">
        <v>126.60868000000001</v>
      </c>
      <c r="R347" s="7" t="s">
        <v>41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9</v>
      </c>
      <c r="D348" s="5" t="s">
        <v>25</v>
      </c>
      <c r="E348" s="6">
        <v>1</v>
      </c>
      <c r="F348" s="5" t="s">
        <v>26</v>
      </c>
      <c r="G348" s="6">
        <v>0</v>
      </c>
      <c r="H348" s="5" t="s">
        <v>27</v>
      </c>
      <c r="I348" s="6">
        <v>1</v>
      </c>
      <c r="J348" s="6">
        <v>0</v>
      </c>
      <c r="K348" s="6"/>
      <c r="L348" s="6">
        <v>0</v>
      </c>
      <c r="M348" s="6">
        <v>75</v>
      </c>
      <c r="N348" s="6">
        <v>1190.02745</v>
      </c>
      <c r="O348" s="5"/>
      <c r="P348" s="5"/>
      <c r="Q348" s="6">
        <v>116.2217</v>
      </c>
      <c r="R348" s="7" t="s">
        <v>42</v>
      </c>
      <c r="S348" s="6"/>
      <c r="T348" s="6"/>
      <c r="U348" s="5"/>
      <c r="V348" s="5"/>
      <c r="W348" s="5"/>
    </row>
    <row r="349" spans="1:23" ht="14.95" thickBot="1" x14ac:dyDescent="0.3">
      <c r="A349" s="5" t="str">
        <f>+A348</f>
        <v>Santa Fe</v>
      </c>
      <c r="B349" s="6">
        <f t="shared" ref="B349:B351" si="199">+B348</f>
        <v>2024</v>
      </c>
      <c r="C349" s="6">
        <v>9</v>
      </c>
      <c r="D349" s="5" t="str">
        <f t="shared" ref="D349:I351" si="200">+D348</f>
        <v>Epe</v>
      </c>
      <c r="E349" s="6">
        <f t="shared" si="200"/>
        <v>1</v>
      </c>
      <c r="F349" s="5" t="str">
        <f t="shared" si="200"/>
        <v>Residencial</v>
      </c>
      <c r="G349" s="6">
        <f t="shared" si="200"/>
        <v>0</v>
      </c>
      <c r="H349" s="5" t="s">
        <v>27</v>
      </c>
      <c r="I349" s="6">
        <f t="shared" si="200"/>
        <v>1</v>
      </c>
      <c r="J349" s="6">
        <v>0</v>
      </c>
      <c r="K349" s="6"/>
      <c r="L349" s="6">
        <v>76</v>
      </c>
      <c r="M349" s="6">
        <v>150</v>
      </c>
      <c r="N349" s="6">
        <f>+N348</f>
        <v>1190.02745</v>
      </c>
      <c r="O349" s="5">
        <f>+Q348*75</f>
        <v>8716.6275000000005</v>
      </c>
      <c r="P349" s="5">
        <v>75</v>
      </c>
      <c r="Q349" s="6">
        <v>123.13699</v>
      </c>
      <c r="R349" s="7" t="s">
        <v>42</v>
      </c>
      <c r="S349" s="6"/>
      <c r="T349" s="6"/>
      <c r="U349" s="5"/>
      <c r="V349" s="5"/>
      <c r="W349" s="5"/>
    </row>
    <row r="350" spans="1:23" ht="14.95" thickBot="1" x14ac:dyDescent="0.3">
      <c r="A350" s="5" t="str">
        <f>+A349</f>
        <v>Santa Fe</v>
      </c>
      <c r="B350" s="6">
        <f t="shared" si="199"/>
        <v>2024</v>
      </c>
      <c r="C350" s="6">
        <v>9</v>
      </c>
      <c r="D350" s="5" t="str">
        <f t="shared" si="200"/>
        <v>Epe</v>
      </c>
      <c r="E350" s="6">
        <f t="shared" si="200"/>
        <v>1</v>
      </c>
      <c r="F350" s="5" t="str">
        <f t="shared" si="200"/>
        <v>Residencial</v>
      </c>
      <c r="G350" s="6">
        <f t="shared" si="200"/>
        <v>0</v>
      </c>
      <c r="H350" s="5" t="s">
        <v>27</v>
      </c>
      <c r="I350" s="6">
        <f t="shared" si="200"/>
        <v>1</v>
      </c>
      <c r="J350" s="6">
        <v>0</v>
      </c>
      <c r="K350" s="6"/>
      <c r="L350" s="6">
        <v>151</v>
      </c>
      <c r="M350" s="6">
        <v>300</v>
      </c>
      <c r="N350" s="6">
        <f t="shared" ref="N350:N360" si="201">+N349</f>
        <v>1190.02745</v>
      </c>
      <c r="O350" s="5">
        <f>+O349+75*Q349</f>
        <v>17951.901750000001</v>
      </c>
      <c r="P350" s="5">
        <v>150</v>
      </c>
      <c r="Q350" s="6">
        <v>152.17644000000001</v>
      </c>
      <c r="R350" s="7" t="s">
        <v>42</v>
      </c>
      <c r="S350" s="6"/>
      <c r="T350" s="6"/>
      <c r="U350" s="5"/>
      <c r="V350" s="5"/>
      <c r="W350" s="5"/>
    </row>
    <row r="351" spans="1:23" ht="14.95" thickBot="1" x14ac:dyDescent="0.3">
      <c r="A351" s="5" t="str">
        <f>+A350</f>
        <v>Santa Fe</v>
      </c>
      <c r="B351" s="6">
        <f t="shared" si="199"/>
        <v>2024</v>
      </c>
      <c r="C351" s="6">
        <v>9</v>
      </c>
      <c r="D351" s="5" t="str">
        <f t="shared" si="200"/>
        <v>Epe</v>
      </c>
      <c r="E351" s="6">
        <f t="shared" si="200"/>
        <v>1</v>
      </c>
      <c r="F351" s="5" t="str">
        <f t="shared" si="200"/>
        <v>Residencial</v>
      </c>
      <c r="G351" s="6">
        <f t="shared" si="200"/>
        <v>0</v>
      </c>
      <c r="H351" s="5" t="s">
        <v>27</v>
      </c>
      <c r="I351" s="6">
        <f t="shared" si="200"/>
        <v>1</v>
      </c>
      <c r="J351" s="6">
        <v>0</v>
      </c>
      <c r="K351" s="6"/>
      <c r="L351" s="6">
        <v>301</v>
      </c>
      <c r="M351" s="6"/>
      <c r="N351" s="6">
        <f t="shared" si="201"/>
        <v>1190.02745</v>
      </c>
      <c r="O351" s="5">
        <f>+O350+150*Q350</f>
        <v>40778.367750000005</v>
      </c>
      <c r="P351" s="5">
        <v>300</v>
      </c>
      <c r="Q351" s="6">
        <v>174.50102000000001</v>
      </c>
      <c r="R351" s="7" t="s">
        <v>42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9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27</v>
      </c>
      <c r="I352" s="6">
        <v>2</v>
      </c>
      <c r="J352" s="6">
        <v>0</v>
      </c>
      <c r="K352" s="6"/>
      <c r="L352" s="6">
        <v>0</v>
      </c>
      <c r="M352" s="6">
        <v>75</v>
      </c>
      <c r="N352" s="6">
        <f t="shared" si="201"/>
        <v>1190.02745</v>
      </c>
      <c r="O352" s="5"/>
      <c r="P352" s="5"/>
      <c r="Q352" s="6">
        <v>56.674050000000001</v>
      </c>
      <c r="R352" s="7" t="s">
        <v>42</v>
      </c>
      <c r="S352" s="6"/>
      <c r="T352" s="6"/>
      <c r="U352" s="5"/>
      <c r="V352" s="5"/>
      <c r="W352" s="5"/>
    </row>
    <row r="353" spans="1:23" ht="14.95" thickBot="1" x14ac:dyDescent="0.3">
      <c r="A353" s="5" t="str">
        <f>+A352</f>
        <v>Santa Fe</v>
      </c>
      <c r="B353" s="6">
        <f t="shared" ref="B353:B356" si="202">+B352</f>
        <v>2024</v>
      </c>
      <c r="C353" s="6">
        <v>9</v>
      </c>
      <c r="D353" s="5" t="str">
        <f t="shared" ref="D353:I356" si="203">+D352</f>
        <v>Epe</v>
      </c>
      <c r="E353" s="6">
        <f t="shared" si="203"/>
        <v>1</v>
      </c>
      <c r="F353" s="5" t="str">
        <f t="shared" si="203"/>
        <v>Residencial</v>
      </c>
      <c r="G353" s="6">
        <f t="shared" si="203"/>
        <v>0</v>
      </c>
      <c r="H353" s="5" t="s">
        <v>27</v>
      </c>
      <c r="I353" s="6">
        <f t="shared" si="203"/>
        <v>2</v>
      </c>
      <c r="J353" s="6">
        <v>0</v>
      </c>
      <c r="K353" s="6"/>
      <c r="L353" s="6">
        <v>76</v>
      </c>
      <c r="M353" s="6">
        <v>150</v>
      </c>
      <c r="N353" s="6">
        <f t="shared" si="201"/>
        <v>1190.02745</v>
      </c>
      <c r="O353" s="5">
        <f>+Q352*75</f>
        <v>4250.55375</v>
      </c>
      <c r="P353" s="5">
        <v>75</v>
      </c>
      <c r="Q353" s="6">
        <v>63.58934</v>
      </c>
      <c r="R353" s="7" t="s">
        <v>42</v>
      </c>
      <c r="S353" s="6"/>
      <c r="T353" s="6"/>
      <c r="U353" s="5"/>
      <c r="V353" s="5"/>
      <c r="W353" s="5"/>
    </row>
    <row r="354" spans="1:23" ht="14.95" thickBot="1" x14ac:dyDescent="0.3">
      <c r="A354" s="5" t="str">
        <f>+A353</f>
        <v>Santa Fe</v>
      </c>
      <c r="B354" s="6">
        <f t="shared" si="202"/>
        <v>2024</v>
      </c>
      <c r="C354" s="6">
        <v>9</v>
      </c>
      <c r="D354" s="5" t="str">
        <f t="shared" si="203"/>
        <v>Epe</v>
      </c>
      <c r="E354" s="6">
        <f t="shared" si="203"/>
        <v>1</v>
      </c>
      <c r="F354" s="5" t="str">
        <f t="shared" si="203"/>
        <v>Residencial</v>
      </c>
      <c r="G354" s="6">
        <f t="shared" si="203"/>
        <v>0</v>
      </c>
      <c r="H354" s="5" t="s">
        <v>27</v>
      </c>
      <c r="I354" s="6">
        <f t="shared" si="203"/>
        <v>2</v>
      </c>
      <c r="J354" s="6">
        <v>0</v>
      </c>
      <c r="K354" s="6"/>
      <c r="L354" s="6">
        <v>151</v>
      </c>
      <c r="M354" s="6">
        <v>300</v>
      </c>
      <c r="N354" s="6">
        <f t="shared" si="201"/>
        <v>1190.02745</v>
      </c>
      <c r="O354" s="5">
        <f>150*Q353</f>
        <v>9538.4009999999998</v>
      </c>
      <c r="P354" s="5">
        <v>150</v>
      </c>
      <c r="Q354" s="6">
        <v>92.628789999999995</v>
      </c>
      <c r="R354" s="7" t="s">
        <v>42</v>
      </c>
      <c r="S354" s="6"/>
      <c r="T354" s="6"/>
      <c r="U354" s="5"/>
      <c r="V354" s="5"/>
      <c r="W354" s="5"/>
    </row>
    <row r="355" spans="1:23" ht="14.95" thickBot="1" x14ac:dyDescent="0.3">
      <c r="A355" s="5" t="str">
        <f>+A354</f>
        <v>Santa Fe</v>
      </c>
      <c r="B355" s="6">
        <f t="shared" si="202"/>
        <v>2024</v>
      </c>
      <c r="C355" s="6">
        <v>9</v>
      </c>
      <c r="D355" s="5" t="str">
        <f t="shared" si="203"/>
        <v>Epe</v>
      </c>
      <c r="E355" s="6">
        <f t="shared" si="203"/>
        <v>1</v>
      </c>
      <c r="F355" s="5" t="str">
        <f t="shared" si="203"/>
        <v>Residencial</v>
      </c>
      <c r="G355" s="6">
        <f t="shared" si="203"/>
        <v>0</v>
      </c>
      <c r="H355" s="5" t="s">
        <v>27</v>
      </c>
      <c r="I355" s="6">
        <f t="shared" si="203"/>
        <v>2</v>
      </c>
      <c r="J355" s="6">
        <v>0</v>
      </c>
      <c r="K355" s="6"/>
      <c r="L355" s="6">
        <v>301</v>
      </c>
      <c r="M355" s="6">
        <v>350</v>
      </c>
      <c r="N355" s="6">
        <f t="shared" si="201"/>
        <v>1190.02745</v>
      </c>
      <c r="O355" s="5">
        <f>+O354+150*Q354</f>
        <v>23432.719499999999</v>
      </c>
      <c r="P355" s="5">
        <v>300</v>
      </c>
      <c r="Q355" s="6">
        <v>114.95337000000001</v>
      </c>
      <c r="R355" s="7" t="s">
        <v>42</v>
      </c>
      <c r="S355" s="6"/>
      <c r="T355" s="6"/>
      <c r="U355" s="5"/>
      <c r="V355" s="5"/>
      <c r="W355" s="5"/>
    </row>
    <row r="356" spans="1:23" ht="14.95" thickBot="1" x14ac:dyDescent="0.3">
      <c r="A356" s="5" t="str">
        <f>+A355</f>
        <v>Santa Fe</v>
      </c>
      <c r="B356" s="6">
        <f t="shared" si="202"/>
        <v>2024</v>
      </c>
      <c r="C356" s="6">
        <v>9</v>
      </c>
      <c r="D356" s="5" t="str">
        <f t="shared" si="203"/>
        <v>Epe</v>
      </c>
      <c r="E356" s="6">
        <f t="shared" si="203"/>
        <v>1</v>
      </c>
      <c r="F356" s="5" t="str">
        <f t="shared" si="203"/>
        <v>Residencial</v>
      </c>
      <c r="G356" s="6">
        <f t="shared" si="203"/>
        <v>0</v>
      </c>
      <c r="H356" s="5" t="s">
        <v>27</v>
      </c>
      <c r="I356" s="6">
        <f t="shared" si="203"/>
        <v>2</v>
      </c>
      <c r="J356" s="6">
        <v>0</v>
      </c>
      <c r="K356" s="6"/>
      <c r="L356" s="6">
        <v>351</v>
      </c>
      <c r="M356" s="6"/>
      <c r="N356" s="6">
        <f t="shared" si="201"/>
        <v>1190.02745</v>
      </c>
      <c r="O356" s="5">
        <f>300*76.38024+50*132.46888</f>
        <v>29537.516</v>
      </c>
      <c r="P356" s="5">
        <v>350</v>
      </c>
      <c r="Q356" s="6">
        <v>174.50102000000001</v>
      </c>
      <c r="R356" s="7" t="s">
        <v>42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9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27</v>
      </c>
      <c r="I357" s="6">
        <v>3</v>
      </c>
      <c r="J357" s="6">
        <v>0</v>
      </c>
      <c r="K357" s="6"/>
      <c r="L357" s="6">
        <v>0</v>
      </c>
      <c r="M357" s="6">
        <v>75</v>
      </c>
      <c r="N357" s="6">
        <f>+N356</f>
        <v>1190.02745</v>
      </c>
      <c r="O357" s="5"/>
      <c r="P357" s="5"/>
      <c r="Q357" s="6">
        <v>69.905019999999993</v>
      </c>
      <c r="R357" s="7" t="s">
        <v>42</v>
      </c>
      <c r="S357" s="6"/>
      <c r="T357" s="6"/>
      <c r="U357" s="5"/>
      <c r="V357" s="5"/>
      <c r="W357" s="5"/>
    </row>
    <row r="358" spans="1:23" ht="14.95" thickBot="1" x14ac:dyDescent="0.3">
      <c r="A358" s="5" t="str">
        <f>+A357</f>
        <v>Santa Fe</v>
      </c>
      <c r="B358" s="6">
        <f t="shared" ref="B358" si="204">+B357</f>
        <v>2024</v>
      </c>
      <c r="C358" s="6">
        <v>9</v>
      </c>
      <c r="D358" s="5" t="str">
        <f t="shared" ref="D358:I360" si="205">+D357</f>
        <v>Epe</v>
      </c>
      <c r="E358" s="6">
        <f t="shared" si="205"/>
        <v>1</v>
      </c>
      <c r="F358" s="5" t="str">
        <f t="shared" si="205"/>
        <v>Residencial</v>
      </c>
      <c r="G358" s="6">
        <f t="shared" si="205"/>
        <v>0</v>
      </c>
      <c r="H358" s="5" t="s">
        <v>27</v>
      </c>
      <c r="I358" s="6">
        <f t="shared" si="205"/>
        <v>3</v>
      </c>
      <c r="J358" s="6">
        <v>0</v>
      </c>
      <c r="K358" s="6"/>
      <c r="L358" s="6">
        <v>76</v>
      </c>
      <c r="M358" s="6">
        <v>150</v>
      </c>
      <c r="N358" s="6">
        <f t="shared" si="201"/>
        <v>1190.02745</v>
      </c>
      <c r="O358" s="5">
        <f>+Q357*75</f>
        <v>5242.8764999999994</v>
      </c>
      <c r="P358" s="5">
        <v>75</v>
      </c>
      <c r="Q358" s="6">
        <v>76.820310000000006</v>
      </c>
      <c r="R358" s="7" t="s">
        <v>42</v>
      </c>
      <c r="S358" s="6"/>
      <c r="T358" s="6"/>
      <c r="U358" s="5"/>
      <c r="V358" s="5"/>
      <c r="W358" s="5"/>
    </row>
    <row r="359" spans="1:23" ht="14.95" thickBot="1" x14ac:dyDescent="0.3">
      <c r="A359" s="5" t="str">
        <f t="shared" ref="A359:B360" si="206">+A358</f>
        <v>Santa Fe</v>
      </c>
      <c r="B359" s="6">
        <f t="shared" si="206"/>
        <v>2024</v>
      </c>
      <c r="C359" s="6">
        <v>9</v>
      </c>
      <c r="D359" s="5" t="str">
        <f t="shared" si="205"/>
        <v>Epe</v>
      </c>
      <c r="E359" s="6">
        <f t="shared" si="205"/>
        <v>1</v>
      </c>
      <c r="F359" s="5" t="str">
        <f t="shared" si="205"/>
        <v>Residencial</v>
      </c>
      <c r="G359" s="6">
        <f t="shared" si="205"/>
        <v>0</v>
      </c>
      <c r="H359" s="5" t="s">
        <v>27</v>
      </c>
      <c r="I359" s="6">
        <f t="shared" si="205"/>
        <v>3</v>
      </c>
      <c r="J359" s="6">
        <v>0</v>
      </c>
      <c r="K359" s="6"/>
      <c r="L359" s="6">
        <v>151</v>
      </c>
      <c r="M359" s="6">
        <v>250</v>
      </c>
      <c r="N359" s="6">
        <f t="shared" si="201"/>
        <v>1190.02745</v>
      </c>
      <c r="O359" s="5">
        <f>150*71.44954</f>
        <v>10717.431</v>
      </c>
      <c r="P359" s="5">
        <v>150</v>
      </c>
      <c r="Q359" s="6">
        <v>105.85975999999999</v>
      </c>
      <c r="R359" s="7" t="s">
        <v>42</v>
      </c>
      <c r="S359" s="6"/>
      <c r="T359" s="6"/>
      <c r="U359" s="5"/>
      <c r="V359" s="5"/>
      <c r="W359" s="5"/>
    </row>
    <row r="360" spans="1:23" ht="14.95" thickBot="1" x14ac:dyDescent="0.3">
      <c r="A360" s="5" t="str">
        <f t="shared" si="206"/>
        <v>Santa Fe</v>
      </c>
      <c r="B360" s="6">
        <f t="shared" si="206"/>
        <v>2024</v>
      </c>
      <c r="C360" s="6">
        <v>9</v>
      </c>
      <c r="D360" s="5" t="str">
        <f t="shared" si="205"/>
        <v>Epe</v>
      </c>
      <c r="E360" s="6">
        <f t="shared" si="205"/>
        <v>1</v>
      </c>
      <c r="F360" s="5" t="str">
        <f t="shared" si="205"/>
        <v>Residencial</v>
      </c>
      <c r="G360" s="6">
        <f t="shared" si="205"/>
        <v>0</v>
      </c>
      <c r="H360" s="5" t="s">
        <v>27</v>
      </c>
      <c r="I360" s="6">
        <f t="shared" si="205"/>
        <v>3</v>
      </c>
      <c r="J360" s="6">
        <v>0</v>
      </c>
      <c r="K360" s="6"/>
      <c r="L360" s="6">
        <v>251</v>
      </c>
      <c r="M360" s="6">
        <v>300</v>
      </c>
      <c r="N360" s="6">
        <f t="shared" si="201"/>
        <v>1190.02745</v>
      </c>
      <c r="O360" s="5">
        <f>250*86.3615</f>
        <v>21590.375</v>
      </c>
      <c r="P360" s="5">
        <v>250</v>
      </c>
      <c r="Q360" s="6">
        <v>152.17644000000001</v>
      </c>
      <c r="R360" s="7" t="s">
        <v>42</v>
      </c>
      <c r="S360" s="6"/>
      <c r="T360" s="6"/>
      <c r="U360" s="5"/>
      <c r="V360" s="5"/>
      <c r="W360" s="5"/>
    </row>
    <row r="361" spans="1:23" ht="14.95" thickBot="1" x14ac:dyDescent="0.3">
      <c r="A361" s="5" t="str">
        <f t="shared" ref="A361:B361" si="207">+A359</f>
        <v>Santa Fe</v>
      </c>
      <c r="B361" s="6">
        <f t="shared" si="207"/>
        <v>2024</v>
      </c>
      <c r="C361" s="6">
        <v>9</v>
      </c>
      <c r="D361" s="5" t="str">
        <f t="shared" ref="D361:I361" si="208">+D359</f>
        <v>Epe</v>
      </c>
      <c r="E361" s="6">
        <f t="shared" si="208"/>
        <v>1</v>
      </c>
      <c r="F361" s="5" t="str">
        <f t="shared" si="208"/>
        <v>Residencial</v>
      </c>
      <c r="G361" s="6">
        <f t="shared" si="208"/>
        <v>0</v>
      </c>
      <c r="H361" s="5" t="s">
        <v>27</v>
      </c>
      <c r="I361" s="6">
        <f t="shared" si="208"/>
        <v>3</v>
      </c>
      <c r="J361" s="6">
        <v>0</v>
      </c>
      <c r="K361" s="6"/>
      <c r="L361" s="6">
        <v>301</v>
      </c>
      <c r="M361" s="6"/>
      <c r="N361" s="6">
        <f>+N359</f>
        <v>1190.02745</v>
      </c>
      <c r="O361" s="5">
        <f>+O360+50*Q360</f>
        <v>29199.197</v>
      </c>
      <c r="P361" s="5">
        <v>300</v>
      </c>
      <c r="Q361" s="6">
        <v>174.50102000000001</v>
      </c>
      <c r="R361" s="7" t="s">
        <v>42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9</v>
      </c>
      <c r="D362" s="5" t="s">
        <v>25</v>
      </c>
      <c r="E362" s="6">
        <v>1</v>
      </c>
      <c r="F362" s="5" t="s">
        <v>26</v>
      </c>
      <c r="G362" s="6">
        <v>1</v>
      </c>
      <c r="H362" s="5" t="s">
        <v>27</v>
      </c>
      <c r="I362" s="6"/>
      <c r="J362" s="6">
        <v>0</v>
      </c>
      <c r="K362" s="6"/>
      <c r="L362" s="6">
        <v>0</v>
      </c>
      <c r="M362" s="6">
        <v>75</v>
      </c>
      <c r="N362" s="6">
        <f t="shared" ref="N362:N365" si="209">+N360</f>
        <v>1190.02745</v>
      </c>
      <c r="O362" s="5"/>
      <c r="P362" s="5"/>
      <c r="Q362" s="6">
        <v>43.536610000000003</v>
      </c>
      <c r="R362" s="7" t="s">
        <v>42</v>
      </c>
      <c r="S362" s="6"/>
      <c r="T362" s="6"/>
      <c r="U362" s="5"/>
      <c r="V362" s="5"/>
      <c r="W362" s="5"/>
    </row>
    <row r="363" spans="1:23" ht="14.95" thickBot="1" x14ac:dyDescent="0.3">
      <c r="A363" s="5" t="str">
        <f>+A362</f>
        <v>Santa Fe</v>
      </c>
      <c r="B363" s="6">
        <f t="shared" ref="B363" si="210">+B362</f>
        <v>2024</v>
      </c>
      <c r="C363" s="6">
        <v>9</v>
      </c>
      <c r="D363" s="5" t="str">
        <f t="shared" ref="D363:G365" si="211">+D362</f>
        <v>Epe</v>
      </c>
      <c r="E363" s="6">
        <f t="shared" si="211"/>
        <v>1</v>
      </c>
      <c r="F363" s="5" t="str">
        <f t="shared" si="211"/>
        <v>Residencial</v>
      </c>
      <c r="G363" s="6">
        <f t="shared" si="211"/>
        <v>1</v>
      </c>
      <c r="H363" s="5" t="s">
        <v>27</v>
      </c>
      <c r="I363" s="6"/>
      <c r="J363" s="6">
        <v>0</v>
      </c>
      <c r="K363" s="6"/>
      <c r="L363" s="6">
        <v>76</v>
      </c>
      <c r="M363" s="6">
        <v>150</v>
      </c>
      <c r="N363" s="6">
        <f t="shared" si="209"/>
        <v>1190.02745</v>
      </c>
      <c r="O363" s="5">
        <f>+Q362*75</f>
        <v>3265.24575</v>
      </c>
      <c r="P363" s="5">
        <v>75</v>
      </c>
      <c r="Q363" s="6">
        <v>47.849490000000003</v>
      </c>
      <c r="R363" s="7" t="s">
        <v>42</v>
      </c>
      <c r="S363" s="6"/>
      <c r="T363" s="6"/>
      <c r="U363" s="5"/>
      <c r="V363" s="5"/>
      <c r="W363" s="5"/>
    </row>
    <row r="364" spans="1:23" ht="14.95" thickBot="1" x14ac:dyDescent="0.3">
      <c r="A364" s="5" t="str">
        <f t="shared" ref="A364:B365" si="212">+A363</f>
        <v>Santa Fe</v>
      </c>
      <c r="B364" s="6">
        <f t="shared" si="212"/>
        <v>2024</v>
      </c>
      <c r="C364" s="6">
        <v>9</v>
      </c>
      <c r="D364" s="5" t="str">
        <f t="shared" si="211"/>
        <v>Epe</v>
      </c>
      <c r="E364" s="6">
        <f t="shared" si="211"/>
        <v>1</v>
      </c>
      <c r="F364" s="5" t="str">
        <f t="shared" si="211"/>
        <v>Residencial</v>
      </c>
      <c r="G364" s="6">
        <f t="shared" si="211"/>
        <v>1</v>
      </c>
      <c r="H364" s="5" t="s">
        <v>27</v>
      </c>
      <c r="I364" s="6"/>
      <c r="J364" s="6">
        <v>0</v>
      </c>
      <c r="K364" s="6"/>
      <c r="L364" s="6">
        <v>151</v>
      </c>
      <c r="M364" s="6">
        <v>250</v>
      </c>
      <c r="N364" s="6">
        <f t="shared" si="209"/>
        <v>1190.02745</v>
      </c>
      <c r="O364" s="5">
        <f>150*43.77992</f>
        <v>6566.9879999999994</v>
      </c>
      <c r="P364" s="5">
        <v>150</v>
      </c>
      <c r="Q364" s="6">
        <v>60.182679999999998</v>
      </c>
      <c r="R364" s="7" t="s">
        <v>42</v>
      </c>
      <c r="S364" s="6"/>
      <c r="T364" s="6"/>
      <c r="U364" s="5"/>
      <c r="V364" s="5"/>
      <c r="W364" s="5"/>
    </row>
    <row r="365" spans="1:23" ht="14.95" thickBot="1" x14ac:dyDescent="0.3">
      <c r="A365" s="5" t="str">
        <f t="shared" si="212"/>
        <v>Santa Fe</v>
      </c>
      <c r="B365" s="6">
        <f t="shared" si="212"/>
        <v>2024</v>
      </c>
      <c r="C365" s="6">
        <v>9</v>
      </c>
      <c r="D365" s="5" t="str">
        <f t="shared" si="211"/>
        <v>Epe</v>
      </c>
      <c r="E365" s="6">
        <f t="shared" si="211"/>
        <v>1</v>
      </c>
      <c r="F365" s="5" t="str">
        <f t="shared" si="211"/>
        <v>Residencial</v>
      </c>
      <c r="G365" s="6">
        <f t="shared" si="211"/>
        <v>1</v>
      </c>
      <c r="H365" s="5" t="s">
        <v>27</v>
      </c>
      <c r="I365" s="6"/>
      <c r="J365" s="6">
        <v>0</v>
      </c>
      <c r="K365" s="6"/>
      <c r="L365" s="6">
        <v>251</v>
      </c>
      <c r="M365" s="6">
        <v>300</v>
      </c>
      <c r="N365" s="6">
        <f t="shared" si="209"/>
        <v>1190.02745</v>
      </c>
      <c r="O365" s="5">
        <f>250*51.4889</f>
        <v>12872.225</v>
      </c>
      <c r="P365" s="5">
        <v>250</v>
      </c>
      <c r="Q365" s="6">
        <v>106.49936</v>
      </c>
      <c r="R365" s="7" t="s">
        <v>42</v>
      </c>
      <c r="S365" s="6"/>
      <c r="T365" s="6"/>
      <c r="U365" s="5"/>
      <c r="V365" s="5"/>
      <c r="W365" s="5"/>
    </row>
    <row r="366" spans="1:23" ht="14.95" thickBot="1" x14ac:dyDescent="0.3">
      <c r="A366" s="5" t="str">
        <f t="shared" ref="A366:B366" si="213">+A364</f>
        <v>Santa Fe</v>
      </c>
      <c r="B366" s="6">
        <f t="shared" si="213"/>
        <v>2024</v>
      </c>
      <c r="C366" s="6">
        <v>9</v>
      </c>
      <c r="D366" s="5" t="str">
        <f t="shared" ref="D366:G366" si="214">+D364</f>
        <v>Epe</v>
      </c>
      <c r="E366" s="6">
        <f t="shared" si="214"/>
        <v>1</v>
      </c>
      <c r="F366" s="5" t="str">
        <f t="shared" si="214"/>
        <v>Residencial</v>
      </c>
      <c r="G366" s="6">
        <f t="shared" si="214"/>
        <v>1</v>
      </c>
      <c r="H366" s="5" t="s">
        <v>27</v>
      </c>
      <c r="I366" s="6"/>
      <c r="J366" s="6">
        <v>0</v>
      </c>
      <c r="K366" s="6"/>
      <c r="L366" s="6">
        <v>301</v>
      </c>
      <c r="M366" s="6"/>
      <c r="N366" s="6">
        <f>+N363</f>
        <v>1190.02745</v>
      </c>
      <c r="O366" s="5">
        <f>+O365+Q365*50</f>
        <v>18197.192999999999</v>
      </c>
      <c r="P366" s="5">
        <v>300</v>
      </c>
      <c r="Q366" s="6">
        <v>130.71224000000001</v>
      </c>
      <c r="R366" s="7" t="s">
        <v>42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10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27</v>
      </c>
      <c r="I367" s="6">
        <v>1</v>
      </c>
      <c r="J367" s="6">
        <v>0</v>
      </c>
      <c r="K367" s="6"/>
      <c r="L367" s="6">
        <v>0</v>
      </c>
      <c r="M367" s="6">
        <v>75</v>
      </c>
      <c r="N367" s="6">
        <v>1126.5731000000001</v>
      </c>
      <c r="O367" s="5"/>
      <c r="P367" s="5"/>
      <c r="Q367" s="6">
        <v>116.95053</v>
      </c>
      <c r="R367" s="7" t="s">
        <v>43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10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27</v>
      </c>
      <c r="I368" s="6">
        <v>1</v>
      </c>
      <c r="J368" s="6">
        <v>0</v>
      </c>
      <c r="K368" s="6"/>
      <c r="L368" s="6">
        <v>76</v>
      </c>
      <c r="M368" s="6">
        <v>150</v>
      </c>
      <c r="N368" s="6">
        <v>1126.5731000000001</v>
      </c>
      <c r="O368" s="5">
        <v>8771.2897499999999</v>
      </c>
      <c r="P368" s="5">
        <v>75</v>
      </c>
      <c r="Q368" s="6">
        <v>123.49709</v>
      </c>
      <c r="R368" s="7" t="s">
        <v>43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10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27</v>
      </c>
      <c r="I369" s="6">
        <v>1</v>
      </c>
      <c r="J369" s="6">
        <v>0</v>
      </c>
      <c r="K369" s="6"/>
      <c r="L369" s="6">
        <v>151</v>
      </c>
      <c r="M369" s="6">
        <v>300</v>
      </c>
      <c r="N369" s="6">
        <v>1126.5731000000001</v>
      </c>
      <c r="O369" s="5">
        <v>18033.571499999998</v>
      </c>
      <c r="P369" s="5">
        <v>150</v>
      </c>
      <c r="Q369" s="6">
        <v>150.9881</v>
      </c>
      <c r="R369" s="7" t="s">
        <v>43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10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27</v>
      </c>
      <c r="I370" s="6">
        <v>1</v>
      </c>
      <c r="J370" s="6">
        <v>0</v>
      </c>
      <c r="K370" s="6"/>
      <c r="L370" s="6">
        <v>301</v>
      </c>
      <c r="M370" s="6"/>
      <c r="N370" s="6">
        <v>1126.5731000000001</v>
      </c>
      <c r="O370" s="5">
        <v>40681.786500000002</v>
      </c>
      <c r="P370" s="5">
        <v>300</v>
      </c>
      <c r="Q370" s="6">
        <v>172.1223</v>
      </c>
      <c r="R370" s="7" t="s">
        <v>43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10</v>
      </c>
      <c r="D371" s="5" t="s">
        <v>25</v>
      </c>
      <c r="E371" s="6">
        <v>1</v>
      </c>
      <c r="F371" s="5" t="s">
        <v>26</v>
      </c>
      <c r="G371" s="6">
        <v>0</v>
      </c>
      <c r="H371" s="5" t="s">
        <v>27</v>
      </c>
      <c r="I371" s="6">
        <v>2</v>
      </c>
      <c r="J371" s="6">
        <v>0</v>
      </c>
      <c r="K371" s="6"/>
      <c r="L371" s="6">
        <v>0</v>
      </c>
      <c r="M371" s="6">
        <v>75</v>
      </c>
      <c r="N371" s="6">
        <v>1126.5731000000001</v>
      </c>
      <c r="O371" s="5"/>
      <c r="P371" s="5"/>
      <c r="Q371" s="6">
        <v>55.820360000000001</v>
      </c>
      <c r="R371" s="7" t="s">
        <v>43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10</v>
      </c>
      <c r="D372" s="5" t="s">
        <v>25</v>
      </c>
      <c r="E372" s="6">
        <v>1</v>
      </c>
      <c r="F372" s="5" t="s">
        <v>26</v>
      </c>
      <c r="G372" s="6">
        <v>0</v>
      </c>
      <c r="H372" s="5" t="s">
        <v>27</v>
      </c>
      <c r="I372" s="6">
        <v>2</v>
      </c>
      <c r="J372" s="6">
        <v>0</v>
      </c>
      <c r="K372" s="6"/>
      <c r="L372" s="6">
        <v>76</v>
      </c>
      <c r="M372" s="6">
        <v>150</v>
      </c>
      <c r="N372" s="6">
        <v>1126.5731000000001</v>
      </c>
      <c r="O372" s="5">
        <v>4186.527</v>
      </c>
      <c r="P372" s="5">
        <v>75</v>
      </c>
      <c r="Q372" s="6">
        <v>62.36692</v>
      </c>
      <c r="R372" s="7" t="s">
        <v>43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10</v>
      </c>
      <c r="D373" s="5" t="s">
        <v>25</v>
      </c>
      <c r="E373" s="6">
        <v>1</v>
      </c>
      <c r="F373" s="5" t="s">
        <v>26</v>
      </c>
      <c r="G373" s="6">
        <v>0</v>
      </c>
      <c r="H373" s="5" t="s">
        <v>27</v>
      </c>
      <c r="I373" s="6">
        <v>2</v>
      </c>
      <c r="J373" s="6">
        <v>0</v>
      </c>
      <c r="K373" s="6"/>
      <c r="L373" s="6">
        <v>151</v>
      </c>
      <c r="M373" s="6">
        <v>300</v>
      </c>
      <c r="N373" s="6">
        <v>1126.5731000000001</v>
      </c>
      <c r="O373" s="5">
        <v>8864.0460000000003</v>
      </c>
      <c r="P373" s="5">
        <v>150</v>
      </c>
      <c r="Q373" s="6">
        <v>89.857929999999996</v>
      </c>
      <c r="R373" s="7" t="s">
        <v>43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10</v>
      </c>
      <c r="D374" s="5" t="s">
        <v>25</v>
      </c>
      <c r="E374" s="6">
        <v>1</v>
      </c>
      <c r="F374" s="5" t="s">
        <v>26</v>
      </c>
      <c r="G374" s="6">
        <v>0</v>
      </c>
      <c r="H374" s="5" t="s">
        <v>27</v>
      </c>
      <c r="I374" s="6">
        <v>2</v>
      </c>
      <c r="J374" s="6">
        <v>0</v>
      </c>
      <c r="K374" s="6"/>
      <c r="L374" s="6">
        <v>301</v>
      </c>
      <c r="M374" s="6">
        <v>350</v>
      </c>
      <c r="N374" s="6">
        <v>1126.5731000000001</v>
      </c>
      <c r="O374" s="5">
        <v>22342.735499999999</v>
      </c>
      <c r="P374" s="5">
        <v>300</v>
      </c>
      <c r="Q374" s="6">
        <v>110.99213</v>
      </c>
      <c r="R374" s="7" t="s">
        <v>43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10</v>
      </c>
      <c r="D375" s="5" t="s">
        <v>25</v>
      </c>
      <c r="E375" s="6">
        <v>1</v>
      </c>
      <c r="F375" s="5" t="s">
        <v>26</v>
      </c>
      <c r="G375" s="6">
        <v>0</v>
      </c>
      <c r="H375" s="5" t="s">
        <v>27</v>
      </c>
      <c r="I375" s="6">
        <v>2</v>
      </c>
      <c r="J375" s="6">
        <v>0</v>
      </c>
      <c r="K375" s="6"/>
      <c r="L375" s="6">
        <v>351</v>
      </c>
      <c r="M375" s="6"/>
      <c r="N375" s="6">
        <v>1126.5731000000001</v>
      </c>
      <c r="O375" s="5">
        <v>29537.516</v>
      </c>
      <c r="P375" s="5">
        <v>350</v>
      </c>
      <c r="Q375" s="6">
        <v>172.1223</v>
      </c>
      <c r="R375" s="7" t="s">
        <v>43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10</v>
      </c>
      <c r="D376" s="5" t="s">
        <v>25</v>
      </c>
      <c r="E376" s="6">
        <v>1</v>
      </c>
      <c r="F376" s="5" t="s">
        <v>26</v>
      </c>
      <c r="G376" s="6">
        <v>0</v>
      </c>
      <c r="H376" s="5" t="s">
        <v>27</v>
      </c>
      <c r="I376" s="6">
        <v>3</v>
      </c>
      <c r="J376" s="6">
        <v>0</v>
      </c>
      <c r="K376" s="6"/>
      <c r="L376" s="6">
        <v>0</v>
      </c>
      <c r="M376" s="6">
        <v>75</v>
      </c>
      <c r="N376" s="6">
        <v>1126.5731000000001</v>
      </c>
      <c r="O376" s="5"/>
      <c r="P376" s="5"/>
      <c r="Q376" s="6">
        <v>69.402959999999993</v>
      </c>
      <c r="R376" s="7" t="s">
        <v>43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10</v>
      </c>
      <c r="D377" s="5" t="s">
        <v>25</v>
      </c>
      <c r="E377" s="6">
        <v>1</v>
      </c>
      <c r="F377" s="5" t="s">
        <v>26</v>
      </c>
      <c r="G377" s="6">
        <v>0</v>
      </c>
      <c r="H377" s="5" t="s">
        <v>27</v>
      </c>
      <c r="I377" s="6">
        <v>3</v>
      </c>
      <c r="J377" s="6">
        <v>0</v>
      </c>
      <c r="K377" s="6"/>
      <c r="L377" s="6">
        <v>76</v>
      </c>
      <c r="M377" s="6">
        <v>150</v>
      </c>
      <c r="N377" s="6">
        <v>1126.5731000000001</v>
      </c>
      <c r="O377" s="5">
        <v>5205.2219999999998</v>
      </c>
      <c r="P377" s="5">
        <v>75</v>
      </c>
      <c r="Q377" s="6">
        <v>75.949520000000007</v>
      </c>
      <c r="R377" s="7" t="s">
        <v>43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10</v>
      </c>
      <c r="D378" s="5" t="s">
        <v>25</v>
      </c>
      <c r="E378" s="6">
        <v>1</v>
      </c>
      <c r="F378" s="5" t="s">
        <v>26</v>
      </c>
      <c r="G378" s="6">
        <v>0</v>
      </c>
      <c r="H378" s="5" t="s">
        <v>27</v>
      </c>
      <c r="I378" s="6">
        <v>3</v>
      </c>
      <c r="J378" s="6">
        <v>0</v>
      </c>
      <c r="K378" s="6"/>
      <c r="L378" s="6">
        <v>151</v>
      </c>
      <c r="M378" s="6">
        <v>250</v>
      </c>
      <c r="N378" s="6">
        <v>1126.5731000000001</v>
      </c>
      <c r="O378" s="5">
        <v>10717.431</v>
      </c>
      <c r="P378" s="5">
        <v>150</v>
      </c>
      <c r="Q378" s="6">
        <v>103.44053</v>
      </c>
      <c r="R378" s="7" t="s">
        <v>43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10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27</v>
      </c>
      <c r="I379" s="6">
        <v>3</v>
      </c>
      <c r="J379" s="6">
        <v>0</v>
      </c>
      <c r="K379" s="6"/>
      <c r="L379" s="6">
        <v>251</v>
      </c>
      <c r="M379" s="6">
        <v>300</v>
      </c>
      <c r="N379" s="6">
        <v>1126.5731000000001</v>
      </c>
      <c r="O379" s="5">
        <v>21590.375</v>
      </c>
      <c r="P379" s="5">
        <v>250</v>
      </c>
      <c r="Q379" s="6">
        <v>150.9881</v>
      </c>
      <c r="R379" s="7" t="s">
        <v>43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10</v>
      </c>
      <c r="D380" s="5" t="s">
        <v>25</v>
      </c>
      <c r="E380" s="6">
        <v>1</v>
      </c>
      <c r="F380" s="5" t="s">
        <v>26</v>
      </c>
      <c r="G380" s="6">
        <v>0</v>
      </c>
      <c r="H380" s="5" t="s">
        <v>27</v>
      </c>
      <c r="I380" s="6">
        <v>3</v>
      </c>
      <c r="J380" s="6">
        <v>0</v>
      </c>
      <c r="K380" s="6"/>
      <c r="L380" s="6">
        <v>301</v>
      </c>
      <c r="M380" s="6"/>
      <c r="N380" s="6">
        <v>1126.5731000000001</v>
      </c>
      <c r="O380" s="5">
        <v>29139.78</v>
      </c>
      <c r="P380" s="5">
        <v>300</v>
      </c>
      <c r="Q380" s="6">
        <v>172.1223</v>
      </c>
      <c r="R380" s="7" t="s">
        <v>43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10</v>
      </c>
      <c r="D381" s="5" t="s">
        <v>25</v>
      </c>
      <c r="E381" s="6">
        <v>1</v>
      </c>
      <c r="F381" s="5" t="s">
        <v>26</v>
      </c>
      <c r="G381" s="6">
        <v>1</v>
      </c>
      <c r="H381" s="5" t="s">
        <v>27</v>
      </c>
      <c r="I381" s="6"/>
      <c r="J381" s="6">
        <v>0</v>
      </c>
      <c r="K381" s="6"/>
      <c r="L381" s="6">
        <v>0</v>
      </c>
      <c r="M381" s="6">
        <v>75</v>
      </c>
      <c r="N381" s="6">
        <v>1126.5731000000001</v>
      </c>
      <c r="O381" s="5"/>
      <c r="P381" s="5"/>
      <c r="Q381" s="6">
        <v>91.988129999999998</v>
      </c>
      <c r="R381" s="7" t="s">
        <v>43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10</v>
      </c>
      <c r="D382" s="5" t="s">
        <v>25</v>
      </c>
      <c r="E382" s="6">
        <v>1</v>
      </c>
      <c r="F382" s="5" t="s">
        <v>26</v>
      </c>
      <c r="G382" s="6">
        <v>1</v>
      </c>
      <c r="H382" s="5" t="s">
        <v>27</v>
      </c>
      <c r="I382" s="6"/>
      <c r="J382" s="6">
        <v>0</v>
      </c>
      <c r="K382" s="6"/>
      <c r="L382" s="6">
        <v>76</v>
      </c>
      <c r="M382" s="6">
        <v>150</v>
      </c>
      <c r="N382" s="6">
        <v>1126.5731000000001</v>
      </c>
      <c r="O382" s="5">
        <v>6899.1097499999996</v>
      </c>
      <c r="P382" s="5">
        <v>75</v>
      </c>
      <c r="Q382" s="6">
        <v>96.07105</v>
      </c>
      <c r="R382" s="7" t="s">
        <v>43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10</v>
      </c>
      <c r="D383" s="5" t="s">
        <v>25</v>
      </c>
      <c r="E383" s="6">
        <v>1</v>
      </c>
      <c r="F383" s="5" t="s">
        <v>26</v>
      </c>
      <c r="G383" s="6">
        <v>1</v>
      </c>
      <c r="H383" s="5" t="s">
        <v>27</v>
      </c>
      <c r="I383" s="6"/>
      <c r="J383" s="6">
        <v>0</v>
      </c>
      <c r="K383" s="6"/>
      <c r="L383" s="6">
        <v>151</v>
      </c>
      <c r="M383" s="6">
        <v>250</v>
      </c>
      <c r="N383" s="6">
        <v>1126.5731000000001</v>
      </c>
      <c r="O383" s="5">
        <v>6566.9880000000003</v>
      </c>
      <c r="P383" s="5">
        <v>150</v>
      </c>
      <c r="Q383" s="6">
        <v>107.7466</v>
      </c>
      <c r="R383" s="7" t="s">
        <v>43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10</v>
      </c>
      <c r="D384" s="5" t="s">
        <v>25</v>
      </c>
      <c r="E384" s="6">
        <v>1</v>
      </c>
      <c r="F384" s="5" t="s">
        <v>26</v>
      </c>
      <c r="G384" s="6">
        <v>1</v>
      </c>
      <c r="H384" s="5" t="s">
        <v>27</v>
      </c>
      <c r="I384" s="6"/>
      <c r="J384" s="6">
        <v>0</v>
      </c>
      <c r="K384" s="6"/>
      <c r="L384" s="6">
        <v>251</v>
      </c>
      <c r="M384" s="6">
        <v>300</v>
      </c>
      <c r="N384" s="6">
        <v>1126.5731000000001</v>
      </c>
      <c r="O384" s="5">
        <v>12872.225</v>
      </c>
      <c r="P384" s="5">
        <v>250</v>
      </c>
      <c r="Q384" s="6">
        <v>107.7466</v>
      </c>
      <c r="R384" s="7" t="s">
        <v>43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10</v>
      </c>
      <c r="D385" s="5" t="s">
        <v>25</v>
      </c>
      <c r="E385" s="6">
        <v>1</v>
      </c>
      <c r="F385" s="5" t="s">
        <v>26</v>
      </c>
      <c r="G385" s="6">
        <v>1</v>
      </c>
      <c r="H385" s="5" t="s">
        <v>27</v>
      </c>
      <c r="I385" s="6"/>
      <c r="J385" s="6">
        <v>0</v>
      </c>
      <c r="K385" s="6"/>
      <c r="L385" s="6">
        <v>301</v>
      </c>
      <c r="M385" s="6"/>
      <c r="N385" s="6">
        <v>1126.5731000000001</v>
      </c>
      <c r="O385" s="5">
        <v>18259.555</v>
      </c>
      <c r="P385" s="5">
        <v>300</v>
      </c>
      <c r="Q385" s="6">
        <v>130.66842</v>
      </c>
      <c r="R385" s="7" t="s">
        <v>43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11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27</v>
      </c>
      <c r="I386" s="6">
        <v>1</v>
      </c>
      <c r="J386" s="6">
        <v>0</v>
      </c>
      <c r="K386" s="6"/>
      <c r="L386" s="6">
        <v>0</v>
      </c>
      <c r="M386" s="6">
        <v>75</v>
      </c>
      <c r="N386" s="6">
        <v>1126.5731000000001</v>
      </c>
      <c r="O386" s="5"/>
      <c r="P386" s="5"/>
      <c r="Q386" s="6">
        <v>116.95053</v>
      </c>
      <c r="R386" s="7" t="s">
        <v>43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11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27</v>
      </c>
      <c r="I387" s="6">
        <v>1</v>
      </c>
      <c r="J387" s="6">
        <v>0</v>
      </c>
      <c r="K387" s="6"/>
      <c r="L387" s="6">
        <v>76</v>
      </c>
      <c r="M387" s="6">
        <v>150</v>
      </c>
      <c r="N387" s="6">
        <v>1126.5731000000001</v>
      </c>
      <c r="O387" s="5">
        <v>8771.2897499999999</v>
      </c>
      <c r="P387" s="5">
        <v>75</v>
      </c>
      <c r="Q387" s="6">
        <v>123.49709</v>
      </c>
      <c r="R387" s="7" t="s">
        <v>43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11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27</v>
      </c>
      <c r="I388" s="6">
        <v>1</v>
      </c>
      <c r="J388" s="6">
        <v>0</v>
      </c>
      <c r="K388" s="6"/>
      <c r="L388" s="6">
        <v>151</v>
      </c>
      <c r="M388" s="6">
        <v>300</v>
      </c>
      <c r="N388" s="6">
        <v>1126.5731000000001</v>
      </c>
      <c r="O388" s="5">
        <v>18033.571499999998</v>
      </c>
      <c r="P388" s="5">
        <v>150</v>
      </c>
      <c r="Q388" s="6">
        <v>150.9881</v>
      </c>
      <c r="R388" s="7" t="s">
        <v>43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11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27</v>
      </c>
      <c r="I389" s="6">
        <v>1</v>
      </c>
      <c r="J389" s="6">
        <v>0</v>
      </c>
      <c r="K389" s="6"/>
      <c r="L389" s="6">
        <v>301</v>
      </c>
      <c r="M389" s="6"/>
      <c r="N389" s="6">
        <v>1126.5731000000001</v>
      </c>
      <c r="O389" s="5">
        <v>40681.786500000002</v>
      </c>
      <c r="P389" s="5">
        <v>300</v>
      </c>
      <c r="Q389" s="6">
        <v>172.1223</v>
      </c>
      <c r="R389" s="7" t="s">
        <v>43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11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27</v>
      </c>
      <c r="I390" s="6">
        <v>2</v>
      </c>
      <c r="J390" s="6">
        <v>0</v>
      </c>
      <c r="K390" s="6"/>
      <c r="L390" s="6">
        <v>0</v>
      </c>
      <c r="M390" s="6">
        <v>75</v>
      </c>
      <c r="N390" s="6">
        <v>1126.5731000000001</v>
      </c>
      <c r="O390" s="5"/>
      <c r="P390" s="5"/>
      <c r="Q390" s="6">
        <v>55.820360000000001</v>
      </c>
      <c r="R390" s="7" t="s">
        <v>43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11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27</v>
      </c>
      <c r="I391" s="6">
        <v>2</v>
      </c>
      <c r="J391" s="6">
        <v>0</v>
      </c>
      <c r="K391" s="6"/>
      <c r="L391" s="6">
        <v>76</v>
      </c>
      <c r="M391" s="6">
        <v>150</v>
      </c>
      <c r="N391" s="6">
        <v>1126.5731000000001</v>
      </c>
      <c r="O391" s="5">
        <v>4186.527</v>
      </c>
      <c r="P391" s="5">
        <v>75</v>
      </c>
      <c r="Q391" s="6">
        <v>62.36692</v>
      </c>
      <c r="R391" s="7" t="s">
        <v>43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11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27</v>
      </c>
      <c r="I392" s="6">
        <v>2</v>
      </c>
      <c r="J392" s="6">
        <v>0</v>
      </c>
      <c r="K392" s="6"/>
      <c r="L392" s="6">
        <v>151</v>
      </c>
      <c r="M392" s="6">
        <v>300</v>
      </c>
      <c r="N392" s="6">
        <v>1126.5731000000001</v>
      </c>
      <c r="O392" s="5">
        <v>8864.0460000000003</v>
      </c>
      <c r="P392" s="5">
        <v>150</v>
      </c>
      <c r="Q392" s="6">
        <v>89.857929999999996</v>
      </c>
      <c r="R392" s="7" t="s">
        <v>43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11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27</v>
      </c>
      <c r="I393" s="6">
        <v>2</v>
      </c>
      <c r="J393" s="6">
        <v>0</v>
      </c>
      <c r="K393" s="6"/>
      <c r="L393" s="6">
        <v>301</v>
      </c>
      <c r="M393" s="6">
        <v>350</v>
      </c>
      <c r="N393" s="6">
        <v>1126.5731000000001</v>
      </c>
      <c r="O393" s="5">
        <v>22342.735499999999</v>
      </c>
      <c r="P393" s="5">
        <v>300</v>
      </c>
      <c r="Q393" s="6">
        <v>110.99213</v>
      </c>
      <c r="R393" s="7" t="s">
        <v>43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11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27</v>
      </c>
      <c r="I394" s="6">
        <v>2</v>
      </c>
      <c r="J394" s="6">
        <v>0</v>
      </c>
      <c r="K394" s="6"/>
      <c r="L394" s="6">
        <v>351</v>
      </c>
      <c r="M394" s="6"/>
      <c r="N394" s="6">
        <v>1126.5731000000001</v>
      </c>
      <c r="O394" s="5">
        <v>29537.516</v>
      </c>
      <c r="P394" s="5">
        <v>350</v>
      </c>
      <c r="Q394" s="6">
        <v>172.1223</v>
      </c>
      <c r="R394" s="7" t="s">
        <v>43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11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27</v>
      </c>
      <c r="I395" s="6">
        <v>3</v>
      </c>
      <c r="J395" s="6">
        <v>0</v>
      </c>
      <c r="K395" s="6"/>
      <c r="L395" s="6">
        <v>0</v>
      </c>
      <c r="M395" s="6">
        <v>75</v>
      </c>
      <c r="N395" s="6">
        <v>1126.5731000000001</v>
      </c>
      <c r="O395" s="5"/>
      <c r="P395" s="5"/>
      <c r="Q395" s="6">
        <v>69.402959999999993</v>
      </c>
      <c r="R395" s="7" t="s">
        <v>43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11</v>
      </c>
      <c r="D396" s="5" t="s">
        <v>25</v>
      </c>
      <c r="E396" s="6">
        <v>1</v>
      </c>
      <c r="F396" s="5" t="s">
        <v>26</v>
      </c>
      <c r="G396" s="6">
        <v>0</v>
      </c>
      <c r="H396" s="5" t="s">
        <v>27</v>
      </c>
      <c r="I396" s="6">
        <v>3</v>
      </c>
      <c r="J396" s="6">
        <v>0</v>
      </c>
      <c r="K396" s="6"/>
      <c r="L396" s="6">
        <v>76</v>
      </c>
      <c r="M396" s="6">
        <v>150</v>
      </c>
      <c r="N396" s="6">
        <v>1126.5731000000001</v>
      </c>
      <c r="O396" s="5">
        <v>5205.2219999999998</v>
      </c>
      <c r="P396" s="5">
        <v>75</v>
      </c>
      <c r="Q396" s="6">
        <v>75.949520000000007</v>
      </c>
      <c r="R396" s="7" t="s">
        <v>43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11</v>
      </c>
      <c r="D397" s="5" t="s">
        <v>25</v>
      </c>
      <c r="E397" s="6">
        <v>1</v>
      </c>
      <c r="F397" s="5" t="s">
        <v>26</v>
      </c>
      <c r="G397" s="6">
        <v>0</v>
      </c>
      <c r="H397" s="5" t="s">
        <v>27</v>
      </c>
      <c r="I397" s="6">
        <v>3</v>
      </c>
      <c r="J397" s="6">
        <v>0</v>
      </c>
      <c r="K397" s="6"/>
      <c r="L397" s="6">
        <v>151</v>
      </c>
      <c r="M397" s="6">
        <v>250</v>
      </c>
      <c r="N397" s="6">
        <v>1126.5731000000001</v>
      </c>
      <c r="O397" s="5">
        <v>10717.431</v>
      </c>
      <c r="P397" s="5">
        <v>150</v>
      </c>
      <c r="Q397" s="6">
        <v>103.44053</v>
      </c>
      <c r="R397" s="7" t="s">
        <v>43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11</v>
      </c>
      <c r="D398" s="5" t="s">
        <v>25</v>
      </c>
      <c r="E398" s="6">
        <v>1</v>
      </c>
      <c r="F398" s="5" t="s">
        <v>26</v>
      </c>
      <c r="G398" s="6">
        <v>0</v>
      </c>
      <c r="H398" s="5" t="s">
        <v>27</v>
      </c>
      <c r="I398" s="6">
        <v>3</v>
      </c>
      <c r="J398" s="6">
        <v>0</v>
      </c>
      <c r="K398" s="6"/>
      <c r="L398" s="6">
        <v>251</v>
      </c>
      <c r="M398" s="6">
        <v>300</v>
      </c>
      <c r="N398" s="6">
        <v>1126.5731000000001</v>
      </c>
      <c r="O398" s="5">
        <v>21590.375</v>
      </c>
      <c r="P398" s="5">
        <v>250</v>
      </c>
      <c r="Q398" s="6">
        <v>150.9881</v>
      </c>
      <c r="R398" s="7" t="s">
        <v>43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11</v>
      </c>
      <c r="D399" s="5" t="s">
        <v>25</v>
      </c>
      <c r="E399" s="6">
        <v>1</v>
      </c>
      <c r="F399" s="5" t="s">
        <v>26</v>
      </c>
      <c r="G399" s="6">
        <v>0</v>
      </c>
      <c r="H399" s="5" t="s">
        <v>27</v>
      </c>
      <c r="I399" s="6">
        <v>3</v>
      </c>
      <c r="J399" s="6">
        <v>0</v>
      </c>
      <c r="K399" s="6"/>
      <c r="L399" s="6">
        <v>301</v>
      </c>
      <c r="M399" s="6"/>
      <c r="N399" s="6">
        <v>1126.5731000000001</v>
      </c>
      <c r="O399" s="5">
        <v>29139.78</v>
      </c>
      <c r="P399" s="5">
        <v>300</v>
      </c>
      <c r="Q399" s="6">
        <v>172.1223</v>
      </c>
      <c r="R399" s="7" t="s">
        <v>43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11</v>
      </c>
      <c r="D400" s="5" t="s">
        <v>25</v>
      </c>
      <c r="E400" s="6">
        <v>1</v>
      </c>
      <c r="F400" s="5" t="s">
        <v>26</v>
      </c>
      <c r="G400" s="6">
        <v>1</v>
      </c>
      <c r="H400" s="5" t="s">
        <v>27</v>
      </c>
      <c r="I400" s="6"/>
      <c r="J400" s="6">
        <v>0</v>
      </c>
      <c r="K400" s="6"/>
      <c r="L400" s="6">
        <v>0</v>
      </c>
      <c r="M400" s="6">
        <v>75</v>
      </c>
      <c r="N400" s="6">
        <v>1126.5731000000001</v>
      </c>
      <c r="O400" s="5"/>
      <c r="P400" s="5"/>
      <c r="Q400" s="6">
        <v>91.988129999999998</v>
      </c>
      <c r="R400" s="7" t="s">
        <v>43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11</v>
      </c>
      <c r="D401" s="5" t="s">
        <v>25</v>
      </c>
      <c r="E401" s="6">
        <v>1</v>
      </c>
      <c r="F401" s="5" t="s">
        <v>26</v>
      </c>
      <c r="G401" s="6">
        <v>1</v>
      </c>
      <c r="H401" s="5" t="s">
        <v>27</v>
      </c>
      <c r="I401" s="6"/>
      <c r="J401" s="6">
        <v>0</v>
      </c>
      <c r="K401" s="6"/>
      <c r="L401" s="6">
        <v>76</v>
      </c>
      <c r="M401" s="6">
        <v>150</v>
      </c>
      <c r="N401" s="6">
        <v>1126.5731000000001</v>
      </c>
      <c r="O401" s="5">
        <v>6899.1097499999996</v>
      </c>
      <c r="P401" s="5">
        <v>75</v>
      </c>
      <c r="Q401" s="6">
        <v>96.07105</v>
      </c>
      <c r="R401" s="7" t="s">
        <v>43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11</v>
      </c>
      <c r="D402" s="5" t="s">
        <v>25</v>
      </c>
      <c r="E402" s="6">
        <v>1</v>
      </c>
      <c r="F402" s="5" t="s">
        <v>26</v>
      </c>
      <c r="G402" s="6">
        <v>1</v>
      </c>
      <c r="H402" s="5" t="s">
        <v>27</v>
      </c>
      <c r="I402" s="6"/>
      <c r="J402" s="6">
        <v>0</v>
      </c>
      <c r="K402" s="6"/>
      <c r="L402" s="6">
        <v>151</v>
      </c>
      <c r="M402" s="6">
        <v>250</v>
      </c>
      <c r="N402" s="6">
        <v>1126.5731000000001</v>
      </c>
      <c r="O402" s="5">
        <v>6566.9880000000003</v>
      </c>
      <c r="P402" s="5">
        <v>150</v>
      </c>
      <c r="Q402" s="6">
        <v>107.7466</v>
      </c>
      <c r="R402" s="7" t="s">
        <v>43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11</v>
      </c>
      <c r="D403" s="5" t="s">
        <v>25</v>
      </c>
      <c r="E403" s="6">
        <v>1</v>
      </c>
      <c r="F403" s="5" t="s">
        <v>26</v>
      </c>
      <c r="G403" s="6">
        <v>1</v>
      </c>
      <c r="H403" s="5" t="s">
        <v>27</v>
      </c>
      <c r="I403" s="6"/>
      <c r="J403" s="6">
        <v>0</v>
      </c>
      <c r="K403" s="6"/>
      <c r="L403" s="6">
        <v>251</v>
      </c>
      <c r="M403" s="6">
        <v>300</v>
      </c>
      <c r="N403" s="6">
        <v>1126.5731000000001</v>
      </c>
      <c r="O403" s="5">
        <v>12872.225</v>
      </c>
      <c r="P403" s="5">
        <v>250</v>
      </c>
      <c r="Q403" s="6">
        <v>107.7466</v>
      </c>
      <c r="R403" s="7" t="s">
        <v>43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11</v>
      </c>
      <c r="D404" s="5" t="s">
        <v>25</v>
      </c>
      <c r="E404" s="6">
        <v>1</v>
      </c>
      <c r="F404" s="5" t="s">
        <v>26</v>
      </c>
      <c r="G404" s="6">
        <v>1</v>
      </c>
      <c r="H404" s="5" t="s">
        <v>27</v>
      </c>
      <c r="I404" s="6"/>
      <c r="J404" s="6">
        <v>0</v>
      </c>
      <c r="K404" s="6"/>
      <c r="L404" s="6">
        <v>301</v>
      </c>
      <c r="M404" s="6"/>
      <c r="N404" s="6">
        <v>1126.5731000000001</v>
      </c>
      <c r="O404" s="5">
        <v>18259.555</v>
      </c>
      <c r="P404" s="5">
        <v>300</v>
      </c>
      <c r="Q404" s="6">
        <v>130.66842</v>
      </c>
      <c r="R404" s="7" t="s">
        <v>43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12</v>
      </c>
      <c r="D405" s="5" t="s">
        <v>25</v>
      </c>
      <c r="E405" s="6">
        <v>1</v>
      </c>
      <c r="F405" s="5" t="s">
        <v>26</v>
      </c>
      <c r="G405" s="6">
        <v>0</v>
      </c>
      <c r="H405" s="5" t="s">
        <v>27</v>
      </c>
      <c r="I405" s="6">
        <v>1</v>
      </c>
      <c r="J405" s="6">
        <v>0</v>
      </c>
      <c r="K405" s="6"/>
      <c r="L405" s="6">
        <v>0</v>
      </c>
      <c r="M405" s="6">
        <v>75</v>
      </c>
      <c r="N405" s="6">
        <v>1026.5672400000001</v>
      </c>
      <c r="O405" s="5"/>
      <c r="P405" s="5"/>
      <c r="Q405" s="6">
        <v>115.42462999999999</v>
      </c>
      <c r="R405" s="7" t="s">
        <v>44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12</v>
      </c>
      <c r="D406" s="5" t="s">
        <v>25</v>
      </c>
      <c r="E406" s="6">
        <v>1</v>
      </c>
      <c r="F406" s="5" t="s">
        <v>26</v>
      </c>
      <c r="G406" s="6">
        <v>0</v>
      </c>
      <c r="H406" s="5" t="s">
        <v>27</v>
      </c>
      <c r="I406" s="6">
        <v>1</v>
      </c>
      <c r="J406" s="6">
        <v>0</v>
      </c>
      <c r="K406" s="6"/>
      <c r="L406" s="6">
        <v>76</v>
      </c>
      <c r="M406" s="6">
        <v>150</v>
      </c>
      <c r="N406" s="6">
        <v>1026.5672400000001</v>
      </c>
      <c r="O406" s="5">
        <v>8656.8472500000007</v>
      </c>
      <c r="P406" s="5">
        <v>75</v>
      </c>
      <c r="Q406" s="6">
        <v>121.39005</v>
      </c>
      <c r="R406" s="7" t="s">
        <v>44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12</v>
      </c>
      <c r="D407" s="5" t="s">
        <v>25</v>
      </c>
      <c r="E407" s="6">
        <v>1</v>
      </c>
      <c r="F407" s="5" t="s">
        <v>26</v>
      </c>
      <c r="G407" s="6">
        <v>0</v>
      </c>
      <c r="H407" s="5" t="s">
        <v>27</v>
      </c>
      <c r="I407" s="6">
        <v>1</v>
      </c>
      <c r="J407" s="6">
        <v>0</v>
      </c>
      <c r="K407" s="6"/>
      <c r="L407" s="6">
        <v>151</v>
      </c>
      <c r="M407" s="6">
        <v>300</v>
      </c>
      <c r="N407" s="6">
        <v>1026.5672400000001</v>
      </c>
      <c r="O407" s="5">
        <v>17761.100999999999</v>
      </c>
      <c r="P407" s="5">
        <v>150</v>
      </c>
      <c r="Q407" s="6">
        <v>146.44068999999999</v>
      </c>
      <c r="R407" s="7" t="s">
        <v>44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12</v>
      </c>
      <c r="D408" s="5" t="s">
        <v>25</v>
      </c>
      <c r="E408" s="6">
        <v>1</v>
      </c>
      <c r="F408" s="5" t="s">
        <v>26</v>
      </c>
      <c r="G408" s="6">
        <v>0</v>
      </c>
      <c r="H408" s="5" t="s">
        <v>27</v>
      </c>
      <c r="I408" s="6">
        <v>1</v>
      </c>
      <c r="J408" s="6">
        <v>0</v>
      </c>
      <c r="K408" s="6"/>
      <c r="L408" s="6">
        <v>301</v>
      </c>
      <c r="M408" s="6"/>
      <c r="N408" s="6">
        <v>1026.5672400000001</v>
      </c>
      <c r="O408" s="5">
        <v>39727.2045</v>
      </c>
      <c r="P408" s="5">
        <v>300</v>
      </c>
      <c r="Q408" s="6">
        <v>165.69881000000001</v>
      </c>
      <c r="R408" s="7" t="s">
        <v>44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12</v>
      </c>
      <c r="D409" s="5" t="s">
        <v>25</v>
      </c>
      <c r="E409" s="6">
        <v>1</v>
      </c>
      <c r="F409" s="5" t="s">
        <v>26</v>
      </c>
      <c r="G409" s="6">
        <v>0</v>
      </c>
      <c r="H409" s="5" t="s">
        <v>27</v>
      </c>
      <c r="I409" s="6">
        <v>2</v>
      </c>
      <c r="J409" s="6">
        <v>0</v>
      </c>
      <c r="K409" s="6"/>
      <c r="L409" s="6">
        <v>0</v>
      </c>
      <c r="M409" s="6">
        <v>75</v>
      </c>
      <c r="N409" s="6">
        <v>1026.5672400000001</v>
      </c>
      <c r="O409" s="5"/>
      <c r="P409" s="5"/>
      <c r="Q409" s="6">
        <v>54.294460000000001</v>
      </c>
      <c r="R409" s="7" t="s">
        <v>44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12</v>
      </c>
      <c r="D410" s="5" t="s">
        <v>25</v>
      </c>
      <c r="E410" s="6">
        <v>1</v>
      </c>
      <c r="F410" s="5" t="s">
        <v>26</v>
      </c>
      <c r="G410" s="6">
        <v>0</v>
      </c>
      <c r="H410" s="5" t="s">
        <v>27</v>
      </c>
      <c r="I410" s="6">
        <v>2</v>
      </c>
      <c r="J410" s="6">
        <v>0</v>
      </c>
      <c r="K410" s="6"/>
      <c r="L410" s="6">
        <v>76</v>
      </c>
      <c r="M410" s="6">
        <v>150</v>
      </c>
      <c r="N410" s="6">
        <v>1026.5672400000001</v>
      </c>
      <c r="O410" s="5">
        <v>4072.0844999999999</v>
      </c>
      <c r="P410" s="5">
        <v>75</v>
      </c>
      <c r="Q410" s="6">
        <v>60.259880000000003</v>
      </c>
      <c r="R410" s="7" t="s">
        <v>44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12</v>
      </c>
      <c r="D411" s="5" t="s">
        <v>25</v>
      </c>
      <c r="E411" s="6">
        <v>1</v>
      </c>
      <c r="F411" s="5" t="s">
        <v>26</v>
      </c>
      <c r="G411" s="6">
        <v>0</v>
      </c>
      <c r="H411" s="5" t="s">
        <v>27</v>
      </c>
      <c r="I411" s="6">
        <v>2</v>
      </c>
      <c r="J411" s="6">
        <v>0</v>
      </c>
      <c r="K411" s="6"/>
      <c r="L411" s="6">
        <v>151</v>
      </c>
      <c r="M411" s="6">
        <v>300</v>
      </c>
      <c r="N411" s="6">
        <v>1026.5672400000001</v>
      </c>
      <c r="O411" s="5">
        <v>8864.0460000000003</v>
      </c>
      <c r="P411" s="5">
        <v>150</v>
      </c>
      <c r="Q411" s="6">
        <v>85.310519999999997</v>
      </c>
      <c r="R411" s="7" t="s">
        <v>44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12</v>
      </c>
      <c r="D412" s="5" t="s">
        <v>25</v>
      </c>
      <c r="E412" s="6">
        <v>1</v>
      </c>
      <c r="F412" s="5" t="s">
        <v>26</v>
      </c>
      <c r="G412" s="6">
        <v>0</v>
      </c>
      <c r="H412" s="5" t="s">
        <v>27</v>
      </c>
      <c r="I412" s="6">
        <v>2</v>
      </c>
      <c r="J412" s="6">
        <v>0</v>
      </c>
      <c r="K412" s="6"/>
      <c r="L412" s="6">
        <v>301</v>
      </c>
      <c r="M412" s="6">
        <v>350</v>
      </c>
      <c r="N412" s="6">
        <v>1026.5672400000001</v>
      </c>
      <c r="O412" s="5">
        <v>21660.624</v>
      </c>
      <c r="P412" s="5">
        <v>300</v>
      </c>
      <c r="Q412" s="6">
        <v>104.56864</v>
      </c>
      <c r="R412" s="7" t="s">
        <v>44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12</v>
      </c>
      <c r="D413" s="5" t="s">
        <v>25</v>
      </c>
      <c r="E413" s="6">
        <v>1</v>
      </c>
      <c r="F413" s="5" t="s">
        <v>26</v>
      </c>
      <c r="G413" s="6">
        <v>0</v>
      </c>
      <c r="H413" s="5" t="s">
        <v>27</v>
      </c>
      <c r="I413" s="6">
        <v>2</v>
      </c>
      <c r="J413" s="6">
        <v>0</v>
      </c>
      <c r="K413" s="6"/>
      <c r="L413" s="6">
        <v>351</v>
      </c>
      <c r="M413" s="6"/>
      <c r="N413" s="6">
        <v>1026.5672400000001</v>
      </c>
      <c r="O413" s="5">
        <v>29537.516</v>
      </c>
      <c r="P413" s="5">
        <v>350</v>
      </c>
      <c r="Q413" s="6">
        <v>165.69881000000001</v>
      </c>
      <c r="R413" s="7" t="s">
        <v>44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12</v>
      </c>
      <c r="D414" s="5" t="s">
        <v>25</v>
      </c>
      <c r="E414" s="6">
        <v>1</v>
      </c>
      <c r="F414" s="5" t="s">
        <v>26</v>
      </c>
      <c r="G414" s="6">
        <v>0</v>
      </c>
      <c r="H414" s="5" t="s">
        <v>27</v>
      </c>
      <c r="I414" s="6">
        <v>3</v>
      </c>
      <c r="J414" s="6">
        <v>0</v>
      </c>
      <c r="K414" s="6"/>
      <c r="L414" s="6">
        <v>0</v>
      </c>
      <c r="M414" s="6">
        <v>75</v>
      </c>
      <c r="N414" s="6">
        <v>1026.5672400000001</v>
      </c>
      <c r="O414" s="5"/>
      <c r="P414" s="5"/>
      <c r="Q414" s="6">
        <v>69.402959999999993</v>
      </c>
      <c r="R414" s="7" t="s">
        <v>44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12</v>
      </c>
      <c r="D415" s="5" t="s">
        <v>25</v>
      </c>
      <c r="E415" s="6">
        <v>1</v>
      </c>
      <c r="F415" s="5" t="s">
        <v>26</v>
      </c>
      <c r="G415" s="6">
        <v>0</v>
      </c>
      <c r="H415" s="5" t="s">
        <v>27</v>
      </c>
      <c r="I415" s="6">
        <v>3</v>
      </c>
      <c r="J415" s="6">
        <v>0</v>
      </c>
      <c r="K415" s="6"/>
      <c r="L415" s="6">
        <v>76</v>
      </c>
      <c r="M415" s="6">
        <v>150</v>
      </c>
      <c r="N415" s="6">
        <v>1026.5672400000001</v>
      </c>
      <c r="O415" s="5">
        <v>5205.2219999999998</v>
      </c>
      <c r="P415" s="5">
        <v>75</v>
      </c>
      <c r="Q415" s="6">
        <v>75.949520000000007</v>
      </c>
      <c r="R415" s="7" t="s">
        <v>44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12</v>
      </c>
      <c r="D416" s="5" t="s">
        <v>25</v>
      </c>
      <c r="E416" s="6">
        <v>1</v>
      </c>
      <c r="F416" s="5" t="s">
        <v>26</v>
      </c>
      <c r="G416" s="6">
        <v>0</v>
      </c>
      <c r="H416" s="5" t="s">
        <v>27</v>
      </c>
      <c r="I416" s="6">
        <v>3</v>
      </c>
      <c r="J416" s="6">
        <v>0</v>
      </c>
      <c r="K416" s="6"/>
      <c r="L416" s="6">
        <v>151</v>
      </c>
      <c r="M416" s="6">
        <v>250</v>
      </c>
      <c r="N416" s="6">
        <v>1026.5672400000001</v>
      </c>
      <c r="O416" s="5">
        <v>10717.431</v>
      </c>
      <c r="P416" s="5">
        <v>150</v>
      </c>
      <c r="Q416" s="6">
        <v>103.44053</v>
      </c>
      <c r="R416" s="7" t="s">
        <v>44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12</v>
      </c>
      <c r="D417" s="5" t="s">
        <v>25</v>
      </c>
      <c r="E417" s="6">
        <v>1</v>
      </c>
      <c r="F417" s="5" t="s">
        <v>26</v>
      </c>
      <c r="G417" s="6">
        <v>0</v>
      </c>
      <c r="H417" s="5" t="s">
        <v>27</v>
      </c>
      <c r="I417" s="6">
        <v>3</v>
      </c>
      <c r="J417" s="6">
        <v>0</v>
      </c>
      <c r="K417" s="6"/>
      <c r="L417" s="6">
        <v>251</v>
      </c>
      <c r="M417" s="6">
        <v>300</v>
      </c>
      <c r="N417" s="6">
        <v>1026.5672400000001</v>
      </c>
      <c r="O417" s="5">
        <v>21590.375</v>
      </c>
      <c r="P417" s="5">
        <v>250</v>
      </c>
      <c r="Q417" s="6">
        <v>150.9881</v>
      </c>
      <c r="R417" s="7" t="s">
        <v>44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12</v>
      </c>
      <c r="D418" s="5" t="s">
        <v>25</v>
      </c>
      <c r="E418" s="6">
        <v>1</v>
      </c>
      <c r="F418" s="5" t="s">
        <v>26</v>
      </c>
      <c r="G418" s="6">
        <v>0</v>
      </c>
      <c r="H418" s="5" t="s">
        <v>27</v>
      </c>
      <c r="I418" s="6">
        <v>3</v>
      </c>
      <c r="J418" s="6">
        <v>0</v>
      </c>
      <c r="K418" s="6"/>
      <c r="L418" s="6">
        <v>301</v>
      </c>
      <c r="M418" s="6"/>
      <c r="N418" s="6">
        <v>1026.5672400000001</v>
      </c>
      <c r="O418" s="5">
        <v>29139.78</v>
      </c>
      <c r="P418" s="5">
        <v>300</v>
      </c>
      <c r="Q418" s="6">
        <v>172.1223</v>
      </c>
      <c r="R418" s="7" t="s">
        <v>44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12</v>
      </c>
      <c r="D419" s="5" t="s">
        <v>25</v>
      </c>
      <c r="E419" s="6">
        <v>1</v>
      </c>
      <c r="F419" s="5" t="s">
        <v>26</v>
      </c>
      <c r="G419" s="6">
        <v>1</v>
      </c>
      <c r="H419" s="5" t="s">
        <v>27</v>
      </c>
      <c r="I419" s="6"/>
      <c r="J419" s="6">
        <v>0</v>
      </c>
      <c r="K419" s="6"/>
      <c r="L419" s="6">
        <v>0</v>
      </c>
      <c r="M419" s="6">
        <v>75</v>
      </c>
      <c r="N419" s="6">
        <v>1026.5672400000001</v>
      </c>
      <c r="O419" s="5"/>
      <c r="P419" s="5"/>
      <c r="Q419" s="6">
        <v>91.988129999999998</v>
      </c>
      <c r="R419" s="7" t="s">
        <v>44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12</v>
      </c>
      <c r="D420" s="5" t="s">
        <v>25</v>
      </c>
      <c r="E420" s="6">
        <v>1</v>
      </c>
      <c r="F420" s="5" t="s">
        <v>26</v>
      </c>
      <c r="G420" s="6">
        <v>1</v>
      </c>
      <c r="H420" s="5" t="s">
        <v>27</v>
      </c>
      <c r="I420" s="6"/>
      <c r="J420" s="6">
        <v>0</v>
      </c>
      <c r="K420" s="6"/>
      <c r="L420" s="6">
        <v>76</v>
      </c>
      <c r="M420" s="6">
        <v>150</v>
      </c>
      <c r="N420" s="6">
        <v>1026.5672400000001</v>
      </c>
      <c r="O420" s="5">
        <v>6899.1097499999996</v>
      </c>
      <c r="P420" s="5">
        <v>75</v>
      </c>
      <c r="Q420" s="6">
        <v>96.07105</v>
      </c>
      <c r="R420" s="7" t="s">
        <v>44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12</v>
      </c>
      <c r="D421" s="5" t="s">
        <v>25</v>
      </c>
      <c r="E421" s="6">
        <v>1</v>
      </c>
      <c r="F421" s="5" t="s">
        <v>26</v>
      </c>
      <c r="G421" s="6">
        <v>1</v>
      </c>
      <c r="H421" s="5" t="s">
        <v>27</v>
      </c>
      <c r="I421" s="6"/>
      <c r="J421" s="6">
        <v>0</v>
      </c>
      <c r="K421" s="6"/>
      <c r="L421" s="6">
        <v>151</v>
      </c>
      <c r="M421" s="6">
        <v>250</v>
      </c>
      <c r="N421" s="6">
        <v>1026.5672400000001</v>
      </c>
      <c r="O421" s="5">
        <v>6566.9880000000003</v>
      </c>
      <c r="P421" s="5">
        <v>150</v>
      </c>
      <c r="Q421" s="6">
        <v>107.7466</v>
      </c>
      <c r="R421" s="7" t="s">
        <v>44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12</v>
      </c>
      <c r="D422" s="5" t="s">
        <v>25</v>
      </c>
      <c r="E422" s="6">
        <v>1</v>
      </c>
      <c r="F422" s="5" t="s">
        <v>26</v>
      </c>
      <c r="G422" s="6">
        <v>1</v>
      </c>
      <c r="H422" s="5" t="s">
        <v>27</v>
      </c>
      <c r="I422" s="6"/>
      <c r="J422" s="6">
        <v>0</v>
      </c>
      <c r="K422" s="6"/>
      <c r="L422" s="6">
        <v>251</v>
      </c>
      <c r="M422" s="6">
        <v>300</v>
      </c>
      <c r="N422" s="6">
        <v>1026.5672400000001</v>
      </c>
      <c r="O422" s="5">
        <v>12872.225</v>
      </c>
      <c r="P422" s="5">
        <v>250</v>
      </c>
      <c r="Q422" s="6">
        <v>107.7466</v>
      </c>
      <c r="R422" s="7" t="s">
        <v>44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12</v>
      </c>
      <c r="D423" s="5" t="s">
        <v>25</v>
      </c>
      <c r="E423" s="6">
        <v>1</v>
      </c>
      <c r="F423" s="5" t="s">
        <v>26</v>
      </c>
      <c r="G423" s="6">
        <v>1</v>
      </c>
      <c r="H423" s="5" t="s">
        <v>27</v>
      </c>
      <c r="I423" s="6"/>
      <c r="J423" s="6">
        <v>0</v>
      </c>
      <c r="K423" s="6"/>
      <c r="L423" s="6">
        <v>301</v>
      </c>
      <c r="M423" s="6"/>
      <c r="N423" s="6">
        <v>1026.5672400000001</v>
      </c>
      <c r="O423" s="5">
        <v>18259.555</v>
      </c>
      <c r="P423" s="5">
        <v>300</v>
      </c>
      <c r="Q423" s="6">
        <v>130.66842</v>
      </c>
      <c r="R423" s="7" t="s">
        <v>44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2025</v>
      </c>
      <c r="C424" s="6">
        <v>1</v>
      </c>
      <c r="D424" s="5" t="s">
        <v>25</v>
      </c>
      <c r="E424" s="6">
        <v>1</v>
      </c>
      <c r="F424" s="5" t="s">
        <v>26</v>
      </c>
      <c r="G424" s="6">
        <v>0</v>
      </c>
      <c r="H424" s="5" t="s">
        <v>27</v>
      </c>
      <c r="I424" s="6">
        <v>1</v>
      </c>
      <c r="J424" s="6">
        <v>0</v>
      </c>
      <c r="K424" s="6"/>
      <c r="L424" s="6">
        <v>0</v>
      </c>
      <c r="M424" s="6">
        <v>75</v>
      </c>
      <c r="N424" s="6">
        <v>1888.57602</v>
      </c>
      <c r="O424" s="5"/>
      <c r="P424" s="5"/>
      <c r="Q424" s="6">
        <v>136.64709999999999</v>
      </c>
      <c r="R424" s="7" t="s">
        <v>45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2025</v>
      </c>
      <c r="C425" s="6">
        <v>1</v>
      </c>
      <c r="D425" s="5" t="s">
        <v>25</v>
      </c>
      <c r="E425" s="6">
        <v>1</v>
      </c>
      <c r="F425" s="5" t="s">
        <v>26</v>
      </c>
      <c r="G425" s="6">
        <v>0</v>
      </c>
      <c r="H425" s="5" t="s">
        <v>27</v>
      </c>
      <c r="I425" s="6">
        <v>1</v>
      </c>
      <c r="J425" s="6">
        <v>0</v>
      </c>
      <c r="K425" s="6"/>
      <c r="L425" s="6">
        <v>76</v>
      </c>
      <c r="M425" s="6">
        <v>150</v>
      </c>
      <c r="N425" s="6">
        <v>1888.57602</v>
      </c>
      <c r="O425" s="5">
        <v>10248.532499999999</v>
      </c>
      <c r="P425" s="5">
        <v>75</v>
      </c>
      <c r="Q425" s="6">
        <v>147.62169</v>
      </c>
      <c r="R425" s="7" t="s">
        <v>45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2025</v>
      </c>
      <c r="C426" s="6">
        <v>1</v>
      </c>
      <c r="D426" s="5" t="s">
        <v>25</v>
      </c>
      <c r="E426" s="6">
        <v>1</v>
      </c>
      <c r="F426" s="5" t="s">
        <v>26</v>
      </c>
      <c r="G426" s="6">
        <v>0</v>
      </c>
      <c r="H426" s="5" t="s">
        <v>27</v>
      </c>
      <c r="I426" s="6">
        <v>1</v>
      </c>
      <c r="J426" s="6">
        <v>0</v>
      </c>
      <c r="K426" s="6"/>
      <c r="L426" s="6">
        <v>151</v>
      </c>
      <c r="M426" s="6">
        <v>300</v>
      </c>
      <c r="N426" s="6">
        <v>1888.57602</v>
      </c>
      <c r="O426" s="5">
        <v>21320.159250000001</v>
      </c>
      <c r="P426" s="5">
        <v>150</v>
      </c>
      <c r="Q426" s="6">
        <v>193.70734999999999</v>
      </c>
      <c r="R426" s="7" t="s">
        <v>45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2025</v>
      </c>
      <c r="C427" s="6">
        <v>1</v>
      </c>
      <c r="D427" s="5" t="s">
        <v>25</v>
      </c>
      <c r="E427" s="6">
        <v>1</v>
      </c>
      <c r="F427" s="5" t="s">
        <v>26</v>
      </c>
      <c r="G427" s="6">
        <v>0</v>
      </c>
      <c r="H427" s="5" t="s">
        <v>27</v>
      </c>
      <c r="I427" s="6">
        <v>1</v>
      </c>
      <c r="J427" s="6">
        <v>0</v>
      </c>
      <c r="K427" s="6"/>
      <c r="L427" s="6">
        <v>301</v>
      </c>
      <c r="M427" s="6"/>
      <c r="N427" s="6">
        <v>1888.57602</v>
      </c>
      <c r="O427" s="5">
        <v>50376.261749999998</v>
      </c>
      <c r="P427" s="5">
        <v>300</v>
      </c>
      <c r="Q427" s="6">
        <v>229.13651999999999</v>
      </c>
      <c r="R427" s="7" t="s">
        <v>45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2025</v>
      </c>
      <c r="C428" s="6">
        <v>1</v>
      </c>
      <c r="D428" s="5" t="s">
        <v>25</v>
      </c>
      <c r="E428" s="6">
        <v>1</v>
      </c>
      <c r="F428" s="5" t="s">
        <v>26</v>
      </c>
      <c r="G428" s="6">
        <v>0</v>
      </c>
      <c r="H428" s="5" t="s">
        <v>27</v>
      </c>
      <c r="I428" s="6">
        <v>2</v>
      </c>
      <c r="J428" s="6">
        <v>0</v>
      </c>
      <c r="K428" s="6"/>
      <c r="L428" s="6">
        <v>0</v>
      </c>
      <c r="M428" s="6">
        <v>75</v>
      </c>
      <c r="N428" s="6">
        <v>1888.57602</v>
      </c>
      <c r="O428" s="5"/>
      <c r="P428" s="5"/>
      <c r="Q428" s="6">
        <v>75.516930000000002</v>
      </c>
      <c r="R428" s="7" t="s">
        <v>45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2025</v>
      </c>
      <c r="C429" s="6">
        <v>1</v>
      </c>
      <c r="D429" s="5" t="s">
        <v>25</v>
      </c>
      <c r="E429" s="6">
        <v>1</v>
      </c>
      <c r="F429" s="5" t="s">
        <v>26</v>
      </c>
      <c r="G429" s="6">
        <v>0</v>
      </c>
      <c r="H429" s="5" t="s">
        <v>27</v>
      </c>
      <c r="I429" s="6">
        <v>2</v>
      </c>
      <c r="J429" s="6">
        <v>0</v>
      </c>
      <c r="K429" s="6"/>
      <c r="L429" s="6">
        <v>76</v>
      </c>
      <c r="M429" s="6">
        <v>150</v>
      </c>
      <c r="N429" s="6">
        <v>1888.57602</v>
      </c>
      <c r="O429" s="5">
        <v>5663.7697500000004</v>
      </c>
      <c r="P429" s="5">
        <v>75</v>
      </c>
      <c r="Q429" s="6">
        <v>86.491519999999994</v>
      </c>
      <c r="R429" s="7" t="s">
        <v>45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2025</v>
      </c>
      <c r="C430" s="6">
        <v>1</v>
      </c>
      <c r="D430" s="5" t="s">
        <v>25</v>
      </c>
      <c r="E430" s="6">
        <v>1</v>
      </c>
      <c r="F430" s="5" t="s">
        <v>26</v>
      </c>
      <c r="G430" s="6">
        <v>0</v>
      </c>
      <c r="H430" s="5" t="s">
        <v>27</v>
      </c>
      <c r="I430" s="6">
        <v>2</v>
      </c>
      <c r="J430" s="6">
        <v>0</v>
      </c>
      <c r="K430" s="6"/>
      <c r="L430" s="6">
        <v>151</v>
      </c>
      <c r="M430" s="6">
        <v>300</v>
      </c>
      <c r="N430" s="6">
        <v>1888.57602</v>
      </c>
      <c r="O430" s="5">
        <v>8864.0460000000003</v>
      </c>
      <c r="P430" s="5">
        <v>150</v>
      </c>
      <c r="Q430" s="6">
        <v>132.57718</v>
      </c>
      <c r="R430" s="7" t="s">
        <v>45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2025</v>
      </c>
      <c r="C431" s="6">
        <v>1</v>
      </c>
      <c r="D431" s="5" t="s">
        <v>25</v>
      </c>
      <c r="E431" s="6">
        <v>1</v>
      </c>
      <c r="F431" s="5" t="s">
        <v>26</v>
      </c>
      <c r="G431" s="6">
        <v>0</v>
      </c>
      <c r="H431" s="5" t="s">
        <v>27</v>
      </c>
      <c r="I431" s="6">
        <v>2</v>
      </c>
      <c r="J431" s="6">
        <v>0</v>
      </c>
      <c r="K431" s="6"/>
      <c r="L431" s="6">
        <v>301</v>
      </c>
      <c r="M431" s="6">
        <v>350</v>
      </c>
      <c r="N431" s="6">
        <v>1888.57602</v>
      </c>
      <c r="O431" s="5">
        <v>28750.623</v>
      </c>
      <c r="P431" s="5">
        <v>300</v>
      </c>
      <c r="Q431" s="6">
        <v>168.00635</v>
      </c>
      <c r="R431" s="7" t="s">
        <v>45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2025</v>
      </c>
      <c r="C432" s="6">
        <v>1</v>
      </c>
      <c r="D432" s="5" t="s">
        <v>25</v>
      </c>
      <c r="E432" s="6">
        <v>1</v>
      </c>
      <c r="F432" s="5" t="s">
        <v>26</v>
      </c>
      <c r="G432" s="6">
        <v>0</v>
      </c>
      <c r="H432" s="5" t="s">
        <v>27</v>
      </c>
      <c r="I432" s="6">
        <v>2</v>
      </c>
      <c r="J432" s="6">
        <v>0</v>
      </c>
      <c r="K432" s="6"/>
      <c r="L432" s="6">
        <v>351</v>
      </c>
      <c r="M432" s="6"/>
      <c r="N432" s="6">
        <v>1888.57602</v>
      </c>
      <c r="O432" s="5">
        <v>29537.516</v>
      </c>
      <c r="P432" s="5">
        <v>350</v>
      </c>
      <c r="Q432" s="6">
        <v>229.13651999999999</v>
      </c>
      <c r="R432" s="7" t="s">
        <v>45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2025</v>
      </c>
      <c r="C433" s="6">
        <v>1</v>
      </c>
      <c r="D433" s="5" t="s">
        <v>25</v>
      </c>
      <c r="E433" s="6">
        <v>1</v>
      </c>
      <c r="F433" s="5" t="s">
        <v>26</v>
      </c>
      <c r="G433" s="6">
        <v>0</v>
      </c>
      <c r="H433" s="5" t="s">
        <v>27</v>
      </c>
      <c r="I433" s="6">
        <v>3</v>
      </c>
      <c r="J433" s="6">
        <v>0</v>
      </c>
      <c r="K433" s="6"/>
      <c r="L433" s="6">
        <v>0</v>
      </c>
      <c r="M433" s="6">
        <v>75</v>
      </c>
      <c r="N433" s="6">
        <v>1888.57602</v>
      </c>
      <c r="O433" s="5"/>
      <c r="P433" s="5"/>
      <c r="Q433" s="6">
        <v>89.099530000000001</v>
      </c>
      <c r="R433" s="7" t="s">
        <v>45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2025</v>
      </c>
      <c r="C434" s="6">
        <v>1</v>
      </c>
      <c r="D434" s="5" t="s">
        <v>25</v>
      </c>
      <c r="E434" s="6">
        <v>1</v>
      </c>
      <c r="F434" s="5" t="s">
        <v>26</v>
      </c>
      <c r="G434" s="6">
        <v>0</v>
      </c>
      <c r="H434" s="5" t="s">
        <v>27</v>
      </c>
      <c r="I434" s="6">
        <v>3</v>
      </c>
      <c r="J434" s="6">
        <v>0</v>
      </c>
      <c r="K434" s="6"/>
      <c r="L434" s="6">
        <v>76</v>
      </c>
      <c r="M434" s="6">
        <v>150</v>
      </c>
      <c r="N434" s="6">
        <v>1888.57602</v>
      </c>
      <c r="O434" s="5">
        <v>6682.4647500000001</v>
      </c>
      <c r="P434" s="5">
        <v>75</v>
      </c>
      <c r="Q434" s="6">
        <v>100.07411999999999</v>
      </c>
      <c r="R434" s="7" t="s">
        <v>45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2025</v>
      </c>
      <c r="C435" s="6">
        <v>1</v>
      </c>
      <c r="D435" s="5" t="s">
        <v>25</v>
      </c>
      <c r="E435" s="6">
        <v>1</v>
      </c>
      <c r="F435" s="5" t="s">
        <v>26</v>
      </c>
      <c r="G435" s="6">
        <v>0</v>
      </c>
      <c r="H435" s="5" t="s">
        <v>27</v>
      </c>
      <c r="I435" s="6">
        <v>3</v>
      </c>
      <c r="J435" s="6">
        <v>0</v>
      </c>
      <c r="K435" s="6"/>
      <c r="L435" s="6">
        <v>151</v>
      </c>
      <c r="M435" s="6">
        <v>250</v>
      </c>
      <c r="N435" s="6">
        <v>1888.57602</v>
      </c>
      <c r="O435" s="5">
        <v>10717.431</v>
      </c>
      <c r="P435" s="5">
        <v>150</v>
      </c>
      <c r="Q435" s="6">
        <v>146.15978000000001</v>
      </c>
      <c r="R435" s="7" t="s">
        <v>45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2025</v>
      </c>
      <c r="C436" s="6">
        <v>1</v>
      </c>
      <c r="D436" s="5" t="s">
        <v>25</v>
      </c>
      <c r="E436" s="6">
        <v>1</v>
      </c>
      <c r="F436" s="5" t="s">
        <v>26</v>
      </c>
      <c r="G436" s="6">
        <v>0</v>
      </c>
      <c r="H436" s="5" t="s">
        <v>27</v>
      </c>
      <c r="I436" s="6">
        <v>3</v>
      </c>
      <c r="J436" s="6">
        <v>0</v>
      </c>
      <c r="K436" s="6"/>
      <c r="L436" s="6">
        <v>251</v>
      </c>
      <c r="M436" s="6">
        <v>300</v>
      </c>
      <c r="N436" s="6">
        <v>1888.57602</v>
      </c>
      <c r="O436" s="5">
        <v>21590.375</v>
      </c>
      <c r="P436" s="5">
        <v>250</v>
      </c>
      <c r="Q436" s="6">
        <v>193.70734999999999</v>
      </c>
      <c r="R436" s="7" t="s">
        <v>45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2025</v>
      </c>
      <c r="C437" s="6">
        <v>1</v>
      </c>
      <c r="D437" s="5" t="s">
        <v>25</v>
      </c>
      <c r="E437" s="6">
        <v>1</v>
      </c>
      <c r="F437" s="5" t="s">
        <v>26</v>
      </c>
      <c r="G437" s="6">
        <v>0</v>
      </c>
      <c r="H437" s="5" t="s">
        <v>27</v>
      </c>
      <c r="I437" s="6">
        <v>3</v>
      </c>
      <c r="J437" s="6">
        <v>0</v>
      </c>
      <c r="K437" s="6"/>
      <c r="L437" s="6">
        <v>301</v>
      </c>
      <c r="M437" s="6"/>
      <c r="N437" s="6">
        <v>1888.57602</v>
      </c>
      <c r="O437" s="5">
        <v>31275.7425</v>
      </c>
      <c r="P437" s="5">
        <v>300</v>
      </c>
      <c r="Q437" s="6">
        <v>229.13651999999999</v>
      </c>
      <c r="R437" s="7" t="s">
        <v>45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2025</v>
      </c>
      <c r="C438" s="6">
        <v>1</v>
      </c>
      <c r="D438" s="5" t="s">
        <v>25</v>
      </c>
      <c r="E438" s="6">
        <v>1</v>
      </c>
      <c r="F438" s="5" t="s">
        <v>26</v>
      </c>
      <c r="G438" s="6">
        <v>1</v>
      </c>
      <c r="H438" s="5" t="s">
        <v>27</v>
      </c>
      <c r="I438" s="6"/>
      <c r="J438" s="6">
        <v>0</v>
      </c>
      <c r="K438" s="6"/>
      <c r="L438" s="6">
        <v>0</v>
      </c>
      <c r="M438" s="6">
        <v>75</v>
      </c>
      <c r="N438" s="6">
        <v>1888.57602</v>
      </c>
      <c r="O438" s="5"/>
      <c r="P438" s="5"/>
      <c r="Q438" s="6">
        <v>47.252830000000003</v>
      </c>
      <c r="R438" s="7" t="s">
        <v>45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2025</v>
      </c>
      <c r="C439" s="6">
        <v>1</v>
      </c>
      <c r="D439" s="5" t="s">
        <v>25</v>
      </c>
      <c r="E439" s="6">
        <v>1</v>
      </c>
      <c r="F439" s="5" t="s">
        <v>26</v>
      </c>
      <c r="G439" s="6">
        <v>1</v>
      </c>
      <c r="H439" s="5" t="s">
        <v>27</v>
      </c>
      <c r="I439" s="6"/>
      <c r="J439" s="6">
        <v>0</v>
      </c>
      <c r="K439" s="6"/>
      <c r="L439" s="6">
        <v>76</v>
      </c>
      <c r="M439" s="6">
        <v>150</v>
      </c>
      <c r="N439" s="6">
        <v>1888.57602</v>
      </c>
      <c r="O439" s="5">
        <v>3543.96225</v>
      </c>
      <c r="P439" s="5">
        <v>75</v>
      </c>
      <c r="Q439" s="6">
        <v>54.097380000000001</v>
      </c>
      <c r="R439" s="7" t="s">
        <v>45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2025</v>
      </c>
      <c r="C440" s="6">
        <v>1</v>
      </c>
      <c r="D440" s="5" t="s">
        <v>25</v>
      </c>
      <c r="E440" s="6">
        <v>1</v>
      </c>
      <c r="F440" s="5" t="s">
        <v>26</v>
      </c>
      <c r="G440" s="6">
        <v>1</v>
      </c>
      <c r="H440" s="5" t="s">
        <v>27</v>
      </c>
      <c r="I440" s="6"/>
      <c r="J440" s="6">
        <v>0</v>
      </c>
      <c r="K440" s="6"/>
      <c r="L440" s="6">
        <v>151</v>
      </c>
      <c r="M440" s="6">
        <v>250</v>
      </c>
      <c r="N440" s="6">
        <v>1888.57602</v>
      </c>
      <c r="O440" s="5">
        <v>6566.9880000000003</v>
      </c>
      <c r="P440" s="5">
        <v>150</v>
      </c>
      <c r="Q440" s="6">
        <v>73.670169999999999</v>
      </c>
      <c r="R440" s="7" t="s">
        <v>45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2025</v>
      </c>
      <c r="C441" s="6">
        <v>1</v>
      </c>
      <c r="D441" s="5" t="s">
        <v>25</v>
      </c>
      <c r="E441" s="6">
        <v>1</v>
      </c>
      <c r="F441" s="5" t="s">
        <v>26</v>
      </c>
      <c r="G441" s="6">
        <v>1</v>
      </c>
      <c r="H441" s="5" t="s">
        <v>27</v>
      </c>
      <c r="I441" s="6"/>
      <c r="J441" s="6">
        <v>0</v>
      </c>
      <c r="K441" s="6"/>
      <c r="L441" s="6">
        <v>251</v>
      </c>
      <c r="M441" s="6">
        <v>300</v>
      </c>
      <c r="N441" s="6">
        <v>1888.57602</v>
      </c>
      <c r="O441" s="5">
        <v>12872.225</v>
      </c>
      <c r="P441" s="5">
        <v>250</v>
      </c>
      <c r="Q441" s="6">
        <v>121.21774000000001</v>
      </c>
      <c r="R441" s="7" t="s">
        <v>45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2025</v>
      </c>
      <c r="C442" s="6">
        <v>1</v>
      </c>
      <c r="D442" s="5" t="s">
        <v>25</v>
      </c>
      <c r="E442" s="6">
        <v>1</v>
      </c>
      <c r="F442" s="5" t="s">
        <v>26</v>
      </c>
      <c r="G442" s="6">
        <v>1</v>
      </c>
      <c r="H442" s="5" t="s">
        <v>27</v>
      </c>
      <c r="I442" s="6"/>
      <c r="J442" s="6">
        <v>0</v>
      </c>
      <c r="K442" s="6"/>
      <c r="L442" s="6">
        <v>301</v>
      </c>
      <c r="M442" s="6"/>
      <c r="N442" s="6">
        <v>1888.57602</v>
      </c>
      <c r="O442" s="5">
        <v>18933.112000000001</v>
      </c>
      <c r="P442" s="5">
        <v>300</v>
      </c>
      <c r="Q442" s="6">
        <v>159.64364</v>
      </c>
      <c r="R442" s="7" t="s">
        <v>45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2025</v>
      </c>
      <c r="C443" s="6">
        <v>2</v>
      </c>
      <c r="D443" s="5" t="s">
        <v>25</v>
      </c>
      <c r="E443" s="6">
        <v>1</v>
      </c>
      <c r="F443" s="5" t="s">
        <v>26</v>
      </c>
      <c r="G443" s="6">
        <v>0</v>
      </c>
      <c r="H443" s="5" t="s">
        <v>27</v>
      </c>
      <c r="I443" s="6">
        <v>1</v>
      </c>
      <c r="J443" s="6">
        <v>0</v>
      </c>
      <c r="K443" s="6"/>
      <c r="L443" s="6">
        <v>0</v>
      </c>
      <c r="M443" s="6">
        <v>75</v>
      </c>
      <c r="N443" s="6">
        <v>1888.57602</v>
      </c>
      <c r="O443" s="5"/>
      <c r="P443" s="5"/>
      <c r="Q443" s="6">
        <v>136.67151999999999</v>
      </c>
      <c r="R443" s="7" t="s">
        <v>46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2025</v>
      </c>
      <c r="C444" s="6">
        <v>2</v>
      </c>
      <c r="D444" s="5" t="s">
        <v>25</v>
      </c>
      <c r="E444" s="6">
        <v>1</v>
      </c>
      <c r="F444" s="5" t="s">
        <v>26</v>
      </c>
      <c r="G444" s="6">
        <v>0</v>
      </c>
      <c r="H444" s="5" t="s">
        <v>27</v>
      </c>
      <c r="I444" s="6">
        <v>1</v>
      </c>
      <c r="J444" s="6">
        <v>0</v>
      </c>
      <c r="K444" s="6"/>
      <c r="L444" s="6">
        <v>76</v>
      </c>
      <c r="M444" s="6">
        <v>150</v>
      </c>
      <c r="N444" s="6">
        <v>1888.57602</v>
      </c>
      <c r="O444" s="5">
        <v>10250.364</v>
      </c>
      <c r="P444" s="5">
        <v>75</v>
      </c>
      <c r="Q444" s="6">
        <v>147.64610999999999</v>
      </c>
      <c r="R444" s="7" t="s">
        <v>46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2025</v>
      </c>
      <c r="C445" s="6">
        <v>2</v>
      </c>
      <c r="D445" s="5" t="s">
        <v>25</v>
      </c>
      <c r="E445" s="6">
        <v>1</v>
      </c>
      <c r="F445" s="5" t="s">
        <v>26</v>
      </c>
      <c r="G445" s="6">
        <v>0</v>
      </c>
      <c r="H445" s="5" t="s">
        <v>27</v>
      </c>
      <c r="I445" s="6">
        <v>1</v>
      </c>
      <c r="J445" s="6">
        <v>0</v>
      </c>
      <c r="K445" s="6"/>
      <c r="L445" s="6">
        <v>151</v>
      </c>
      <c r="M445" s="6">
        <v>300</v>
      </c>
      <c r="N445" s="6">
        <v>1888.57602</v>
      </c>
      <c r="O445" s="5">
        <v>21323.822250000001</v>
      </c>
      <c r="P445" s="5">
        <v>150</v>
      </c>
      <c r="Q445" s="6">
        <v>193.73177000000001</v>
      </c>
      <c r="R445" s="7" t="s">
        <v>46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2025</v>
      </c>
      <c r="C446" s="6">
        <v>2</v>
      </c>
      <c r="D446" s="5" t="s">
        <v>25</v>
      </c>
      <c r="E446" s="6">
        <v>1</v>
      </c>
      <c r="F446" s="5" t="s">
        <v>26</v>
      </c>
      <c r="G446" s="6">
        <v>0</v>
      </c>
      <c r="H446" s="5" t="s">
        <v>27</v>
      </c>
      <c r="I446" s="6">
        <v>1</v>
      </c>
      <c r="J446" s="6">
        <v>0</v>
      </c>
      <c r="K446" s="6"/>
      <c r="L446" s="6">
        <v>301</v>
      </c>
      <c r="M446" s="6"/>
      <c r="N446" s="6">
        <v>1888.57602</v>
      </c>
      <c r="O446" s="5">
        <v>50383.587749999999</v>
      </c>
      <c r="P446" s="5">
        <v>300</v>
      </c>
      <c r="Q446" s="6">
        <v>229.16094000000001</v>
      </c>
      <c r="R446" s="7" t="s">
        <v>46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2025</v>
      </c>
      <c r="C447" s="6">
        <v>2</v>
      </c>
      <c r="D447" s="5" t="s">
        <v>25</v>
      </c>
      <c r="E447" s="6">
        <v>1</v>
      </c>
      <c r="F447" s="5" t="s">
        <v>26</v>
      </c>
      <c r="G447" s="6">
        <v>0</v>
      </c>
      <c r="H447" s="5" t="s">
        <v>27</v>
      </c>
      <c r="I447" s="6">
        <v>2</v>
      </c>
      <c r="J447" s="6">
        <v>0</v>
      </c>
      <c r="K447" s="6"/>
      <c r="L447" s="6">
        <v>0</v>
      </c>
      <c r="M447" s="6">
        <v>75</v>
      </c>
      <c r="N447" s="6">
        <v>1888.57602</v>
      </c>
      <c r="O447" s="5"/>
      <c r="P447" s="5"/>
      <c r="Q447" s="6">
        <v>75.985860000000002</v>
      </c>
      <c r="R447" s="7" t="s">
        <v>46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2025</v>
      </c>
      <c r="C448" s="6">
        <v>2</v>
      </c>
      <c r="D448" s="5" t="s">
        <v>25</v>
      </c>
      <c r="E448" s="6">
        <v>1</v>
      </c>
      <c r="F448" s="5" t="s">
        <v>26</v>
      </c>
      <c r="G448" s="6">
        <v>0</v>
      </c>
      <c r="H448" s="5" t="s">
        <v>27</v>
      </c>
      <c r="I448" s="6">
        <v>2</v>
      </c>
      <c r="J448" s="6">
        <v>0</v>
      </c>
      <c r="K448" s="6"/>
      <c r="L448" s="6">
        <v>76</v>
      </c>
      <c r="M448" s="6">
        <v>150</v>
      </c>
      <c r="N448" s="6">
        <v>1888.57602</v>
      </c>
      <c r="O448" s="5">
        <v>5698.9395000000004</v>
      </c>
      <c r="P448" s="5">
        <v>75</v>
      </c>
      <c r="Q448" s="6">
        <v>86.960449999999994</v>
      </c>
      <c r="R448" s="7" t="s">
        <v>46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2025</v>
      </c>
      <c r="C449" s="6">
        <v>2</v>
      </c>
      <c r="D449" s="5" t="s">
        <v>25</v>
      </c>
      <c r="E449" s="6">
        <v>1</v>
      </c>
      <c r="F449" s="5" t="s">
        <v>26</v>
      </c>
      <c r="G449" s="6">
        <v>0</v>
      </c>
      <c r="H449" s="5" t="s">
        <v>27</v>
      </c>
      <c r="I449" s="6">
        <v>2</v>
      </c>
      <c r="J449" s="6">
        <v>0</v>
      </c>
      <c r="K449" s="6"/>
      <c r="L449" s="6">
        <v>151</v>
      </c>
      <c r="M449" s="6">
        <v>300</v>
      </c>
      <c r="N449" s="6">
        <v>1888.57602</v>
      </c>
      <c r="O449" s="5">
        <v>8864.0460000000003</v>
      </c>
      <c r="P449" s="5">
        <v>150</v>
      </c>
      <c r="Q449" s="6">
        <v>133.04611</v>
      </c>
      <c r="R449" s="7" t="s">
        <v>46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2025</v>
      </c>
      <c r="C450" s="6">
        <v>2</v>
      </c>
      <c r="D450" s="5" t="s">
        <v>25</v>
      </c>
      <c r="E450" s="6">
        <v>1</v>
      </c>
      <c r="F450" s="5" t="s">
        <v>26</v>
      </c>
      <c r="G450" s="6">
        <v>0</v>
      </c>
      <c r="H450" s="5" t="s">
        <v>27</v>
      </c>
      <c r="I450" s="6">
        <v>2</v>
      </c>
      <c r="J450" s="6">
        <v>0</v>
      </c>
      <c r="K450" s="6"/>
      <c r="L450" s="6">
        <v>301</v>
      </c>
      <c r="M450" s="6">
        <v>350</v>
      </c>
      <c r="N450" s="6">
        <v>1888.57602</v>
      </c>
      <c r="O450" s="5">
        <v>28820.962500000001</v>
      </c>
      <c r="P450" s="5">
        <v>300</v>
      </c>
      <c r="Q450" s="6">
        <v>168.47528</v>
      </c>
      <c r="R450" s="7" t="s">
        <v>46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2025</v>
      </c>
      <c r="C451" s="6">
        <v>2</v>
      </c>
      <c r="D451" s="5" t="s">
        <v>25</v>
      </c>
      <c r="E451" s="6">
        <v>1</v>
      </c>
      <c r="F451" s="5" t="s">
        <v>26</v>
      </c>
      <c r="G451" s="6">
        <v>0</v>
      </c>
      <c r="H451" s="5" t="s">
        <v>27</v>
      </c>
      <c r="I451" s="6">
        <v>2</v>
      </c>
      <c r="J451" s="6">
        <v>0</v>
      </c>
      <c r="K451" s="6"/>
      <c r="L451" s="6">
        <v>351</v>
      </c>
      <c r="M451" s="6"/>
      <c r="N451" s="6">
        <v>1888.57602</v>
      </c>
      <c r="O451" s="5">
        <v>29537.516</v>
      </c>
      <c r="P451" s="5">
        <v>350</v>
      </c>
      <c r="Q451" s="6">
        <v>229.16094000000001</v>
      </c>
      <c r="R451" s="7" t="s">
        <v>46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2025</v>
      </c>
      <c r="C452" s="6">
        <v>2</v>
      </c>
      <c r="D452" s="5" t="s">
        <v>25</v>
      </c>
      <c r="E452" s="6">
        <v>1</v>
      </c>
      <c r="F452" s="5" t="s">
        <v>26</v>
      </c>
      <c r="G452" s="6">
        <v>0</v>
      </c>
      <c r="H452" s="5" t="s">
        <v>27</v>
      </c>
      <c r="I452" s="6">
        <v>3</v>
      </c>
      <c r="J452" s="6">
        <v>0</v>
      </c>
      <c r="K452" s="6"/>
      <c r="L452" s="6">
        <v>0</v>
      </c>
      <c r="M452" s="6">
        <v>75</v>
      </c>
      <c r="N452" s="6">
        <v>1888.57602</v>
      </c>
      <c r="O452" s="5"/>
      <c r="P452" s="5"/>
      <c r="Q452" s="6">
        <v>89.512240000000006</v>
      </c>
      <c r="R452" s="7" t="s">
        <v>46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2025</v>
      </c>
      <c r="C453" s="6">
        <v>2</v>
      </c>
      <c r="D453" s="5" t="s">
        <v>25</v>
      </c>
      <c r="E453" s="6">
        <v>1</v>
      </c>
      <c r="F453" s="5" t="s">
        <v>26</v>
      </c>
      <c r="G453" s="6">
        <v>0</v>
      </c>
      <c r="H453" s="5" t="s">
        <v>27</v>
      </c>
      <c r="I453" s="6">
        <v>3</v>
      </c>
      <c r="J453" s="6">
        <v>0</v>
      </c>
      <c r="K453" s="6"/>
      <c r="L453" s="6">
        <v>76</v>
      </c>
      <c r="M453" s="6">
        <v>150</v>
      </c>
      <c r="N453" s="6">
        <v>1888.57602</v>
      </c>
      <c r="O453" s="5">
        <v>6713.4179999999997</v>
      </c>
      <c r="P453" s="5">
        <v>75</v>
      </c>
      <c r="Q453" s="6">
        <v>100.48683</v>
      </c>
      <c r="R453" s="7" t="s">
        <v>46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2025</v>
      </c>
      <c r="C454" s="6">
        <v>2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27</v>
      </c>
      <c r="I454" s="6">
        <v>3</v>
      </c>
      <c r="J454" s="6">
        <v>0</v>
      </c>
      <c r="K454" s="6"/>
      <c r="L454" s="6">
        <v>151</v>
      </c>
      <c r="M454" s="6">
        <v>250</v>
      </c>
      <c r="N454" s="6">
        <v>1888.57602</v>
      </c>
      <c r="O454" s="5">
        <v>10717.431</v>
      </c>
      <c r="P454" s="5">
        <v>150</v>
      </c>
      <c r="Q454" s="6">
        <v>146.57248999999999</v>
      </c>
      <c r="R454" s="7" t="s">
        <v>46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2025</v>
      </c>
      <c r="C455" s="6">
        <v>2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27</v>
      </c>
      <c r="I455" s="6">
        <v>3</v>
      </c>
      <c r="J455" s="6">
        <v>0</v>
      </c>
      <c r="K455" s="6"/>
      <c r="L455" s="6">
        <v>251</v>
      </c>
      <c r="M455" s="6">
        <v>300</v>
      </c>
      <c r="N455" s="6">
        <v>1888.57602</v>
      </c>
      <c r="O455" s="5">
        <v>21590.375</v>
      </c>
      <c r="P455" s="5">
        <v>250</v>
      </c>
      <c r="Q455" s="6">
        <v>193.73177000000001</v>
      </c>
      <c r="R455" s="7" t="s">
        <v>46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2025</v>
      </c>
      <c r="C456" s="6">
        <v>2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27</v>
      </c>
      <c r="I456" s="6">
        <v>3</v>
      </c>
      <c r="J456" s="6">
        <v>0</v>
      </c>
      <c r="K456" s="6"/>
      <c r="L456" s="6">
        <v>301</v>
      </c>
      <c r="M456" s="6"/>
      <c r="N456" s="6">
        <v>1888.57602</v>
      </c>
      <c r="O456" s="5">
        <v>31276.963500000002</v>
      </c>
      <c r="P456" s="5">
        <v>300</v>
      </c>
      <c r="Q456" s="6">
        <v>229.16094000000001</v>
      </c>
      <c r="R456" s="7" t="s">
        <v>46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2025</v>
      </c>
      <c r="C457" s="6">
        <v>2</v>
      </c>
      <c r="D457" s="5" t="s">
        <v>25</v>
      </c>
      <c r="E457" s="6">
        <v>1</v>
      </c>
      <c r="F457" s="5" t="s">
        <v>26</v>
      </c>
      <c r="G457" s="6">
        <v>1</v>
      </c>
      <c r="H457" s="5" t="s">
        <v>27</v>
      </c>
      <c r="I457" s="6"/>
      <c r="J457" s="6">
        <v>0</v>
      </c>
      <c r="K457" s="6"/>
      <c r="L457" s="6">
        <v>0</v>
      </c>
      <c r="M457" s="6">
        <v>75</v>
      </c>
      <c r="N457" s="6">
        <v>1888.57602</v>
      </c>
      <c r="O457" s="5"/>
      <c r="P457" s="5"/>
      <c r="Q457" s="6">
        <v>47.66554</v>
      </c>
      <c r="R457" s="7" t="s">
        <v>46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2025</v>
      </c>
      <c r="C458" s="6">
        <v>2</v>
      </c>
      <c r="D458" s="5" t="s">
        <v>25</v>
      </c>
      <c r="E458" s="6">
        <v>1</v>
      </c>
      <c r="F458" s="5" t="s">
        <v>26</v>
      </c>
      <c r="G458" s="6">
        <v>1</v>
      </c>
      <c r="H458" s="5" t="s">
        <v>27</v>
      </c>
      <c r="I458" s="6"/>
      <c r="J458" s="6">
        <v>0</v>
      </c>
      <c r="K458" s="6"/>
      <c r="L458" s="6">
        <v>76</v>
      </c>
      <c r="M458" s="6">
        <v>150</v>
      </c>
      <c r="N458" s="6">
        <v>1888.57602</v>
      </c>
      <c r="O458" s="5">
        <v>3574.9155000000001</v>
      </c>
      <c r="P458" s="5">
        <v>75</v>
      </c>
      <c r="Q458" s="6">
        <v>54.510089999999998</v>
      </c>
      <c r="R458" s="7" t="s">
        <v>46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2025</v>
      </c>
      <c r="C459" s="6">
        <v>2</v>
      </c>
      <c r="D459" s="5" t="s">
        <v>25</v>
      </c>
      <c r="E459" s="6">
        <v>1</v>
      </c>
      <c r="F459" s="5" t="s">
        <v>26</v>
      </c>
      <c r="G459" s="6">
        <v>1</v>
      </c>
      <c r="H459" s="5" t="s">
        <v>27</v>
      </c>
      <c r="I459" s="6"/>
      <c r="J459" s="6">
        <v>0</v>
      </c>
      <c r="K459" s="6"/>
      <c r="L459" s="6">
        <v>151</v>
      </c>
      <c r="M459" s="6">
        <v>250</v>
      </c>
      <c r="N459" s="6">
        <v>1888.57602</v>
      </c>
      <c r="O459" s="5">
        <v>6566.9880000000003</v>
      </c>
      <c r="P459" s="5">
        <v>150</v>
      </c>
      <c r="Q459" s="6">
        <v>74.082880000000003</v>
      </c>
      <c r="R459" s="7" t="s">
        <v>46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2025</v>
      </c>
      <c r="C460" s="6">
        <v>2</v>
      </c>
      <c r="D460" s="5" t="s">
        <v>25</v>
      </c>
      <c r="E460" s="6">
        <v>1</v>
      </c>
      <c r="F460" s="5" t="s">
        <v>26</v>
      </c>
      <c r="G460" s="6">
        <v>1</v>
      </c>
      <c r="H460" s="5" t="s">
        <v>27</v>
      </c>
      <c r="I460" s="6"/>
      <c r="J460" s="6">
        <v>0</v>
      </c>
      <c r="K460" s="6"/>
      <c r="L460" s="6">
        <v>251</v>
      </c>
      <c r="M460" s="6">
        <v>300</v>
      </c>
      <c r="N460" s="6">
        <v>1888.57602</v>
      </c>
      <c r="O460" s="5">
        <v>12872.225</v>
      </c>
      <c r="P460" s="5">
        <v>250</v>
      </c>
      <c r="Q460" s="6">
        <v>121.24216</v>
      </c>
      <c r="R460" s="7" t="s">
        <v>46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2025</v>
      </c>
      <c r="C461" s="6">
        <v>2</v>
      </c>
      <c r="D461" s="5" t="s">
        <v>25</v>
      </c>
      <c r="E461" s="6">
        <v>1</v>
      </c>
      <c r="F461" s="5" t="s">
        <v>26</v>
      </c>
      <c r="G461" s="6">
        <v>1</v>
      </c>
      <c r="H461" s="5" t="s">
        <v>27</v>
      </c>
      <c r="I461" s="6"/>
      <c r="J461" s="6">
        <v>0</v>
      </c>
      <c r="K461" s="6"/>
      <c r="L461" s="6">
        <v>301</v>
      </c>
      <c r="M461" s="6"/>
      <c r="N461" s="6">
        <v>1888.57602</v>
      </c>
      <c r="O461" s="5">
        <v>18934.332999999999</v>
      </c>
      <c r="P461" s="5">
        <v>300</v>
      </c>
      <c r="Q461" s="6">
        <v>159.66806</v>
      </c>
      <c r="R461" s="7" t="s">
        <v>46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2025</v>
      </c>
      <c r="C462" s="6">
        <v>3</v>
      </c>
      <c r="D462" s="5" t="s">
        <v>25</v>
      </c>
      <c r="E462" s="6">
        <v>1</v>
      </c>
      <c r="F462" s="5" t="s">
        <v>26</v>
      </c>
      <c r="G462" s="6">
        <v>0</v>
      </c>
      <c r="H462" s="5" t="s">
        <v>27</v>
      </c>
      <c r="I462" s="6">
        <v>1</v>
      </c>
      <c r="J462" s="6">
        <v>0</v>
      </c>
      <c r="K462" s="6"/>
      <c r="L462" s="6">
        <v>0</v>
      </c>
      <c r="M462" s="6">
        <v>75</v>
      </c>
      <c r="N462" s="6">
        <v>1888.57602</v>
      </c>
      <c r="O462" s="5"/>
      <c r="P462" s="5"/>
      <c r="Q462" s="6">
        <v>138.64402000000001</v>
      </c>
      <c r="R462" s="7" t="s">
        <v>47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2025</v>
      </c>
      <c r="C463" s="6">
        <v>3</v>
      </c>
      <c r="D463" s="5" t="s">
        <v>25</v>
      </c>
      <c r="E463" s="6">
        <v>1</v>
      </c>
      <c r="F463" s="5" t="s">
        <v>26</v>
      </c>
      <c r="G463" s="6">
        <v>0</v>
      </c>
      <c r="H463" s="5" t="s">
        <v>27</v>
      </c>
      <c r="I463" s="6">
        <v>1</v>
      </c>
      <c r="J463" s="6">
        <v>0</v>
      </c>
      <c r="K463" s="6"/>
      <c r="L463" s="6">
        <v>76</v>
      </c>
      <c r="M463" s="6">
        <v>150</v>
      </c>
      <c r="N463" s="6">
        <v>1888.57602</v>
      </c>
      <c r="O463" s="5">
        <v>10398.3015</v>
      </c>
      <c r="P463" s="5">
        <v>75</v>
      </c>
      <c r="Q463" s="6">
        <v>149.61860999999999</v>
      </c>
      <c r="R463" s="7" t="s">
        <v>47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2025</v>
      </c>
      <c r="C464" s="6">
        <v>3</v>
      </c>
      <c r="D464" s="5" t="s">
        <v>25</v>
      </c>
      <c r="E464" s="6">
        <v>1</v>
      </c>
      <c r="F464" s="5" t="s">
        <v>26</v>
      </c>
      <c r="G464" s="6">
        <v>0</v>
      </c>
      <c r="H464" s="5" t="s">
        <v>27</v>
      </c>
      <c r="I464" s="6">
        <v>1</v>
      </c>
      <c r="J464" s="6">
        <v>0</v>
      </c>
      <c r="K464" s="6"/>
      <c r="L464" s="6">
        <v>151</v>
      </c>
      <c r="M464" s="6">
        <v>300</v>
      </c>
      <c r="N464" s="6">
        <v>1888.57602</v>
      </c>
      <c r="O464" s="5">
        <v>21619.697250000001</v>
      </c>
      <c r="P464" s="5">
        <v>150</v>
      </c>
      <c r="Q464" s="6">
        <v>195.70427000000001</v>
      </c>
      <c r="R464" s="7" t="s">
        <v>47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2025</v>
      </c>
      <c r="C465" s="6">
        <v>3</v>
      </c>
      <c r="D465" s="5" t="s">
        <v>25</v>
      </c>
      <c r="E465" s="6">
        <v>1</v>
      </c>
      <c r="F465" s="5" t="s">
        <v>26</v>
      </c>
      <c r="G465" s="6">
        <v>0</v>
      </c>
      <c r="H465" s="5" t="s">
        <v>27</v>
      </c>
      <c r="I465" s="6">
        <v>1</v>
      </c>
      <c r="J465" s="6">
        <v>0</v>
      </c>
      <c r="K465" s="6"/>
      <c r="L465" s="6">
        <v>301</v>
      </c>
      <c r="M465" s="6"/>
      <c r="N465" s="6">
        <v>1888.57602</v>
      </c>
      <c r="O465" s="5">
        <v>50975.337749999999</v>
      </c>
      <c r="P465" s="5">
        <v>300</v>
      </c>
      <c r="Q465" s="6">
        <v>231.13344000000001</v>
      </c>
      <c r="R465" s="7" t="s">
        <v>47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2025</v>
      </c>
      <c r="C466" s="6">
        <v>3</v>
      </c>
      <c r="D466" s="5" t="s">
        <v>25</v>
      </c>
      <c r="E466" s="6">
        <v>1</v>
      </c>
      <c r="F466" s="5" t="s">
        <v>26</v>
      </c>
      <c r="G466" s="6">
        <v>0</v>
      </c>
      <c r="H466" s="5" t="s">
        <v>27</v>
      </c>
      <c r="I466" s="6">
        <v>2</v>
      </c>
      <c r="J466" s="6">
        <v>0</v>
      </c>
      <c r="K466" s="6"/>
      <c r="L466" s="6">
        <v>0</v>
      </c>
      <c r="M466" s="6">
        <v>75</v>
      </c>
      <c r="N466" s="6">
        <v>1888.57602</v>
      </c>
      <c r="O466" s="5"/>
      <c r="P466" s="5"/>
      <c r="Q466" s="6">
        <v>77.161779999999993</v>
      </c>
      <c r="R466" s="7" t="s">
        <v>47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2025</v>
      </c>
      <c r="C467" s="6">
        <v>3</v>
      </c>
      <c r="D467" s="5" t="s">
        <v>25</v>
      </c>
      <c r="E467" s="6">
        <v>1</v>
      </c>
      <c r="F467" s="5" t="s">
        <v>26</v>
      </c>
      <c r="G467" s="6">
        <v>0</v>
      </c>
      <c r="H467" s="5" t="s">
        <v>27</v>
      </c>
      <c r="I467" s="6">
        <v>2</v>
      </c>
      <c r="J467" s="6">
        <v>0</v>
      </c>
      <c r="K467" s="6"/>
      <c r="L467" s="6">
        <v>76</v>
      </c>
      <c r="M467" s="6">
        <v>150</v>
      </c>
      <c r="N467" s="6">
        <v>1888.57602</v>
      </c>
      <c r="O467" s="5">
        <v>5787.1334999999999</v>
      </c>
      <c r="P467" s="5">
        <v>75</v>
      </c>
      <c r="Q467" s="6">
        <v>88.136369999999999</v>
      </c>
      <c r="R467" s="7" t="s">
        <v>47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2025</v>
      </c>
      <c r="C468" s="6">
        <v>3</v>
      </c>
      <c r="D468" s="5" t="s">
        <v>25</v>
      </c>
      <c r="E468" s="6">
        <v>1</v>
      </c>
      <c r="F468" s="5" t="s">
        <v>26</v>
      </c>
      <c r="G468" s="6">
        <v>0</v>
      </c>
      <c r="H468" s="5" t="s">
        <v>27</v>
      </c>
      <c r="I468" s="6">
        <v>2</v>
      </c>
      <c r="J468" s="6">
        <v>0</v>
      </c>
      <c r="K468" s="6"/>
      <c r="L468" s="6">
        <v>151</v>
      </c>
      <c r="M468" s="6">
        <v>300</v>
      </c>
      <c r="N468" s="6">
        <v>1888.57602</v>
      </c>
      <c r="O468" s="5">
        <v>8864.0460000000003</v>
      </c>
      <c r="P468" s="5">
        <v>150</v>
      </c>
      <c r="Q468" s="6">
        <v>134.22202999999999</v>
      </c>
      <c r="R468" s="7" t="s">
        <v>47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2025</v>
      </c>
      <c r="C469" s="6">
        <v>3</v>
      </c>
      <c r="D469" s="5" t="s">
        <v>25</v>
      </c>
      <c r="E469" s="6">
        <v>1</v>
      </c>
      <c r="F469" s="5" t="s">
        <v>26</v>
      </c>
      <c r="G469" s="6">
        <v>0</v>
      </c>
      <c r="H469" s="5" t="s">
        <v>27</v>
      </c>
      <c r="I469" s="6">
        <v>2</v>
      </c>
      <c r="J469" s="6">
        <v>0</v>
      </c>
      <c r="K469" s="6"/>
      <c r="L469" s="6">
        <v>301</v>
      </c>
      <c r="M469" s="6">
        <v>350</v>
      </c>
      <c r="N469" s="6">
        <v>1888.57602</v>
      </c>
      <c r="O469" s="5">
        <v>28997.3505</v>
      </c>
      <c r="P469" s="5">
        <v>300</v>
      </c>
      <c r="Q469" s="6">
        <v>169.65119999999999</v>
      </c>
      <c r="R469" s="7" t="s">
        <v>47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2025</v>
      </c>
      <c r="C470" s="6">
        <v>3</v>
      </c>
      <c r="D470" s="5" t="s">
        <v>25</v>
      </c>
      <c r="E470" s="6">
        <v>1</v>
      </c>
      <c r="F470" s="5" t="s">
        <v>26</v>
      </c>
      <c r="G470" s="6">
        <v>0</v>
      </c>
      <c r="H470" s="5" t="s">
        <v>27</v>
      </c>
      <c r="I470" s="6">
        <v>2</v>
      </c>
      <c r="J470" s="6">
        <v>0</v>
      </c>
      <c r="K470" s="6"/>
      <c r="L470" s="6">
        <v>351</v>
      </c>
      <c r="M470" s="6"/>
      <c r="N470" s="6">
        <v>1888.57602</v>
      </c>
      <c r="O470" s="5">
        <v>29537.516</v>
      </c>
      <c r="P470" s="5">
        <v>350</v>
      </c>
      <c r="Q470" s="6">
        <v>231.13344000000001</v>
      </c>
      <c r="R470" s="7" t="s">
        <v>47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2025</v>
      </c>
      <c r="C471" s="6">
        <v>3</v>
      </c>
      <c r="D471" s="5" t="s">
        <v>25</v>
      </c>
      <c r="E471" s="6">
        <v>1</v>
      </c>
      <c r="F471" s="5" t="s">
        <v>26</v>
      </c>
      <c r="G471" s="6">
        <v>0</v>
      </c>
      <c r="H471" s="5" t="s">
        <v>27</v>
      </c>
      <c r="I471" s="6">
        <v>3</v>
      </c>
      <c r="J471" s="6">
        <v>0</v>
      </c>
      <c r="K471" s="6"/>
      <c r="L471" s="6">
        <v>0</v>
      </c>
      <c r="M471" s="6">
        <v>75</v>
      </c>
      <c r="N471" s="6">
        <v>1888.57602</v>
      </c>
      <c r="O471" s="5"/>
      <c r="P471" s="5"/>
      <c r="Q471" s="6">
        <v>90.909580000000005</v>
      </c>
      <c r="R471" s="7" t="s">
        <v>47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2025</v>
      </c>
      <c r="C472" s="6">
        <v>3</v>
      </c>
      <c r="D472" s="5" t="s">
        <v>25</v>
      </c>
      <c r="E472" s="6">
        <v>1</v>
      </c>
      <c r="F472" s="5" t="s">
        <v>26</v>
      </c>
      <c r="G472" s="6">
        <v>0</v>
      </c>
      <c r="H472" s="5" t="s">
        <v>27</v>
      </c>
      <c r="I472" s="6">
        <v>3</v>
      </c>
      <c r="J472" s="6">
        <v>0</v>
      </c>
      <c r="K472" s="6"/>
      <c r="L472" s="6">
        <v>76</v>
      </c>
      <c r="M472" s="6">
        <v>150</v>
      </c>
      <c r="N472" s="6">
        <v>1888.57602</v>
      </c>
      <c r="O472" s="5">
        <v>6818.2184999999999</v>
      </c>
      <c r="P472" s="5">
        <v>75</v>
      </c>
      <c r="Q472" s="6">
        <v>101.88417</v>
      </c>
      <c r="R472" s="7" t="s">
        <v>47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2025</v>
      </c>
      <c r="C473" s="6">
        <v>3</v>
      </c>
      <c r="D473" s="5" t="s">
        <v>25</v>
      </c>
      <c r="E473" s="6">
        <v>1</v>
      </c>
      <c r="F473" s="5" t="s">
        <v>26</v>
      </c>
      <c r="G473" s="6">
        <v>0</v>
      </c>
      <c r="H473" s="5" t="s">
        <v>27</v>
      </c>
      <c r="I473" s="6">
        <v>3</v>
      </c>
      <c r="J473" s="6">
        <v>0</v>
      </c>
      <c r="K473" s="6"/>
      <c r="L473" s="6">
        <v>151</v>
      </c>
      <c r="M473" s="6">
        <v>250</v>
      </c>
      <c r="N473" s="6">
        <v>1888.57602</v>
      </c>
      <c r="O473" s="5">
        <v>10717.431</v>
      </c>
      <c r="P473" s="5">
        <v>150</v>
      </c>
      <c r="Q473" s="6">
        <v>147.96983</v>
      </c>
      <c r="R473" s="7" t="s">
        <v>47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2025</v>
      </c>
      <c r="C474" s="6">
        <v>3</v>
      </c>
      <c r="D474" s="5" t="s">
        <v>25</v>
      </c>
      <c r="E474" s="6">
        <v>1</v>
      </c>
      <c r="F474" s="5" t="s">
        <v>26</v>
      </c>
      <c r="G474" s="6">
        <v>0</v>
      </c>
      <c r="H474" s="5" t="s">
        <v>27</v>
      </c>
      <c r="I474" s="6">
        <v>3</v>
      </c>
      <c r="J474" s="6">
        <v>0</v>
      </c>
      <c r="K474" s="6"/>
      <c r="L474" s="6">
        <v>251</v>
      </c>
      <c r="M474" s="6">
        <v>300</v>
      </c>
      <c r="N474" s="6">
        <v>1888.57602</v>
      </c>
      <c r="O474" s="5">
        <v>21590.375</v>
      </c>
      <c r="P474" s="5">
        <v>250</v>
      </c>
      <c r="Q474" s="6">
        <v>195.70427000000001</v>
      </c>
      <c r="R474" s="7" t="s">
        <v>47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2025</v>
      </c>
      <c r="C475" s="6">
        <v>3</v>
      </c>
      <c r="D475" s="5" t="s">
        <v>25</v>
      </c>
      <c r="E475" s="6">
        <v>1</v>
      </c>
      <c r="F475" s="5" t="s">
        <v>26</v>
      </c>
      <c r="G475" s="6">
        <v>0</v>
      </c>
      <c r="H475" s="5" t="s">
        <v>27</v>
      </c>
      <c r="I475" s="6">
        <v>3</v>
      </c>
      <c r="J475" s="6">
        <v>0</v>
      </c>
      <c r="K475" s="6"/>
      <c r="L475" s="6">
        <v>301</v>
      </c>
      <c r="M475" s="6"/>
      <c r="N475" s="6">
        <v>1888.57602</v>
      </c>
      <c r="O475" s="5">
        <v>31375.588500000002</v>
      </c>
      <c r="P475" s="5">
        <v>300</v>
      </c>
      <c r="Q475" s="6">
        <v>231.13344000000001</v>
      </c>
      <c r="R475" s="7" t="s">
        <v>47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2025</v>
      </c>
      <c r="C476" s="6">
        <v>3</v>
      </c>
      <c r="D476" s="5" t="s">
        <v>25</v>
      </c>
      <c r="E476" s="6">
        <v>1</v>
      </c>
      <c r="F476" s="5" t="s">
        <v>26</v>
      </c>
      <c r="G476" s="6">
        <v>1</v>
      </c>
      <c r="H476" s="5" t="s">
        <v>27</v>
      </c>
      <c r="I476" s="6"/>
      <c r="J476" s="6">
        <v>0</v>
      </c>
      <c r="K476" s="6"/>
      <c r="L476" s="6">
        <v>0</v>
      </c>
      <c r="M476" s="6">
        <v>75</v>
      </c>
      <c r="N476" s="6">
        <v>1888.57602</v>
      </c>
      <c r="O476" s="5"/>
      <c r="P476" s="5"/>
      <c r="Q476" s="6">
        <v>49.06288</v>
      </c>
      <c r="R476" s="7" t="s">
        <v>47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2025</v>
      </c>
      <c r="C477" s="6">
        <v>3</v>
      </c>
      <c r="D477" s="5" t="s">
        <v>25</v>
      </c>
      <c r="E477" s="6">
        <v>1</v>
      </c>
      <c r="F477" s="5" t="s">
        <v>26</v>
      </c>
      <c r="G477" s="6">
        <v>1</v>
      </c>
      <c r="H477" s="5" t="s">
        <v>27</v>
      </c>
      <c r="I477" s="6"/>
      <c r="J477" s="6">
        <v>0</v>
      </c>
      <c r="K477" s="6"/>
      <c r="L477" s="6">
        <v>76</v>
      </c>
      <c r="M477" s="6">
        <v>150</v>
      </c>
      <c r="N477" s="6">
        <v>1888.57602</v>
      </c>
      <c r="O477" s="5">
        <v>3679.7159999999999</v>
      </c>
      <c r="P477" s="5">
        <v>75</v>
      </c>
      <c r="Q477" s="6">
        <v>55.907429999999998</v>
      </c>
      <c r="R477" s="7" t="s">
        <v>47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2025</v>
      </c>
      <c r="C478" s="6">
        <v>3</v>
      </c>
      <c r="D478" s="5" t="s">
        <v>25</v>
      </c>
      <c r="E478" s="6">
        <v>1</v>
      </c>
      <c r="F478" s="5" t="s">
        <v>26</v>
      </c>
      <c r="G478" s="6">
        <v>1</v>
      </c>
      <c r="H478" s="5" t="s">
        <v>27</v>
      </c>
      <c r="I478" s="6"/>
      <c r="J478" s="6">
        <v>0</v>
      </c>
      <c r="K478" s="6"/>
      <c r="L478" s="6">
        <v>151</v>
      </c>
      <c r="M478" s="6">
        <v>250</v>
      </c>
      <c r="N478" s="6">
        <v>1888.57602</v>
      </c>
      <c r="O478" s="5">
        <v>6566.9880000000003</v>
      </c>
      <c r="P478" s="5">
        <v>150</v>
      </c>
      <c r="Q478" s="6">
        <v>75.480220000000003</v>
      </c>
      <c r="R478" s="7" t="s">
        <v>47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2025</v>
      </c>
      <c r="C479" s="6">
        <v>3</v>
      </c>
      <c r="D479" s="5" t="s">
        <v>25</v>
      </c>
      <c r="E479" s="6">
        <v>1</v>
      </c>
      <c r="F479" s="5" t="s">
        <v>26</v>
      </c>
      <c r="G479" s="6">
        <v>1</v>
      </c>
      <c r="H479" s="5" t="s">
        <v>27</v>
      </c>
      <c r="I479" s="6"/>
      <c r="J479" s="6">
        <v>0</v>
      </c>
      <c r="K479" s="6"/>
      <c r="L479" s="6">
        <v>251</v>
      </c>
      <c r="M479" s="6">
        <v>300</v>
      </c>
      <c r="N479" s="6">
        <v>1888.57602</v>
      </c>
      <c r="O479" s="5">
        <v>12872.225</v>
      </c>
      <c r="P479" s="5">
        <v>250</v>
      </c>
      <c r="Q479" s="6">
        <v>123.21465999999999</v>
      </c>
      <c r="R479" s="7" t="s">
        <v>47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2025</v>
      </c>
      <c r="C480" s="6">
        <v>3</v>
      </c>
      <c r="D480" s="5" t="s">
        <v>25</v>
      </c>
      <c r="E480" s="6">
        <v>1</v>
      </c>
      <c r="F480" s="5" t="s">
        <v>26</v>
      </c>
      <c r="G480" s="6">
        <v>1</v>
      </c>
      <c r="H480" s="5" t="s">
        <v>27</v>
      </c>
      <c r="I480" s="6"/>
      <c r="J480" s="6">
        <v>0</v>
      </c>
      <c r="K480" s="6"/>
      <c r="L480" s="6">
        <v>301</v>
      </c>
      <c r="M480" s="6"/>
      <c r="N480" s="6">
        <v>1888.57602</v>
      </c>
      <c r="O480" s="5">
        <v>19032.957999999999</v>
      </c>
      <c r="P480" s="5">
        <v>300</v>
      </c>
      <c r="Q480" s="6">
        <v>161.64055999999999</v>
      </c>
      <c r="R480" s="7" t="s">
        <v>47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2025</v>
      </c>
      <c r="C481" s="6">
        <v>4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27</v>
      </c>
      <c r="I481" s="6">
        <v>1</v>
      </c>
      <c r="J481" s="6">
        <v>0</v>
      </c>
      <c r="K481" s="6"/>
      <c r="L481" s="6">
        <v>0</v>
      </c>
      <c r="M481" s="6">
        <v>75</v>
      </c>
      <c r="N481" s="6">
        <v>1888.57602</v>
      </c>
      <c r="O481" s="5"/>
      <c r="P481" s="5"/>
      <c r="Q481" s="6">
        <v>138.64402000000001</v>
      </c>
      <c r="R481" s="7" t="s">
        <v>47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2025</v>
      </c>
      <c r="C482" s="6">
        <v>4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27</v>
      </c>
      <c r="I482" s="6">
        <v>1</v>
      </c>
      <c r="J482" s="6">
        <v>0</v>
      </c>
      <c r="K482" s="6"/>
      <c r="L482" s="6">
        <v>76</v>
      </c>
      <c r="M482" s="6">
        <v>150</v>
      </c>
      <c r="N482" s="6">
        <v>1888.57602</v>
      </c>
      <c r="O482" s="5">
        <v>10398.3015</v>
      </c>
      <c r="P482" s="5">
        <v>75</v>
      </c>
      <c r="Q482" s="6">
        <v>149.61860999999999</v>
      </c>
      <c r="R482" s="7" t="s">
        <v>47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2025</v>
      </c>
      <c r="C483" s="6">
        <v>4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27</v>
      </c>
      <c r="I483" s="6">
        <v>1</v>
      </c>
      <c r="J483" s="6">
        <v>0</v>
      </c>
      <c r="K483" s="6"/>
      <c r="L483" s="6">
        <v>151</v>
      </c>
      <c r="M483" s="6">
        <v>300</v>
      </c>
      <c r="N483" s="6">
        <v>1888.57602</v>
      </c>
      <c r="O483" s="5">
        <v>21619.697250000001</v>
      </c>
      <c r="P483" s="5">
        <v>150</v>
      </c>
      <c r="Q483" s="6">
        <v>195.70427000000001</v>
      </c>
      <c r="R483" s="7" t="s">
        <v>47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2025</v>
      </c>
      <c r="C484" s="6">
        <v>4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27</v>
      </c>
      <c r="I484" s="6">
        <v>1</v>
      </c>
      <c r="J484" s="6">
        <v>0</v>
      </c>
      <c r="K484" s="6"/>
      <c r="L484" s="6">
        <v>301</v>
      </c>
      <c r="M484" s="6"/>
      <c r="N484" s="6">
        <v>1888.57602</v>
      </c>
      <c r="O484" s="5">
        <v>50975.337749999999</v>
      </c>
      <c r="P484" s="5">
        <v>300</v>
      </c>
      <c r="Q484" s="6">
        <v>231.13344000000001</v>
      </c>
      <c r="R484" s="7" t="s">
        <v>47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2025</v>
      </c>
      <c r="C485" s="6">
        <v>4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27</v>
      </c>
      <c r="I485" s="6">
        <v>2</v>
      </c>
      <c r="J485" s="6">
        <v>0</v>
      </c>
      <c r="K485" s="6"/>
      <c r="L485" s="6">
        <v>0</v>
      </c>
      <c r="M485" s="6">
        <v>75</v>
      </c>
      <c r="N485" s="6">
        <v>1888.57602</v>
      </c>
      <c r="O485" s="5"/>
      <c r="P485" s="5"/>
      <c r="Q485" s="6">
        <v>77.161779999999993</v>
      </c>
      <c r="R485" s="7" t="s">
        <v>47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2025</v>
      </c>
      <c r="C486" s="6">
        <v>4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27</v>
      </c>
      <c r="I486" s="6">
        <v>2</v>
      </c>
      <c r="J486" s="6">
        <v>0</v>
      </c>
      <c r="K486" s="6"/>
      <c r="L486" s="6">
        <v>76</v>
      </c>
      <c r="M486" s="6">
        <v>150</v>
      </c>
      <c r="N486" s="6">
        <v>1888.57602</v>
      </c>
      <c r="O486" s="5">
        <v>5787.1334999999999</v>
      </c>
      <c r="P486" s="5">
        <v>75</v>
      </c>
      <c r="Q486" s="6">
        <v>88.136369999999999</v>
      </c>
      <c r="R486" s="7" t="s">
        <v>47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2025</v>
      </c>
      <c r="C487" s="6">
        <v>4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27</v>
      </c>
      <c r="I487" s="6">
        <v>2</v>
      </c>
      <c r="J487" s="6">
        <v>0</v>
      </c>
      <c r="K487" s="6"/>
      <c r="L487" s="6">
        <v>151</v>
      </c>
      <c r="M487" s="6">
        <v>300</v>
      </c>
      <c r="N487" s="6">
        <v>1888.57602</v>
      </c>
      <c r="O487" s="5">
        <v>8864.0460000000003</v>
      </c>
      <c r="P487" s="5">
        <v>150</v>
      </c>
      <c r="Q487" s="6">
        <v>134.22202999999999</v>
      </c>
      <c r="R487" s="7" t="s">
        <v>47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2025</v>
      </c>
      <c r="C488" s="6">
        <v>4</v>
      </c>
      <c r="D488" s="5" t="s">
        <v>25</v>
      </c>
      <c r="E488" s="6">
        <v>1</v>
      </c>
      <c r="F488" s="5" t="s">
        <v>26</v>
      </c>
      <c r="G488" s="6">
        <v>0</v>
      </c>
      <c r="H488" s="5" t="s">
        <v>27</v>
      </c>
      <c r="I488" s="6">
        <v>2</v>
      </c>
      <c r="J488" s="6">
        <v>0</v>
      </c>
      <c r="K488" s="6"/>
      <c r="L488" s="6">
        <v>301</v>
      </c>
      <c r="M488" s="6">
        <v>350</v>
      </c>
      <c r="N488" s="6">
        <v>1888.57602</v>
      </c>
      <c r="O488" s="5">
        <v>28997.3505</v>
      </c>
      <c r="P488" s="5">
        <v>300</v>
      </c>
      <c r="Q488" s="6">
        <v>169.65119999999999</v>
      </c>
      <c r="R488" s="7" t="s">
        <v>47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2025</v>
      </c>
      <c r="C489" s="6">
        <v>4</v>
      </c>
      <c r="D489" s="5" t="s">
        <v>25</v>
      </c>
      <c r="E489" s="6">
        <v>1</v>
      </c>
      <c r="F489" s="5" t="s">
        <v>26</v>
      </c>
      <c r="G489" s="6">
        <v>0</v>
      </c>
      <c r="H489" s="5" t="s">
        <v>27</v>
      </c>
      <c r="I489" s="6">
        <v>2</v>
      </c>
      <c r="J489" s="6">
        <v>0</v>
      </c>
      <c r="K489" s="6"/>
      <c r="L489" s="6">
        <v>351</v>
      </c>
      <c r="M489" s="6"/>
      <c r="N489" s="6">
        <v>1888.57602</v>
      </c>
      <c r="O489" s="5">
        <v>29537.516</v>
      </c>
      <c r="P489" s="5">
        <v>350</v>
      </c>
      <c r="Q489" s="6">
        <v>231.13344000000001</v>
      </c>
      <c r="R489" s="7" t="s">
        <v>47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2025</v>
      </c>
      <c r="C490" s="6">
        <v>4</v>
      </c>
      <c r="D490" s="5" t="s">
        <v>25</v>
      </c>
      <c r="E490" s="6">
        <v>1</v>
      </c>
      <c r="F490" s="5" t="s">
        <v>26</v>
      </c>
      <c r="G490" s="6">
        <v>0</v>
      </c>
      <c r="H490" s="5" t="s">
        <v>27</v>
      </c>
      <c r="I490" s="6">
        <v>3</v>
      </c>
      <c r="J490" s="6">
        <v>0</v>
      </c>
      <c r="K490" s="6"/>
      <c r="L490" s="6">
        <v>0</v>
      </c>
      <c r="M490" s="6">
        <v>75</v>
      </c>
      <c r="N490" s="6">
        <v>1888.57602</v>
      </c>
      <c r="O490" s="5"/>
      <c r="P490" s="5"/>
      <c r="Q490" s="6">
        <v>90.909580000000005</v>
      </c>
      <c r="R490" s="7" t="s">
        <v>47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2025</v>
      </c>
      <c r="C491" s="6">
        <v>4</v>
      </c>
      <c r="D491" s="5" t="s">
        <v>25</v>
      </c>
      <c r="E491" s="6">
        <v>1</v>
      </c>
      <c r="F491" s="5" t="s">
        <v>26</v>
      </c>
      <c r="G491" s="6">
        <v>0</v>
      </c>
      <c r="H491" s="5" t="s">
        <v>27</v>
      </c>
      <c r="I491" s="6">
        <v>3</v>
      </c>
      <c r="J491" s="6">
        <v>0</v>
      </c>
      <c r="K491" s="6"/>
      <c r="L491" s="6">
        <v>76</v>
      </c>
      <c r="M491" s="6">
        <v>150</v>
      </c>
      <c r="N491" s="6">
        <v>1888.57602</v>
      </c>
      <c r="O491" s="5">
        <v>6818.2184999999999</v>
      </c>
      <c r="P491" s="5">
        <v>75</v>
      </c>
      <c r="Q491" s="6">
        <v>101.88417</v>
      </c>
      <c r="R491" s="7" t="s">
        <v>47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2025</v>
      </c>
      <c r="C492" s="6">
        <v>4</v>
      </c>
      <c r="D492" s="5" t="s">
        <v>25</v>
      </c>
      <c r="E492" s="6">
        <v>1</v>
      </c>
      <c r="F492" s="5" t="s">
        <v>26</v>
      </c>
      <c r="G492" s="6">
        <v>0</v>
      </c>
      <c r="H492" s="5" t="s">
        <v>27</v>
      </c>
      <c r="I492" s="6">
        <v>3</v>
      </c>
      <c r="J492" s="6">
        <v>0</v>
      </c>
      <c r="K492" s="6"/>
      <c r="L492" s="6">
        <v>151</v>
      </c>
      <c r="M492" s="6">
        <v>250</v>
      </c>
      <c r="N492" s="6">
        <v>1888.57602</v>
      </c>
      <c r="O492" s="5">
        <v>10717.431</v>
      </c>
      <c r="P492" s="5">
        <v>150</v>
      </c>
      <c r="Q492" s="6">
        <v>147.96983</v>
      </c>
      <c r="R492" s="7" t="s">
        <v>47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2025</v>
      </c>
      <c r="C493" s="6">
        <v>4</v>
      </c>
      <c r="D493" s="5" t="s">
        <v>25</v>
      </c>
      <c r="E493" s="6">
        <v>1</v>
      </c>
      <c r="F493" s="5" t="s">
        <v>26</v>
      </c>
      <c r="G493" s="6">
        <v>0</v>
      </c>
      <c r="H493" s="5" t="s">
        <v>27</v>
      </c>
      <c r="I493" s="6">
        <v>3</v>
      </c>
      <c r="J493" s="6">
        <v>0</v>
      </c>
      <c r="K493" s="6"/>
      <c r="L493" s="6">
        <v>251</v>
      </c>
      <c r="M493" s="6">
        <v>300</v>
      </c>
      <c r="N493" s="6">
        <v>1888.57602</v>
      </c>
      <c r="O493" s="5">
        <v>21590.375</v>
      </c>
      <c r="P493" s="5">
        <v>250</v>
      </c>
      <c r="Q493" s="6">
        <v>195.70427000000001</v>
      </c>
      <c r="R493" s="7" t="s">
        <v>47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2025</v>
      </c>
      <c r="C494" s="6">
        <v>4</v>
      </c>
      <c r="D494" s="5" t="s">
        <v>25</v>
      </c>
      <c r="E494" s="6">
        <v>1</v>
      </c>
      <c r="F494" s="5" t="s">
        <v>26</v>
      </c>
      <c r="G494" s="6">
        <v>0</v>
      </c>
      <c r="H494" s="5" t="s">
        <v>27</v>
      </c>
      <c r="I494" s="6">
        <v>3</v>
      </c>
      <c r="J494" s="6">
        <v>0</v>
      </c>
      <c r="K494" s="6"/>
      <c r="L494" s="6">
        <v>301</v>
      </c>
      <c r="M494" s="6"/>
      <c r="N494" s="6">
        <v>1888.57602</v>
      </c>
      <c r="O494" s="5">
        <v>31375.588500000002</v>
      </c>
      <c r="P494" s="5">
        <v>300</v>
      </c>
      <c r="Q494" s="6">
        <v>231.13344000000001</v>
      </c>
      <c r="R494" s="7" t="s">
        <v>47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2025</v>
      </c>
      <c r="C495" s="6">
        <v>4</v>
      </c>
      <c r="D495" s="5" t="s">
        <v>25</v>
      </c>
      <c r="E495" s="6">
        <v>1</v>
      </c>
      <c r="F495" s="5" t="s">
        <v>26</v>
      </c>
      <c r="G495" s="6">
        <v>1</v>
      </c>
      <c r="H495" s="5" t="s">
        <v>27</v>
      </c>
      <c r="I495" s="6"/>
      <c r="J495" s="6">
        <v>0</v>
      </c>
      <c r="K495" s="6"/>
      <c r="L495" s="6">
        <v>0</v>
      </c>
      <c r="M495" s="6">
        <v>75</v>
      </c>
      <c r="N495" s="6">
        <v>1888.57602</v>
      </c>
      <c r="O495" s="5"/>
      <c r="P495" s="5"/>
      <c r="Q495" s="6">
        <v>49.06288</v>
      </c>
      <c r="R495" s="7" t="s">
        <v>47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2025</v>
      </c>
      <c r="C496" s="6">
        <v>4</v>
      </c>
      <c r="D496" s="5" t="s">
        <v>25</v>
      </c>
      <c r="E496" s="6">
        <v>1</v>
      </c>
      <c r="F496" s="5" t="s">
        <v>26</v>
      </c>
      <c r="G496" s="6">
        <v>1</v>
      </c>
      <c r="H496" s="5" t="s">
        <v>27</v>
      </c>
      <c r="I496" s="6"/>
      <c r="J496" s="6">
        <v>0</v>
      </c>
      <c r="K496" s="6"/>
      <c r="L496" s="6">
        <v>76</v>
      </c>
      <c r="M496" s="6">
        <v>150</v>
      </c>
      <c r="N496" s="6">
        <v>1888.57602</v>
      </c>
      <c r="O496" s="5">
        <v>3679.7159999999999</v>
      </c>
      <c r="P496" s="5">
        <v>75</v>
      </c>
      <c r="Q496" s="6">
        <v>55.907429999999998</v>
      </c>
      <c r="R496" s="7" t="s">
        <v>47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2025</v>
      </c>
      <c r="C497" s="6">
        <v>4</v>
      </c>
      <c r="D497" s="5" t="s">
        <v>25</v>
      </c>
      <c r="E497" s="6">
        <v>1</v>
      </c>
      <c r="F497" s="5" t="s">
        <v>26</v>
      </c>
      <c r="G497" s="6">
        <v>1</v>
      </c>
      <c r="H497" s="5" t="s">
        <v>27</v>
      </c>
      <c r="I497" s="6"/>
      <c r="J497" s="6">
        <v>0</v>
      </c>
      <c r="K497" s="6"/>
      <c r="L497" s="6">
        <v>151</v>
      </c>
      <c r="M497" s="6">
        <v>250</v>
      </c>
      <c r="N497" s="6">
        <v>1888.57602</v>
      </c>
      <c r="O497" s="5">
        <v>6566.9880000000003</v>
      </c>
      <c r="P497" s="5">
        <v>150</v>
      </c>
      <c r="Q497" s="6">
        <v>75.480220000000003</v>
      </c>
      <c r="R497" s="7" t="s">
        <v>47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2025</v>
      </c>
      <c r="C498" s="6">
        <v>4</v>
      </c>
      <c r="D498" s="5" t="s">
        <v>25</v>
      </c>
      <c r="E498" s="6">
        <v>1</v>
      </c>
      <c r="F498" s="5" t="s">
        <v>26</v>
      </c>
      <c r="G498" s="6">
        <v>1</v>
      </c>
      <c r="H498" s="5" t="s">
        <v>27</v>
      </c>
      <c r="I498" s="6"/>
      <c r="J498" s="6">
        <v>0</v>
      </c>
      <c r="K498" s="6"/>
      <c r="L498" s="6">
        <v>251</v>
      </c>
      <c r="M498" s="6">
        <v>300</v>
      </c>
      <c r="N498" s="6">
        <v>1888.57602</v>
      </c>
      <c r="O498" s="5">
        <v>12872.225</v>
      </c>
      <c r="P498" s="5">
        <v>250</v>
      </c>
      <c r="Q498" s="6">
        <v>123.21465999999999</v>
      </c>
      <c r="R498" s="7" t="s">
        <v>47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2025</v>
      </c>
      <c r="C499" s="6">
        <v>4</v>
      </c>
      <c r="D499" s="5" t="s">
        <v>25</v>
      </c>
      <c r="E499" s="6">
        <v>1</v>
      </c>
      <c r="F499" s="5" t="s">
        <v>26</v>
      </c>
      <c r="G499" s="6">
        <v>1</v>
      </c>
      <c r="H499" s="5" t="s">
        <v>27</v>
      </c>
      <c r="I499" s="6"/>
      <c r="J499" s="6">
        <v>0</v>
      </c>
      <c r="K499" s="6"/>
      <c r="L499" s="6">
        <v>301</v>
      </c>
      <c r="M499" s="6"/>
      <c r="N499" s="6">
        <v>1888.57602</v>
      </c>
      <c r="O499" s="5">
        <v>19032.957999999999</v>
      </c>
      <c r="P499" s="5">
        <v>300</v>
      </c>
      <c r="Q499" s="6">
        <v>161.64055999999999</v>
      </c>
      <c r="R499" s="7" t="s">
        <v>47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2025</v>
      </c>
      <c r="C500" s="6">
        <v>5</v>
      </c>
      <c r="D500" s="5" t="s">
        <v>25</v>
      </c>
      <c r="E500" s="6">
        <v>1</v>
      </c>
      <c r="F500" s="5" t="s">
        <v>26</v>
      </c>
      <c r="G500" s="6">
        <v>0</v>
      </c>
      <c r="H500" s="5" t="s">
        <v>27</v>
      </c>
      <c r="I500" s="6">
        <v>1</v>
      </c>
      <c r="J500" s="6">
        <v>0</v>
      </c>
      <c r="K500" s="6"/>
      <c r="L500" s="6">
        <v>0</v>
      </c>
      <c r="M500" s="6">
        <v>75</v>
      </c>
      <c r="N500" s="6">
        <v>1888.57602</v>
      </c>
      <c r="O500" s="5"/>
      <c r="P500" s="5"/>
      <c r="Q500" s="6">
        <v>142.89518000000001</v>
      </c>
      <c r="R500" s="7" t="s">
        <v>48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2025</v>
      </c>
      <c r="C501" s="6">
        <v>5</v>
      </c>
      <c r="D501" s="5" t="s">
        <v>25</v>
      </c>
      <c r="E501" s="6">
        <v>1</v>
      </c>
      <c r="F501" s="5" t="s">
        <v>26</v>
      </c>
      <c r="G501" s="6">
        <v>0</v>
      </c>
      <c r="H501" s="5" t="s">
        <v>27</v>
      </c>
      <c r="I501" s="6">
        <v>1</v>
      </c>
      <c r="J501" s="6">
        <v>0</v>
      </c>
      <c r="K501" s="6"/>
      <c r="L501" s="6">
        <v>76</v>
      </c>
      <c r="M501" s="6">
        <v>150</v>
      </c>
      <c r="N501" s="6">
        <v>1888.57602</v>
      </c>
      <c r="O501" s="5">
        <v>10717.138499999999</v>
      </c>
      <c r="P501" s="5">
        <v>75</v>
      </c>
      <c r="Q501" s="6">
        <v>153.86976999999999</v>
      </c>
      <c r="R501" s="7" t="s">
        <v>48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2025</v>
      </c>
      <c r="C502" s="6">
        <v>5</v>
      </c>
      <c r="D502" s="5" t="s">
        <v>25</v>
      </c>
      <c r="E502" s="6">
        <v>1</v>
      </c>
      <c r="F502" s="5" t="s">
        <v>26</v>
      </c>
      <c r="G502" s="6">
        <v>0</v>
      </c>
      <c r="H502" s="5" t="s">
        <v>27</v>
      </c>
      <c r="I502" s="6">
        <v>1</v>
      </c>
      <c r="J502" s="6">
        <v>0</v>
      </c>
      <c r="K502" s="6"/>
      <c r="L502" s="6">
        <v>151</v>
      </c>
      <c r="M502" s="6">
        <v>300</v>
      </c>
      <c r="N502" s="6">
        <v>1888.57602</v>
      </c>
      <c r="O502" s="5">
        <v>22257.37125</v>
      </c>
      <c r="P502" s="5">
        <v>150</v>
      </c>
      <c r="Q502" s="6">
        <v>199.95543000000001</v>
      </c>
      <c r="R502" s="7" t="s">
        <v>48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2025</v>
      </c>
      <c r="C503" s="6">
        <v>5</v>
      </c>
      <c r="D503" s="5" t="s">
        <v>25</v>
      </c>
      <c r="E503" s="6">
        <v>1</v>
      </c>
      <c r="F503" s="5" t="s">
        <v>26</v>
      </c>
      <c r="G503" s="6">
        <v>0</v>
      </c>
      <c r="H503" s="5" t="s">
        <v>27</v>
      </c>
      <c r="I503" s="6">
        <v>1</v>
      </c>
      <c r="J503" s="6">
        <v>0</v>
      </c>
      <c r="K503" s="6"/>
      <c r="L503" s="6">
        <v>301</v>
      </c>
      <c r="M503" s="6"/>
      <c r="N503" s="6">
        <v>1888.57602</v>
      </c>
      <c r="O503" s="5">
        <v>52250.685749999997</v>
      </c>
      <c r="P503" s="5">
        <v>300</v>
      </c>
      <c r="Q503" s="6">
        <v>235.38460000000001</v>
      </c>
      <c r="R503" s="7" t="s">
        <v>48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2025</v>
      </c>
      <c r="C504" s="6">
        <v>5</v>
      </c>
      <c r="D504" s="5" t="s">
        <v>25</v>
      </c>
      <c r="E504" s="6">
        <v>1</v>
      </c>
      <c r="F504" s="5" t="s">
        <v>26</v>
      </c>
      <c r="G504" s="6">
        <v>0</v>
      </c>
      <c r="H504" s="5" t="s">
        <v>27</v>
      </c>
      <c r="I504" s="6">
        <v>2</v>
      </c>
      <c r="J504" s="6">
        <v>0</v>
      </c>
      <c r="K504" s="6"/>
      <c r="L504" s="6">
        <v>0</v>
      </c>
      <c r="M504" s="6">
        <v>75</v>
      </c>
      <c r="N504" s="6">
        <v>1888.57602</v>
      </c>
      <c r="O504" s="5"/>
      <c r="P504" s="5"/>
      <c r="Q504" s="6">
        <v>79.7624</v>
      </c>
      <c r="R504" s="7" t="s">
        <v>48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2025</v>
      </c>
      <c r="C505" s="6">
        <v>5</v>
      </c>
      <c r="D505" s="5" t="s">
        <v>25</v>
      </c>
      <c r="E505" s="6">
        <v>1</v>
      </c>
      <c r="F505" s="5" t="s">
        <v>26</v>
      </c>
      <c r="G505" s="6">
        <v>0</v>
      </c>
      <c r="H505" s="5" t="s">
        <v>27</v>
      </c>
      <c r="I505" s="6">
        <v>2</v>
      </c>
      <c r="J505" s="6">
        <v>0</v>
      </c>
      <c r="K505" s="6"/>
      <c r="L505" s="6">
        <v>76</v>
      </c>
      <c r="M505" s="6">
        <v>150</v>
      </c>
      <c r="N505" s="6">
        <v>1888.57602</v>
      </c>
      <c r="O505" s="5">
        <v>5982.18</v>
      </c>
      <c r="P505" s="5">
        <v>75</v>
      </c>
      <c r="Q505" s="6">
        <v>90.736990000000006</v>
      </c>
      <c r="R505" s="7" t="s">
        <v>48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2025</v>
      </c>
      <c r="C506" s="6">
        <v>5</v>
      </c>
      <c r="D506" s="5" t="s">
        <v>25</v>
      </c>
      <c r="E506" s="6">
        <v>1</v>
      </c>
      <c r="F506" s="5" t="s">
        <v>26</v>
      </c>
      <c r="G506" s="6">
        <v>0</v>
      </c>
      <c r="H506" s="5" t="s">
        <v>27</v>
      </c>
      <c r="I506" s="6">
        <v>2</v>
      </c>
      <c r="J506" s="6">
        <v>0</v>
      </c>
      <c r="K506" s="6"/>
      <c r="L506" s="6">
        <v>151</v>
      </c>
      <c r="M506" s="6">
        <v>300</v>
      </c>
      <c r="N506" s="6">
        <v>1888.57602</v>
      </c>
      <c r="O506" s="5">
        <v>8864.0460000000003</v>
      </c>
      <c r="P506" s="5">
        <v>150</v>
      </c>
      <c r="Q506" s="6">
        <v>136.82265000000001</v>
      </c>
      <c r="R506" s="7" t="s">
        <v>48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2025</v>
      </c>
      <c r="C507" s="6">
        <v>5</v>
      </c>
      <c r="D507" s="5" t="s">
        <v>25</v>
      </c>
      <c r="E507" s="6">
        <v>1</v>
      </c>
      <c r="F507" s="5" t="s">
        <v>26</v>
      </c>
      <c r="G507" s="6">
        <v>0</v>
      </c>
      <c r="H507" s="5" t="s">
        <v>27</v>
      </c>
      <c r="I507" s="6">
        <v>2</v>
      </c>
      <c r="J507" s="6">
        <v>0</v>
      </c>
      <c r="K507" s="6"/>
      <c r="L507" s="6">
        <v>301</v>
      </c>
      <c r="M507" s="6">
        <v>350</v>
      </c>
      <c r="N507" s="6">
        <v>1888.57602</v>
      </c>
      <c r="O507" s="5">
        <v>29387.443500000001</v>
      </c>
      <c r="P507" s="5">
        <v>300</v>
      </c>
      <c r="Q507" s="6">
        <v>172.25182000000001</v>
      </c>
      <c r="R507" s="7" t="s">
        <v>48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2025</v>
      </c>
      <c r="C508" s="6">
        <v>5</v>
      </c>
      <c r="D508" s="5" t="s">
        <v>25</v>
      </c>
      <c r="E508" s="6">
        <v>1</v>
      </c>
      <c r="F508" s="5" t="s">
        <v>26</v>
      </c>
      <c r="G508" s="6">
        <v>0</v>
      </c>
      <c r="H508" s="5" t="s">
        <v>27</v>
      </c>
      <c r="I508" s="6">
        <v>2</v>
      </c>
      <c r="J508" s="6">
        <v>0</v>
      </c>
      <c r="K508" s="6"/>
      <c r="L508" s="6">
        <v>351</v>
      </c>
      <c r="M508" s="6"/>
      <c r="N508" s="6">
        <v>1888.57602</v>
      </c>
      <c r="O508" s="5">
        <v>29537.516</v>
      </c>
      <c r="P508" s="5">
        <v>350</v>
      </c>
      <c r="Q508" s="6">
        <v>235.38460000000001</v>
      </c>
      <c r="R508" s="7" t="s">
        <v>48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2025</v>
      </c>
      <c r="C509" s="6">
        <v>5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27</v>
      </c>
      <c r="I509" s="6">
        <v>3</v>
      </c>
      <c r="J509" s="6">
        <v>0</v>
      </c>
      <c r="K509" s="6"/>
      <c r="L509" s="6">
        <v>0</v>
      </c>
      <c r="M509" s="6">
        <v>75</v>
      </c>
      <c r="N509" s="6">
        <v>1888.57602</v>
      </c>
      <c r="O509" s="5"/>
      <c r="P509" s="5"/>
      <c r="Q509" s="6">
        <v>93.971819999999994</v>
      </c>
      <c r="R509" s="7" t="s">
        <v>48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2025</v>
      </c>
      <c r="C510" s="6">
        <v>5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27</v>
      </c>
      <c r="I510" s="6">
        <v>3</v>
      </c>
      <c r="J510" s="6">
        <v>0</v>
      </c>
      <c r="K510" s="6"/>
      <c r="L510" s="6">
        <v>76</v>
      </c>
      <c r="M510" s="6">
        <v>150</v>
      </c>
      <c r="N510" s="6">
        <v>1888.57602</v>
      </c>
      <c r="O510" s="5">
        <v>7047.8864999999996</v>
      </c>
      <c r="P510" s="5">
        <v>75</v>
      </c>
      <c r="Q510" s="6">
        <v>104.94641</v>
      </c>
      <c r="R510" s="7" t="s">
        <v>48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2025</v>
      </c>
      <c r="C511" s="6">
        <v>5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27</v>
      </c>
      <c r="I511" s="6">
        <v>3</v>
      </c>
      <c r="J511" s="6">
        <v>0</v>
      </c>
      <c r="K511" s="6"/>
      <c r="L511" s="6">
        <v>151</v>
      </c>
      <c r="M511" s="6">
        <v>250</v>
      </c>
      <c r="N511" s="6">
        <v>1888.57602</v>
      </c>
      <c r="O511" s="5">
        <v>10717.431</v>
      </c>
      <c r="P511" s="5">
        <v>150</v>
      </c>
      <c r="Q511" s="6">
        <v>151.03207</v>
      </c>
      <c r="R511" s="7" t="s">
        <v>48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2025</v>
      </c>
      <c r="C512" s="6">
        <v>5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27</v>
      </c>
      <c r="I512" s="6">
        <v>3</v>
      </c>
      <c r="J512" s="6">
        <v>0</v>
      </c>
      <c r="K512" s="6"/>
      <c r="L512" s="6">
        <v>251</v>
      </c>
      <c r="M512" s="6">
        <v>300</v>
      </c>
      <c r="N512" s="6">
        <v>1888.57602</v>
      </c>
      <c r="O512" s="5">
        <v>21590.375</v>
      </c>
      <c r="P512" s="5">
        <v>250</v>
      </c>
      <c r="Q512" s="6">
        <v>199.95543000000001</v>
      </c>
      <c r="R512" s="7" t="s">
        <v>48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2025</v>
      </c>
      <c r="C513" s="6">
        <v>5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27</v>
      </c>
      <c r="I513" s="6">
        <v>3</v>
      </c>
      <c r="J513" s="6">
        <v>0</v>
      </c>
      <c r="K513" s="6"/>
      <c r="L513" s="6">
        <v>301</v>
      </c>
      <c r="M513" s="6"/>
      <c r="N513" s="6">
        <v>1888.57602</v>
      </c>
      <c r="O513" s="5">
        <v>31588.146499999999</v>
      </c>
      <c r="P513" s="5">
        <v>300</v>
      </c>
      <c r="Q513" s="6">
        <v>235.38460000000001</v>
      </c>
      <c r="R513" s="7" t="s">
        <v>48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2025</v>
      </c>
      <c r="C514" s="6">
        <v>5</v>
      </c>
      <c r="D514" s="5" t="s">
        <v>25</v>
      </c>
      <c r="E514" s="6">
        <v>1</v>
      </c>
      <c r="F514" s="5" t="s">
        <v>26</v>
      </c>
      <c r="G514" s="6">
        <v>1</v>
      </c>
      <c r="H514" s="5" t="s">
        <v>27</v>
      </c>
      <c r="I514" s="6"/>
      <c r="J514" s="6">
        <v>0</v>
      </c>
      <c r="K514" s="6"/>
      <c r="L514" s="6">
        <v>0</v>
      </c>
      <c r="M514" s="6">
        <v>75</v>
      </c>
      <c r="N514" s="6">
        <v>1888.57602</v>
      </c>
      <c r="O514" s="5"/>
      <c r="P514" s="5"/>
      <c r="Q514" s="6">
        <v>52.125120000000003</v>
      </c>
      <c r="R514" s="7" t="s">
        <v>48</v>
      </c>
      <c r="S514" s="6"/>
      <c r="T514" s="6"/>
      <c r="U514" s="5"/>
      <c r="V514" s="5"/>
      <c r="W5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2025-07-14T13:32:57Z</dcterms:created>
  <dcterms:modified xsi:type="dcterms:W3CDTF">2025-07-14T13:33:47Z</dcterms:modified>
</cp:coreProperties>
</file>