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388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1" l="1"/>
  <c r="F21" i="1"/>
  <c r="F22" i="1"/>
  <c r="L28" i="1"/>
  <c r="L29" i="1"/>
  <c r="M28" i="1"/>
  <c r="M29" i="1"/>
  <c r="N28" i="1"/>
  <c r="N29" i="1"/>
  <c r="K29" i="1"/>
  <c r="K28" i="1"/>
  <c r="D21" i="1"/>
  <c r="E21" i="1"/>
  <c r="C21" i="1"/>
  <c r="D18" i="1"/>
  <c r="E18" i="1"/>
  <c r="C18" i="1"/>
  <c r="F17" i="1"/>
  <c r="F16" i="1"/>
  <c r="M48" i="1"/>
  <c r="K48" i="1"/>
  <c r="E48" i="1"/>
  <c r="C38" i="1"/>
  <c r="E38" i="1"/>
  <c r="C48" i="1"/>
  <c r="D23" i="1"/>
  <c r="E23" i="1"/>
  <c r="F23" i="1"/>
  <c r="C23" i="1"/>
  <c r="L20" i="1"/>
  <c r="M20" i="1"/>
  <c r="K20" i="1"/>
</calcChain>
</file>

<file path=xl/sharedStrings.xml><?xml version="1.0" encoding="utf-8"?>
<sst xmlns="http://schemas.openxmlformats.org/spreadsheetml/2006/main" count="103" uniqueCount="73">
  <si>
    <t>EI</t>
  </si>
  <si>
    <t>COMPRAS</t>
  </si>
  <si>
    <t>E FINAL</t>
  </si>
  <si>
    <t>U</t>
  </si>
  <si>
    <t>$</t>
  </si>
  <si>
    <t>MES 1</t>
  </si>
  <si>
    <t>MES 2</t>
  </si>
  <si>
    <t>MES 3</t>
  </si>
  <si>
    <t>LAS COMPRAS NO LAS TENGO PERO LAS SACO POR DIFERENCIA</t>
  </si>
  <si>
    <t>LA EXISTENCIA FINAL EN UN MES ES LA INICIA DEL SIGUIENTE</t>
  </si>
  <si>
    <t>LAS VENTEAS SON LA EF DEL MES ANTERIOR POR LA POLITICA DE STCOK</t>
  </si>
  <si>
    <t>MOVIMIENTO DE INVENTARIO</t>
  </si>
  <si>
    <t>PRESUPUESTO ECONOMICO</t>
  </si>
  <si>
    <t>VTAS</t>
  </si>
  <si>
    <t>(CMV)</t>
  </si>
  <si>
    <t>RDO BRUTO</t>
  </si>
  <si>
    <t>TOTAL</t>
  </si>
  <si>
    <t>GASTOS FIJOS</t>
  </si>
  <si>
    <t>AMORTIZACIONES</t>
  </si>
  <si>
    <t>AMORTIZACIONES 20% ANUAL 500000 X 0,2/ 12</t>
  </si>
  <si>
    <t>RDO OPERATVIO</t>
  </si>
  <si>
    <t>(VENTAS)</t>
  </si>
  <si>
    <t>GASTOS ADM SON AMORT Y G. FIJOS</t>
  </si>
  <si>
    <t>GASTOS FINANCIEROS SON INTERESES</t>
  </si>
  <si>
    <t>PRESUPUESTO FINANCIERO - PERCIBIDO</t>
  </si>
  <si>
    <t>INGRESOS</t>
  </si>
  <si>
    <t>50% EFVO</t>
  </si>
  <si>
    <t>50% 3O DIAS</t>
  </si>
  <si>
    <t>CREDITOS</t>
  </si>
  <si>
    <t>TOTAL INGRESOS</t>
  </si>
  <si>
    <t>EGRESOS</t>
  </si>
  <si>
    <t>40$ 30 DIAS</t>
  </si>
  <si>
    <t>10% 60 DIAS</t>
  </si>
  <si>
    <t>DIFERIDO</t>
  </si>
  <si>
    <t>DEUDAS COMERCIALES</t>
  </si>
  <si>
    <t>DEUDAS SOCIALES</t>
  </si>
  <si>
    <t>TOTAL EGRESOS</t>
  </si>
  <si>
    <t>SALDO OBJETIVO CAJA</t>
  </si>
  <si>
    <t>INTERESES</t>
  </si>
  <si>
    <t>RDO FINAL</t>
  </si>
  <si>
    <t>BALANCE INICIAL</t>
  </si>
  <si>
    <t>DISPONIBILIDADES</t>
  </si>
  <si>
    <t>BS DE USO</t>
  </si>
  <si>
    <t>BS DE CAMBIO</t>
  </si>
  <si>
    <t>AMORT. ACUM</t>
  </si>
  <si>
    <t>ACTIVO</t>
  </si>
  <si>
    <t>PASIVO</t>
  </si>
  <si>
    <t>DS COMERCIALES</t>
  </si>
  <si>
    <t>DS BCARIAS</t>
  </si>
  <si>
    <t>DS SOCIALES</t>
  </si>
  <si>
    <t>CAPITAL</t>
  </si>
  <si>
    <t>RDOS ACUMULADOS</t>
  </si>
  <si>
    <t>TOTAL ACTIVO</t>
  </si>
  <si>
    <t>TOTAL PASIVO Y PN</t>
  </si>
  <si>
    <t>SUPERHABIT/DEFICIT</t>
  </si>
  <si>
    <t>SALDO INICIAL DISPON.</t>
  </si>
  <si>
    <t>COLOCACION DE FONDOS</t>
  </si>
  <si>
    <t>RECUPERO DE CAPITAL</t>
  </si>
  <si>
    <t>BALANCE PROYECTADO</t>
  </si>
  <si>
    <t>INVERSIONES</t>
  </si>
  <si>
    <t>AMORT ACUM</t>
  </si>
  <si>
    <t>RDOS ACUM</t>
  </si>
  <si>
    <t>E.O.A.F</t>
  </si>
  <si>
    <t>RESULTADO</t>
  </si>
  <si>
    <t>ORIGENES</t>
  </si>
  <si>
    <t>AMORT.</t>
  </si>
  <si>
    <t>APLICACIONES</t>
  </si>
  <si>
    <t>SUBTOTAL</t>
  </si>
  <si>
    <t>ACTIVO QUE BAJAN</t>
  </si>
  <si>
    <t>ACTIVOS QUE SUBEN</t>
  </si>
  <si>
    <t>DISPON.</t>
  </si>
  <si>
    <t>PASIVOS QUE SUBEN</t>
  </si>
  <si>
    <t>PASIVOS QUE BAJAN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</si>
</sst>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6600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auto="1"/>
      </top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2" borderId="10" xfId="0" applyFill="1" applyBorder="1"/>
    <xf numFmtId="0" fontId="0" fillId="0" borderId="11" xfId="0" applyBorder="1"/>
    <xf numFmtId="0" fontId="0" fillId="3" borderId="10" xfId="0" applyFill="1" applyBorder="1"/>
    <xf numFmtId="0" fontId="0" fillId="0" borderId="4" xfId="0" applyBorder="1"/>
    <xf numFmtId="0" fontId="0" fillId="0" borderId="10" xfId="0" applyFill="1" applyBorder="1"/>
    <xf numFmtId="0" fontId="0" fillId="4" borderId="10" xfId="0" applyFill="1" applyBorder="1"/>
    <xf numFmtId="0" fontId="0" fillId="5" borderId="10" xfId="0" applyFill="1" applyBorder="1"/>
    <xf numFmtId="0" fontId="0" fillId="6" borderId="10" xfId="0" applyFill="1" applyBorder="1"/>
    <xf numFmtId="0" fontId="1" fillId="0" borderId="10" xfId="0" applyFont="1" applyBorder="1"/>
    <xf numFmtId="0" fontId="1" fillId="0" borderId="11" xfId="0" applyFont="1" applyBorder="1"/>
    <xf numFmtId="0" fontId="0" fillId="0" borderId="9" xfId="0" applyFill="1" applyBorder="1"/>
    <xf numFmtId="0" fontId="0" fillId="0" borderId="1" xfId="0" applyBorder="1"/>
    <xf numFmtId="0" fontId="0" fillId="0" borderId="12" xfId="0" applyBorder="1"/>
    <xf numFmtId="0" fontId="0" fillId="0" borderId="13" xfId="0" applyBorder="1"/>
    <xf numFmtId="0" fontId="0" fillId="0" borderId="2" xfId="0" applyFill="1" applyBorder="1"/>
    <xf numFmtId="0" fontId="0" fillId="0" borderId="14" xfId="0" applyBorder="1"/>
    <xf numFmtId="0" fontId="0" fillId="0" borderId="1" xfId="0" applyFill="1" applyBorder="1"/>
    <xf numFmtId="0" fontId="4" fillId="0" borderId="10" xfId="0" applyFont="1" applyBorder="1"/>
    <xf numFmtId="0" fontId="0" fillId="0" borderId="3" xfId="0" applyBorder="1"/>
    <xf numFmtId="0" fontId="0" fillId="0" borderId="0" xfId="0" applyBorder="1"/>
    <xf numFmtId="0" fontId="0" fillId="0" borderId="15" xfId="0" applyBorder="1"/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20" xfId="0" applyFont="1" applyBorder="1" applyAlignment="1">
      <alignment horizontal="right"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horizontal="right" vertical="center"/>
    </xf>
    <xf numFmtId="0" fontId="5" fillId="0" borderId="23" xfId="0" applyFont="1" applyBorder="1" applyAlignment="1">
      <alignment horizontal="right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5" fillId="0" borderId="2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5" fillId="0" borderId="20" xfId="0" applyFont="1" applyFill="1" applyBorder="1" applyAlignment="1">
      <alignment horizontal="right" vertical="center"/>
    </xf>
    <xf numFmtId="0" fontId="0" fillId="4" borderId="11" xfId="0" applyFill="1" applyBorder="1"/>
    <xf numFmtId="0" fontId="0" fillId="5" borderId="11" xfId="0" applyFill="1" applyBorder="1"/>
    <xf numFmtId="0" fontId="0" fillId="6" borderId="11" xfId="0" applyFill="1" applyBorder="1"/>
  </cellXfs>
  <cellStyles count="2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8"/>
  <sheetViews>
    <sheetView tabSelected="1" showRuler="0" workbookViewId="0">
      <selection activeCell="H19" sqref="H19"/>
    </sheetView>
  </sheetViews>
  <sheetFormatPr baseColWidth="10" defaultRowHeight="15" x14ac:dyDescent="0"/>
  <cols>
    <col min="2" max="2" width="15.83203125" customWidth="1"/>
    <col min="3" max="3" width="11.5" customWidth="1"/>
    <col min="10" max="10" width="22" customWidth="1"/>
  </cols>
  <sheetData>
    <row r="1" spans="2:14" ht="16" thickBot="1">
      <c r="B1" s="46" t="s">
        <v>11</v>
      </c>
      <c r="C1" s="47"/>
      <c r="D1" s="47"/>
      <c r="E1" s="47"/>
      <c r="F1" s="47"/>
      <c r="G1" s="47"/>
      <c r="H1" s="48"/>
    </row>
    <row r="2" spans="2:14">
      <c r="B2" s="29"/>
      <c r="C2" s="45" t="s">
        <v>5</v>
      </c>
      <c r="D2" s="44"/>
      <c r="E2" s="43" t="s">
        <v>6</v>
      </c>
      <c r="F2" s="44"/>
      <c r="G2" s="43" t="s">
        <v>7</v>
      </c>
      <c r="H2" s="44"/>
    </row>
    <row r="3" spans="2:14">
      <c r="B3" s="30"/>
      <c r="C3" s="31" t="s">
        <v>3</v>
      </c>
      <c r="D3" s="32" t="s">
        <v>4</v>
      </c>
      <c r="E3" s="31" t="s">
        <v>3</v>
      </c>
      <c r="F3" s="32" t="s">
        <v>4</v>
      </c>
      <c r="G3" s="31" t="s">
        <v>3</v>
      </c>
      <c r="H3" s="32" t="s">
        <v>4</v>
      </c>
    </row>
    <row r="4" spans="2:14">
      <c r="B4" s="30" t="s">
        <v>0</v>
      </c>
      <c r="C4" s="31">
        <v>439</v>
      </c>
      <c r="D4" s="32">
        <v>180000</v>
      </c>
      <c r="E4" s="31">
        <v>450</v>
      </c>
      <c r="F4" s="32">
        <v>184500</v>
      </c>
      <c r="G4" s="31">
        <v>400</v>
      </c>
      <c r="H4" s="32">
        <v>164000</v>
      </c>
    </row>
    <row r="5" spans="2:14">
      <c r="B5" s="30" t="s">
        <v>1</v>
      </c>
      <c r="C5" s="31">
        <v>510</v>
      </c>
      <c r="D5" s="50">
        <v>209500</v>
      </c>
      <c r="E5" s="31">
        <v>400</v>
      </c>
      <c r="F5" s="50">
        <v>164000</v>
      </c>
      <c r="G5" s="31">
        <v>330</v>
      </c>
      <c r="H5" s="50">
        <v>135300</v>
      </c>
    </row>
    <row r="6" spans="2:14" ht="16" thickBot="1">
      <c r="B6" s="30" t="s">
        <v>21</v>
      </c>
      <c r="C6" s="31">
        <v>500</v>
      </c>
      <c r="D6" s="32">
        <v>-205000</v>
      </c>
      <c r="E6" s="31">
        <v>450</v>
      </c>
      <c r="F6" s="32">
        <v>184500</v>
      </c>
      <c r="G6" s="31">
        <v>400</v>
      </c>
      <c r="H6" s="32">
        <v>-164000</v>
      </c>
    </row>
    <row r="7" spans="2:14" ht="16" thickBot="1">
      <c r="B7" s="33" t="s">
        <v>2</v>
      </c>
      <c r="C7" s="34">
        <v>450</v>
      </c>
      <c r="D7" s="35">
        <v>184500</v>
      </c>
      <c r="E7" s="34">
        <v>400</v>
      </c>
      <c r="F7" s="35">
        <v>164000</v>
      </c>
      <c r="G7" s="34">
        <v>330</v>
      </c>
      <c r="H7" s="35">
        <v>135300</v>
      </c>
    </row>
    <row r="9" spans="2:14">
      <c r="B9" t="s">
        <v>9</v>
      </c>
    </row>
    <row r="10" spans="2:14">
      <c r="B10" t="s">
        <v>8</v>
      </c>
    </row>
    <row r="11" spans="2:14">
      <c r="B11" t="s">
        <v>10</v>
      </c>
    </row>
    <row r="14" spans="2:14">
      <c r="B14" s="36" t="s">
        <v>12</v>
      </c>
      <c r="C14" s="37"/>
      <c r="D14" s="37"/>
      <c r="E14" s="37"/>
      <c r="F14" s="49"/>
      <c r="J14" s="36" t="s">
        <v>24</v>
      </c>
      <c r="K14" s="37"/>
      <c r="L14" s="37"/>
      <c r="M14" s="37"/>
      <c r="N14" s="11"/>
    </row>
    <row r="15" spans="2:14">
      <c r="B15" s="5"/>
      <c r="C15" s="5" t="s">
        <v>5</v>
      </c>
      <c r="D15" s="5" t="s">
        <v>6</v>
      </c>
      <c r="E15" s="5" t="s">
        <v>7</v>
      </c>
      <c r="F15" s="5" t="s">
        <v>16</v>
      </c>
      <c r="J15" s="5"/>
      <c r="K15" s="5" t="s">
        <v>5</v>
      </c>
      <c r="L15" s="5" t="s">
        <v>6</v>
      </c>
      <c r="M15" s="5" t="s">
        <v>7</v>
      </c>
      <c r="N15" s="5" t="s">
        <v>33</v>
      </c>
    </row>
    <row r="16" spans="2:14">
      <c r="B16" s="6" t="s">
        <v>13</v>
      </c>
      <c r="C16" s="8">
        <v>225000</v>
      </c>
      <c r="D16" s="10">
        <v>202500</v>
      </c>
      <c r="E16" s="6">
        <v>180000</v>
      </c>
      <c r="F16" s="6">
        <f>C16+D16+E16</f>
        <v>607500</v>
      </c>
      <c r="J16" s="6" t="s">
        <v>25</v>
      </c>
      <c r="K16" s="12"/>
      <c r="L16" s="6"/>
      <c r="M16" s="6"/>
      <c r="N16" s="6"/>
    </row>
    <row r="17" spans="2:15">
      <c r="B17" s="9" t="s">
        <v>14</v>
      </c>
      <c r="C17" s="51">
        <v>-205000</v>
      </c>
      <c r="D17" s="52">
        <v>-184500</v>
      </c>
      <c r="E17" s="53">
        <v>-164000</v>
      </c>
      <c r="F17" s="9">
        <f>C17+D17+E17</f>
        <v>-553500</v>
      </c>
      <c r="J17" s="6" t="s">
        <v>26</v>
      </c>
      <c r="K17" s="8">
        <v>112500</v>
      </c>
      <c r="L17" s="10">
        <v>101250</v>
      </c>
      <c r="M17" s="6">
        <v>90000</v>
      </c>
      <c r="N17" s="6"/>
    </row>
    <row r="18" spans="2:15">
      <c r="B18" s="6" t="s">
        <v>15</v>
      </c>
      <c r="C18" s="6">
        <f>C16+C17</f>
        <v>20000</v>
      </c>
      <c r="D18" s="6">
        <f t="shared" ref="D18:E18" si="0">D16+D17</f>
        <v>18000</v>
      </c>
      <c r="E18" s="6">
        <f t="shared" si="0"/>
        <v>16000</v>
      </c>
      <c r="F18" s="6">
        <f>C18+D18+E18</f>
        <v>54000</v>
      </c>
      <c r="J18" s="6" t="s">
        <v>27</v>
      </c>
      <c r="K18" s="6"/>
      <c r="L18" s="8">
        <v>112500</v>
      </c>
      <c r="M18" s="10">
        <v>101250</v>
      </c>
      <c r="N18" s="6">
        <v>90000</v>
      </c>
    </row>
    <row r="19" spans="2:15">
      <c r="B19" s="6" t="s">
        <v>17</v>
      </c>
      <c r="C19" s="6">
        <v>-10000</v>
      </c>
      <c r="D19" s="6">
        <v>-10000</v>
      </c>
      <c r="E19" s="6">
        <v>-10000</v>
      </c>
      <c r="F19" s="6">
        <v>-30000</v>
      </c>
      <c r="J19" s="6" t="s">
        <v>28</v>
      </c>
      <c r="K19" s="6">
        <v>50000</v>
      </c>
      <c r="L19" s="6"/>
      <c r="M19" s="6"/>
      <c r="N19" s="6"/>
    </row>
    <row r="20" spans="2:15">
      <c r="B20" s="9" t="s">
        <v>18</v>
      </c>
      <c r="C20" s="9">
        <v>-8333</v>
      </c>
      <c r="D20" s="9">
        <v>-8333</v>
      </c>
      <c r="E20" s="9">
        <v>-8333</v>
      </c>
      <c r="F20" s="9">
        <v>-25000</v>
      </c>
      <c r="J20" s="16" t="s">
        <v>29</v>
      </c>
      <c r="K20" s="16">
        <f>SUM(K16:K19)</f>
        <v>162500</v>
      </c>
      <c r="L20" s="16">
        <f t="shared" ref="L20:M20" si="1">SUM(L16:L19)</f>
        <v>213750</v>
      </c>
      <c r="M20" s="16">
        <f t="shared" si="1"/>
        <v>191250</v>
      </c>
      <c r="N20" s="16"/>
    </row>
    <row r="21" spans="2:15">
      <c r="B21" s="9" t="s">
        <v>20</v>
      </c>
      <c r="C21" s="9">
        <f>C18+C19+C20</f>
        <v>1667</v>
      </c>
      <c r="D21" s="9">
        <f t="shared" ref="D21:E21" si="2">D18+D19+D20</f>
        <v>-333</v>
      </c>
      <c r="E21" s="9">
        <f t="shared" si="2"/>
        <v>-2333</v>
      </c>
      <c r="F21" s="9">
        <f>F18+F19+F20</f>
        <v>-1000</v>
      </c>
      <c r="J21" s="6" t="s">
        <v>30</v>
      </c>
      <c r="K21" s="6"/>
      <c r="L21" s="6"/>
      <c r="M21" s="6"/>
      <c r="N21" s="6"/>
    </row>
    <row r="22" spans="2:15">
      <c r="B22" s="18" t="s">
        <v>38</v>
      </c>
      <c r="C22" s="19">
        <v>0</v>
      </c>
      <c r="D22" s="24">
        <v>464</v>
      </c>
      <c r="E22" s="19">
        <v>187</v>
      </c>
      <c r="F22" s="11">
        <f>D22+E22</f>
        <v>651</v>
      </c>
      <c r="J22" s="6" t="s">
        <v>26</v>
      </c>
      <c r="K22" s="13">
        <v>-102500</v>
      </c>
      <c r="L22" s="14">
        <v>-92250</v>
      </c>
      <c r="M22" s="15">
        <v>-82000</v>
      </c>
      <c r="N22" s="6"/>
    </row>
    <row r="23" spans="2:15">
      <c r="B23" s="22" t="s">
        <v>39</v>
      </c>
      <c r="C23" s="23">
        <f>C21+C22</f>
        <v>1667</v>
      </c>
      <c r="D23" s="23">
        <f t="shared" ref="D23:F23" si="3">D21+D22</f>
        <v>131</v>
      </c>
      <c r="E23" s="23">
        <f t="shared" si="3"/>
        <v>-2146</v>
      </c>
      <c r="F23" s="4">
        <f t="shared" si="3"/>
        <v>-349</v>
      </c>
      <c r="J23" s="6" t="s">
        <v>31</v>
      </c>
      <c r="K23" s="6"/>
      <c r="L23" s="13">
        <v>-82000</v>
      </c>
      <c r="M23" s="14">
        <v>-73800</v>
      </c>
      <c r="N23" s="15">
        <v>-65600</v>
      </c>
    </row>
    <row r="24" spans="2:15">
      <c r="J24" s="6" t="s">
        <v>32</v>
      </c>
      <c r="K24" s="6"/>
      <c r="L24" s="6"/>
      <c r="M24" s="13">
        <v>-20500</v>
      </c>
      <c r="N24" s="14">
        <v>-18450</v>
      </c>
      <c r="O24">
        <v>-16400</v>
      </c>
    </row>
    <row r="25" spans="2:15">
      <c r="J25" s="6" t="s">
        <v>17</v>
      </c>
      <c r="K25" s="25">
        <v>-10000</v>
      </c>
      <c r="L25" s="6">
        <v>-10000</v>
      </c>
      <c r="M25" s="25">
        <v>-10000</v>
      </c>
      <c r="N25" s="6"/>
    </row>
    <row r="26" spans="2:15">
      <c r="B26" t="s">
        <v>19</v>
      </c>
      <c r="J26" s="6" t="s">
        <v>34</v>
      </c>
      <c r="K26" s="6">
        <v>-37800</v>
      </c>
      <c r="L26" s="6">
        <v>-37800</v>
      </c>
      <c r="M26" s="6">
        <v>-37800</v>
      </c>
      <c r="N26" s="6"/>
    </row>
    <row r="27" spans="2:15">
      <c r="B27" t="s">
        <v>22</v>
      </c>
      <c r="J27" s="6" t="s">
        <v>35</v>
      </c>
      <c r="K27" s="6"/>
      <c r="L27" s="6">
        <v>-6000</v>
      </c>
      <c r="M27" s="6"/>
      <c r="N27" s="6"/>
    </row>
    <row r="28" spans="2:15">
      <c r="B28" t="s">
        <v>23</v>
      </c>
      <c r="J28" s="17" t="s">
        <v>36</v>
      </c>
      <c r="K28" s="17">
        <f>SUM(K22:K27)</f>
        <v>-150300</v>
      </c>
      <c r="L28" s="17">
        <f t="shared" ref="L28:M28" si="4">SUM(L22:L27)</f>
        <v>-228050</v>
      </c>
      <c r="M28" s="17">
        <f t="shared" si="4"/>
        <v>-224100</v>
      </c>
      <c r="N28" s="17">
        <f>SUM(N22:N27)</f>
        <v>-84050</v>
      </c>
    </row>
    <row r="29" spans="2:15">
      <c r="J29" s="18" t="s">
        <v>54</v>
      </c>
      <c r="K29" s="5">
        <f>K20+K28</f>
        <v>12200</v>
      </c>
      <c r="L29" s="5">
        <f t="shared" ref="L29:N29" si="5">L20+L28</f>
        <v>-14300</v>
      </c>
      <c r="M29" s="5">
        <f t="shared" si="5"/>
        <v>-32850</v>
      </c>
      <c r="N29" s="5">
        <f t="shared" si="5"/>
        <v>-84050</v>
      </c>
    </row>
    <row r="30" spans="2:15">
      <c r="J30" s="12" t="s">
        <v>55</v>
      </c>
      <c r="K30" s="6">
        <v>31000</v>
      </c>
      <c r="L30" s="6">
        <v>20000</v>
      </c>
      <c r="M30" s="6">
        <v>20000</v>
      </c>
      <c r="N30" s="2"/>
    </row>
    <row r="31" spans="2:15">
      <c r="B31" s="38" t="s">
        <v>40</v>
      </c>
      <c r="C31" s="39"/>
      <c r="D31" s="39"/>
      <c r="E31" s="40"/>
      <c r="J31" s="12" t="s">
        <v>56</v>
      </c>
      <c r="K31" s="6">
        <v>-23200</v>
      </c>
      <c r="L31" s="6">
        <v>-9364</v>
      </c>
      <c r="M31" s="6">
        <v>-23299</v>
      </c>
      <c r="N31" s="2"/>
    </row>
    <row r="32" spans="2:15">
      <c r="B32" s="26" t="s">
        <v>45</v>
      </c>
      <c r="C32" s="19"/>
      <c r="D32" s="3" t="s">
        <v>46</v>
      </c>
      <c r="E32" s="4"/>
      <c r="J32" s="12" t="s">
        <v>57</v>
      </c>
      <c r="K32" s="6"/>
      <c r="L32" s="6">
        <v>23200</v>
      </c>
      <c r="M32" s="6">
        <v>9364</v>
      </c>
      <c r="N32" s="2"/>
    </row>
    <row r="33" spans="2:14">
      <c r="B33" s="26" t="s">
        <v>41</v>
      </c>
      <c r="C33" s="11">
        <v>31000</v>
      </c>
      <c r="D33" s="26" t="s">
        <v>47</v>
      </c>
      <c r="E33" s="11">
        <v>126000</v>
      </c>
      <c r="J33" s="6" t="s">
        <v>38</v>
      </c>
      <c r="K33" s="6"/>
      <c r="L33" s="6">
        <v>464</v>
      </c>
      <c r="M33" s="6">
        <v>187</v>
      </c>
      <c r="N33" s="2"/>
    </row>
    <row r="34" spans="2:14">
      <c r="B34" s="1" t="s">
        <v>28</v>
      </c>
      <c r="C34" s="2">
        <v>50000</v>
      </c>
      <c r="D34" s="1" t="s">
        <v>48</v>
      </c>
      <c r="E34" s="2">
        <v>0</v>
      </c>
      <c r="J34" s="7" t="s">
        <v>37</v>
      </c>
      <c r="K34" s="7">
        <v>20000</v>
      </c>
      <c r="L34" s="7">
        <v>20000</v>
      </c>
      <c r="M34" s="7">
        <v>20000</v>
      </c>
      <c r="N34" s="4"/>
    </row>
    <row r="35" spans="2:14">
      <c r="B35" s="1" t="s">
        <v>42</v>
      </c>
      <c r="C35" s="2">
        <v>180000</v>
      </c>
      <c r="D35" s="1" t="s">
        <v>49</v>
      </c>
      <c r="E35" s="2">
        <v>6000</v>
      </c>
    </row>
    <row r="36" spans="2:14">
      <c r="B36" s="1" t="s">
        <v>43</v>
      </c>
      <c r="C36" s="2">
        <v>500000</v>
      </c>
      <c r="D36" s="1" t="s">
        <v>50</v>
      </c>
      <c r="E36" s="2">
        <v>475000</v>
      </c>
    </row>
    <row r="37" spans="2:14">
      <c r="B37" s="28" t="s">
        <v>44</v>
      </c>
      <c r="C37" s="21">
        <v>-100000</v>
      </c>
      <c r="D37" s="28" t="s">
        <v>51</v>
      </c>
      <c r="E37" s="21">
        <v>54000</v>
      </c>
      <c r="J37" s="41" t="s">
        <v>62</v>
      </c>
      <c r="K37" s="41"/>
      <c r="L37" s="41"/>
      <c r="M37" s="41"/>
    </row>
    <row r="38" spans="2:14">
      <c r="B38" s="3" t="s">
        <v>52</v>
      </c>
      <c r="C38" s="23">
        <f>SUM(C33:C37)</f>
        <v>661000</v>
      </c>
      <c r="D38" s="23" t="s">
        <v>53</v>
      </c>
      <c r="E38" s="4">
        <f>SUM(E33:E37)</f>
        <v>661000</v>
      </c>
      <c r="J38" s="42" t="s">
        <v>64</v>
      </c>
      <c r="K38" s="42"/>
      <c r="L38" s="42" t="s">
        <v>66</v>
      </c>
      <c r="M38" s="42"/>
    </row>
    <row r="39" spans="2:14">
      <c r="J39" s="26" t="s">
        <v>63</v>
      </c>
      <c r="K39" s="19">
        <v>13537</v>
      </c>
      <c r="L39" s="26"/>
      <c r="M39" s="11"/>
    </row>
    <row r="40" spans="2:14">
      <c r="B40" s="38" t="s">
        <v>58</v>
      </c>
      <c r="C40" s="39"/>
      <c r="D40" s="39"/>
      <c r="E40" s="40"/>
      <c r="J40" s="1" t="s">
        <v>65</v>
      </c>
      <c r="K40" s="27">
        <v>25000</v>
      </c>
      <c r="L40" s="1"/>
      <c r="M40" s="2"/>
    </row>
    <row r="41" spans="2:14">
      <c r="B41" s="3" t="s">
        <v>45</v>
      </c>
      <c r="C41" s="23"/>
      <c r="D41" s="3" t="s">
        <v>46</v>
      </c>
      <c r="E41" s="4"/>
      <c r="J41" s="3" t="s">
        <v>67</v>
      </c>
      <c r="K41" s="23">
        <v>38537</v>
      </c>
      <c r="L41" s="3"/>
      <c r="M41" s="4"/>
    </row>
    <row r="42" spans="2:14">
      <c r="B42" s="1" t="s">
        <v>41</v>
      </c>
      <c r="C42" s="27">
        <v>20000</v>
      </c>
      <c r="D42" s="26" t="s">
        <v>47</v>
      </c>
      <c r="E42" s="11">
        <v>94600</v>
      </c>
      <c r="J42" s="26" t="s">
        <v>68</v>
      </c>
      <c r="K42" s="19"/>
      <c r="L42" s="26" t="s">
        <v>69</v>
      </c>
      <c r="M42" s="11"/>
    </row>
    <row r="43" spans="2:14">
      <c r="B43" s="1" t="s">
        <v>28</v>
      </c>
      <c r="C43" s="27">
        <v>90000</v>
      </c>
      <c r="D43" s="1" t="s">
        <v>49</v>
      </c>
      <c r="E43" s="2">
        <v>0</v>
      </c>
      <c r="J43" s="26" t="s">
        <v>70</v>
      </c>
      <c r="K43" s="19">
        <v>11000</v>
      </c>
      <c r="L43" s="26" t="s">
        <v>28</v>
      </c>
      <c r="M43" s="11">
        <v>40000</v>
      </c>
    </row>
    <row r="44" spans="2:14">
      <c r="B44" s="1" t="s">
        <v>59</v>
      </c>
      <c r="C44" s="27">
        <v>20137</v>
      </c>
      <c r="D44" s="1" t="s">
        <v>50</v>
      </c>
      <c r="E44" s="2">
        <v>475000</v>
      </c>
      <c r="J44" s="28" t="s">
        <v>43</v>
      </c>
      <c r="K44" s="20">
        <v>48000</v>
      </c>
      <c r="L44" s="28" t="s">
        <v>59</v>
      </c>
      <c r="M44" s="21">
        <v>20137</v>
      </c>
    </row>
    <row r="45" spans="2:14">
      <c r="B45" s="1" t="s">
        <v>43</v>
      </c>
      <c r="C45" s="27">
        <v>132000</v>
      </c>
      <c r="D45" s="1" t="s">
        <v>61</v>
      </c>
      <c r="E45" s="2">
        <v>67537</v>
      </c>
      <c r="J45" s="3" t="s">
        <v>71</v>
      </c>
      <c r="K45" s="23"/>
      <c r="L45" s="3" t="s">
        <v>72</v>
      </c>
      <c r="M45" s="4"/>
    </row>
    <row r="46" spans="2:14">
      <c r="B46" s="1" t="s">
        <v>42</v>
      </c>
      <c r="C46" s="27">
        <v>500000</v>
      </c>
      <c r="D46" s="1"/>
      <c r="E46" s="2"/>
      <c r="J46" s="26"/>
      <c r="K46" s="19">
        <v>0</v>
      </c>
      <c r="L46" s="26" t="s">
        <v>47</v>
      </c>
      <c r="M46" s="11">
        <v>31400</v>
      </c>
    </row>
    <row r="47" spans="2:14">
      <c r="B47" s="28" t="s">
        <v>60</v>
      </c>
      <c r="C47" s="20">
        <v>-125000</v>
      </c>
      <c r="D47" s="28"/>
      <c r="E47" s="21"/>
      <c r="J47" s="28"/>
      <c r="K47" s="20">
        <v>0</v>
      </c>
      <c r="L47" s="28" t="s">
        <v>49</v>
      </c>
      <c r="M47" s="21">
        <v>6000</v>
      </c>
    </row>
    <row r="48" spans="2:14">
      <c r="B48" s="3" t="s">
        <v>52</v>
      </c>
      <c r="C48" s="23">
        <f>SUM(C42:C47)</f>
        <v>637137</v>
      </c>
      <c r="D48" s="23" t="s">
        <v>53</v>
      </c>
      <c r="E48" s="4">
        <f>SUM(E42:E45)</f>
        <v>637137</v>
      </c>
      <c r="J48" s="28"/>
      <c r="K48" s="20">
        <f>SUM(K41:K44)</f>
        <v>97537</v>
      </c>
      <c r="L48" s="28"/>
      <c r="M48" s="21">
        <f>SUM(M43:M47)</f>
        <v>97537</v>
      </c>
    </row>
  </sheetData>
  <mergeCells count="11">
    <mergeCell ref="G2:H2"/>
    <mergeCell ref="C2:D2"/>
    <mergeCell ref="E2:F2"/>
    <mergeCell ref="B1:H1"/>
    <mergeCell ref="B14:F14"/>
    <mergeCell ref="J14:M14"/>
    <mergeCell ref="B31:E31"/>
    <mergeCell ref="B40:E40"/>
    <mergeCell ref="J37:M37"/>
    <mergeCell ref="J38:K38"/>
    <mergeCell ref="L38:M3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 Levy</dc:creator>
  <cp:lastModifiedBy>Martín Levy</cp:lastModifiedBy>
  <dcterms:created xsi:type="dcterms:W3CDTF">2016-08-17T13:56:59Z</dcterms:created>
  <dcterms:modified xsi:type="dcterms:W3CDTF">2016-08-25T13:20:13Z</dcterms:modified>
</cp:coreProperties>
</file>