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0" i="1" l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E146" i="1"/>
  <c r="C98" i="1"/>
  <c r="C100" i="1"/>
  <c r="C101" i="1"/>
  <c r="A89" i="1"/>
</calcChain>
</file>

<file path=xl/sharedStrings.xml><?xml version="1.0" encoding="utf-8"?>
<sst xmlns="http://schemas.openxmlformats.org/spreadsheetml/2006/main" count="203" uniqueCount="196">
  <si>
    <t>COOPER HERMANOS SA</t>
  </si>
  <si>
    <t>ESTADO DE RESULTADOS REFORMULADO</t>
  </si>
  <si>
    <t>VENTAS</t>
  </si>
  <si>
    <t>VENTAS NETAS</t>
  </si>
  <si>
    <t>COSTO DE MERCADERIAS VENDIDAS</t>
  </si>
  <si>
    <t>GANANCIA BRUTA</t>
  </si>
  <si>
    <t>GASTOS DE COMERCIALIZACION</t>
  </si>
  <si>
    <t>GASTOS DE ADMINISTRACION</t>
  </si>
  <si>
    <t>RESTULTADO DE LAS TRANSACCIONES</t>
  </si>
  <si>
    <t>GASTOS OPERATIVOS</t>
  </si>
  <si>
    <t>RESULTADO POR TENENCIA DE BS DE CAMBIO</t>
  </si>
  <si>
    <t>RXT</t>
  </si>
  <si>
    <t>ROAP</t>
  </si>
  <si>
    <t>RDO FINACNIERO GENERADO POR ACTIVOS</t>
  </si>
  <si>
    <t>RFGA</t>
  </si>
  <si>
    <t>RDO OPERATIVO POR LA ACT PPAL</t>
  </si>
  <si>
    <t>RDO DE LA ACTIVIDAD PPAL</t>
  </si>
  <si>
    <t>RAP</t>
  </si>
  <si>
    <t>RDO DE LAS INVERSIONES PERMANENTES</t>
  </si>
  <si>
    <t>RESULTADO DEL ACTIVO</t>
  </si>
  <si>
    <t>REGP</t>
  </si>
  <si>
    <t>RDOS FINANCIEROS GENERADOS POR PASIVOS</t>
  </si>
  <si>
    <t>RDOS ANTES DE IMPUESTOS</t>
  </si>
  <si>
    <t>RAI</t>
  </si>
  <si>
    <t>IMPUESTO A LAS GANANCIAS</t>
  </si>
  <si>
    <t>RDO NETO</t>
  </si>
  <si>
    <t>HAY QUE CALCULAR LOS DOS INDICADORES GLOBALES DE RENTABILIDAD</t>
  </si>
  <si>
    <t>RIT Y RPN</t>
  </si>
  <si>
    <t xml:space="preserve">RIT = RDO DEL ACTIVO  / EL ACTIVO PROMEDIO </t>
  </si>
  <si>
    <t>RIT = 5171741 X 100 / ACT TOTAL AL INICIO + ACT TOTAL AL FINAL /2</t>
  </si>
  <si>
    <t>RIT = 51741 X 100 / 48329935</t>
  </si>
  <si>
    <t>LO SACO SUMANDO LOS ACTIVOS TOTALES DEL ESP Y LOS DIVIDO DOS</t>
  </si>
  <si>
    <t>CADA 100 PESOS COLOCADOS EN PROMEDIO EN EL ACTIVO DE LA COMPANIA LA GANANCIA QUE SE OBTIENE EN 10,70</t>
  </si>
  <si>
    <t>RIT = %10,70</t>
  </si>
  <si>
    <t>RENTABILIDAD DEL PATRIMONIO NETO</t>
  </si>
  <si>
    <t>RPN</t>
  </si>
  <si>
    <t>RPN = R NETO (ESTADO DE RESULTADOS) X 100 / PN PROMEDIO</t>
  </si>
  <si>
    <t>RPN = 2399993 X 100 / 27318767</t>
  </si>
  <si>
    <t>CADA 100 PESOS INVERTIDO POR IUN ACCIONISTAS EN LA EMPRESA TIENE COMO GANANCIA 8,78</t>
  </si>
  <si>
    <t>RPN = %8,78</t>
  </si>
  <si>
    <t>EL PN PROMEDIO LO SACO SUMANDO LOS PN TOTALES EN EL ESP DIVIDIDO 2</t>
  </si>
  <si>
    <t>NO SE PUEDE CAMBIAR EL ORDEN )</t>
  </si>
  <si>
    <t>(HAY QUE AGREGAR LOS 4 SUBTOTALES Y EL RDO REFORMULADO DEBE QUEDAR IGUAL QUE EL ANTERIOR</t>
  </si>
  <si>
    <t>MARGEN SOBRE VENTAS = RDO DE LAS TRANSACCIONES / VENTAS</t>
  </si>
  <si>
    <t>ROTACION DE LAINV = VENTAS / RDO PROMEDIO</t>
  </si>
  <si>
    <t>RFGA = RAP / ROAP</t>
  </si>
  <si>
    <t>RDO DE INVERSIONES PERMANENTES = RDO DEL ACTIVO / RAP</t>
  </si>
  <si>
    <t>4734437 X 100 / 79354855</t>
  </si>
  <si>
    <t>79354855 / 48329935</t>
  </si>
  <si>
    <t>5089245 / 4734734</t>
  </si>
  <si>
    <t>5171741 / 5089245</t>
  </si>
  <si>
    <t>LUEGO DE CUBRIR TODOS LOS COSTOS OPERATIVOS QUEDAN CADA 100 PESOS COMO GANANCIA 5, 97</t>
  </si>
  <si>
    <t>5171741/ 57141</t>
  </si>
  <si>
    <t>EL NIVEL DE VENTA EN ESTE CASO ESTA POR ENCIMA DE LOS ACTIVOS COLOCADOS EN ESTE NEGOCIO</t>
  </si>
  <si>
    <t>EFECTO DE TENENCIA = ROAP / RDO DE LA TRANSACCION</t>
  </si>
  <si>
    <t>LOS INTERESES GENERADOS POR ACTIVOS SIEMPRE DAN GANANCIAS</t>
  </si>
  <si>
    <t>RIT = 10,70</t>
  </si>
  <si>
    <t>RPN = RIT X APALANCAMIENTO FINANCIERO X EFECTO FISCAL</t>
  </si>
  <si>
    <t>EFECTO FISCAL RDO NETO / RDO ANTES DE IMPUESTOS</t>
  </si>
  <si>
    <t>APALANCAMIENTO = RPN / RIT X EFECTO FISCAL</t>
  </si>
  <si>
    <t>2399993 / 3692297</t>
  </si>
  <si>
    <t>8,7851 / 10,70 X 0,65</t>
  </si>
  <si>
    <t>RPN = 8,78</t>
  </si>
  <si>
    <t>TASA DE FINANCIACION PROMEDIO</t>
  </si>
  <si>
    <t>TFP</t>
  </si>
  <si>
    <t>RDO FINANCIEROS GENRADOS POR PASIVOS / PASIVOS PROMEDIOS</t>
  </si>
  <si>
    <t>EL PASIVO PROMEDIO LO SACO CON LOS PASIVOS TOTALES EN EL ESP SOBRE 2</t>
  </si>
  <si>
    <t>1479449 / 21001168 X 100</t>
  </si>
  <si>
    <t xml:space="preserve">ENFOQUE MARGINAL </t>
  </si>
  <si>
    <t>COSTOS VARIABLES</t>
  </si>
  <si>
    <t>6046395 X 0,698753</t>
  </si>
  <si>
    <t>CPRODUCCION = CMV X % CVP</t>
  </si>
  <si>
    <t>G DE COMERCIALIZACION</t>
  </si>
  <si>
    <t>SUMO LOS GTOS VARIABELES (EN NEGRITA EN LA CONSIGNA)</t>
  </si>
  <si>
    <t>TOTAL COSTOS VARIABLES</t>
  </si>
  <si>
    <t>CONTRIBUCION MARGINAL</t>
  </si>
  <si>
    <t>COSTOS FIJOS</t>
  </si>
  <si>
    <t>DE PRODUCCION (COPIO DE GASTOS DE FABRICACION)</t>
  </si>
  <si>
    <t>DE COMERCIALIZACION (LOS QUE NO ESTAN EN NEGRITA)</t>
  </si>
  <si>
    <t>DE Administración (COPIO GTOS DE ADMIN)</t>
  </si>
  <si>
    <t>RDOS FINANCIEROS GRDOS POR PASIVOS</t>
  </si>
  <si>
    <t>SUBTOTAL</t>
  </si>
  <si>
    <t>OTROS INGRESOS / EGRESOS FIJOS</t>
  </si>
  <si>
    <t>TODO LO QUE ESTA ARRIBA DE RAI Y NO HAYA USADO ANTES</t>
  </si>
  <si>
    <t>TOTAL COSTOS FIJOS</t>
  </si>
  <si>
    <t>NO FORMULA</t>
  </si>
  <si>
    <t>VA A LA FORMULA</t>
  </si>
  <si>
    <t xml:space="preserve">RESULTADO S/ ENFOQUE MARGINAL </t>
  </si>
  <si>
    <t>PE = COSTOS FIJOS / 1 - COSTOS VARIABLES/ VENTAS</t>
  </si>
  <si>
    <t>PE = 29728243 /1- 4613942 / 79324855</t>
  </si>
  <si>
    <t>EL DENOMINADOR ES MARGEN DE CONTRIBUCION</t>
  </si>
  <si>
    <t>PE = 29728243/ 0,4151</t>
  </si>
  <si>
    <t>PE = 71,617</t>
  </si>
  <si>
    <t>PARA NO TENER PERDIDAS ECONOMICAS DEBE TENER UN INGRESO DE 71,61</t>
  </si>
  <si>
    <t>MARGEN DE SEGURIDAD</t>
  </si>
  <si>
    <t>CARGAS FIJAS / MARGEN DE CONTRIBUCUIN = VTAS PUNTO DE EQUILIBRIO</t>
  </si>
  <si>
    <t>VTAS ACTUALES - VTAS EN EL PUNT DE EQUILIBRIO / VTAS ACTUALES X 100</t>
  </si>
  <si>
    <t>PUEDE TENER UNA CAIDA EN LAS VENTAS DEHASTA UN %9,75 Y NO HABRIAN PERDIDAS</t>
  </si>
  <si>
    <t>CONTRIBUCION MARGINAL / VENTAS = MARGEN DE CONTRIBUICION</t>
  </si>
  <si>
    <t>INDICADORES FINANCIEROS</t>
  </si>
  <si>
    <t>COBERTURA DE LIQUIDEZ</t>
  </si>
  <si>
    <t>LIQUIDEZ CORRIENTE DISPONIBLE / LC NECESARIA</t>
  </si>
  <si>
    <t>LCD = ACTIVO CORRIENTE / PASIVO CORRINETE</t>
  </si>
  <si>
    <t>LCD = 37122495 / 12744657</t>
  </si>
  <si>
    <t>LCD = 2,91</t>
  </si>
  <si>
    <t>LA EMPRESA CUENTA CON 2,91 PESOS DE ACTIVO CORRIENTE POR CADA PESO DE PASIVO CORRIENTE</t>
  </si>
  <si>
    <t>LCN= PLAZO DE RELAIZACION DEL ACTIVO CORRINTE / PLAZO DE EXIJIBILDAD DEL PASIVO CORRIENTE</t>
  </si>
  <si>
    <t>LCN = PRAC / PEPC</t>
  </si>
  <si>
    <t>APC = ANTIGÜEDAD PROMEDIO DE CREDITOS</t>
  </si>
  <si>
    <t>APC = CREDITOS POR VENTAS PROMEDIO X 365 / VENTAS</t>
  </si>
  <si>
    <t>NUMERADOR ES VARIABLE DE STOCK DENOMIDADOR ES VARIABLE DE FLUJO</t>
  </si>
  <si>
    <t>APC = 14045425 X 365 / 79354855 = 64,60</t>
  </si>
  <si>
    <t>PCC = CR X VENTAS AL CIERRE X 365 / VENTAS</t>
  </si>
  <si>
    <t>PCC = 75,62</t>
  </si>
  <si>
    <t>LO QUE SE TARDA EN COBRAR EN DIAS HASTA EL CIERRE DEL EJERCICIO</t>
  </si>
  <si>
    <t xml:space="preserve">EN PROMEDIO Q VENDE HASTA EL MONETO Q COBRA </t>
  </si>
  <si>
    <t>TARDA 64,60 DIAS</t>
  </si>
  <si>
    <t>ABC = BS DE CAMBIO PROMEDIO X 365 / CMV</t>
  </si>
  <si>
    <t>ABC = 19591436 X 365 / 60463935</t>
  </si>
  <si>
    <t>ABC = 118,26 DIAS</t>
  </si>
  <si>
    <t>CUBRE LAS 3 ETAPAS, ALMACEN, FABRICA Y VENTAS</t>
  </si>
  <si>
    <t>PRAC = CREDITOS POR VENTAS X APC + (BS DE CAMBIO X ABC + APC) / ACTIVO CORRIENTE</t>
  </si>
  <si>
    <t>PRAC = 16464350 X 64,60 + 20564762 X (118,26 + 64,60) / 37122495</t>
  </si>
  <si>
    <t>PRAC = 129,95</t>
  </si>
  <si>
    <t>PARA CONVERTIR TODO EL ACTIVO CORRIENTE EN CAJA, LA EMPRESA NECESITA 129,95 DIAS</t>
  </si>
  <si>
    <t>VAR DE ACTIVO = ACT 2011 - ACT 2010</t>
  </si>
  <si>
    <t>VAR DE PN =IDEM</t>
  </si>
  <si>
    <t>VAR DE PASIVO NO CORRIENTE IDEM</t>
  </si>
  <si>
    <t xml:space="preserve">DIAS QUE TARDA MI PASIVO CORRIENTE EN </t>
  </si>
  <si>
    <t>CONVERTIRSE EN EXIGIBLE</t>
  </si>
  <si>
    <t>LCN = 129,95 / 62,58</t>
  </si>
  <si>
    <t xml:space="preserve">LCD / LCN = 1,4 </t>
  </si>
  <si>
    <t>LCN = 2,07</t>
  </si>
  <si>
    <t xml:space="preserve">ENDEUDAMIENTO = P/ PN </t>
  </si>
  <si>
    <t>ENDEUDAMIENTO = 0,83</t>
  </si>
  <si>
    <t>POR CADA PESO APORTADO POR LOS SOCIOS TENEMOS 83 CENTAVOS APORTADOS POR TERCEROS</t>
  </si>
  <si>
    <t>FINANCIACION DE LA INMOVILIZACION</t>
  </si>
  <si>
    <t xml:space="preserve">PN / ACTIVO NO CORRIENTE </t>
  </si>
  <si>
    <t>SI DA MEOR A 1 HAY QUE VER SI ESTA FIANCIADO POR P NO CORRIENTE, TAMBIEN ES UNA BUENA RELACION</t>
  </si>
  <si>
    <t xml:space="preserve">TOMAMOS DEUDA PARA FINANCIAR EL ACTIVO Y TIENE UNCOSTO MEDIO DEL 7,04 </t>
  </si>
  <si>
    <t>PERO MI ACTIVO RINDIO EL 10,70 POR LO TANTO HAY MEJOR RENTABILIDAD</t>
  </si>
  <si>
    <t>RESOLUCION</t>
  </si>
  <si>
    <t>INDICADORES FINACNIEROS</t>
  </si>
  <si>
    <t>PERIODOS</t>
  </si>
  <si>
    <t>EVOLUCION</t>
  </si>
  <si>
    <t>TASAS DE FINANCIACION PROMEDIO</t>
  </si>
  <si>
    <t>COBERTURA DE LA LIQUIDEZ</t>
  </si>
  <si>
    <t>LIQUIDEZ CORRIENTE DISPONIBLE</t>
  </si>
  <si>
    <t>LIQUIDEZ CORRIENTE NECESARIA</t>
  </si>
  <si>
    <t>PRAC (DIAS)</t>
  </si>
  <si>
    <t>PEPC (DIAS)</t>
  </si>
  <si>
    <t xml:space="preserve">RIT </t>
  </si>
  <si>
    <t>MARGEN SOBRE VENTAS</t>
  </si>
  <si>
    <t>ROTACION DE LA INVERSION</t>
  </si>
  <si>
    <t>EFECTO TENENCIA</t>
  </si>
  <si>
    <t>EFECTO RESULTADOS FINANCIEROS DE ACTIVOS</t>
  </si>
  <si>
    <t>EFECTO INVERSIONES PERMANENTES</t>
  </si>
  <si>
    <t>APALANCAMIENTO FINANCIERO</t>
  </si>
  <si>
    <t>CAYO POR EL MARGEN SOBRE VENTAS QUE CAYO UN 39 %</t>
  </si>
  <si>
    <t>EFECTO FISCAL</t>
  </si>
  <si>
    <t>EFECTO DE RESULTADOS EXTRAORDINARIOS</t>
  </si>
  <si>
    <t>VENTAS ACTUALES</t>
  </si>
  <si>
    <t>PUNTO DE EQUILIBRIO</t>
  </si>
  <si>
    <t>CARGA FIJA</t>
  </si>
  <si>
    <t>MARGEN DE CONTRIBUCION</t>
  </si>
  <si>
    <t>LA INFLACION ES DEL 21, 06 %</t>
  </si>
  <si>
    <t>PLAZO AL CIERRE DE COBRANZA (DIAS)</t>
  </si>
  <si>
    <t>ANTIGÜEDAD DE CREDITOS (DIAS)</t>
  </si>
  <si>
    <t>ANTIGÜEDAD BS DE CAMBIO (DIAS)</t>
  </si>
  <si>
    <t>ENDEUDAMEINTO</t>
  </si>
  <si>
    <t>FINANCIACION DE INMOVILIZACION</t>
  </si>
  <si>
    <t>PORQUE AUMENTO EL PRAC Y DISMINUYO EL PEPC</t>
  </si>
  <si>
    <t>HASTA 1 ES BAJIO</t>
  </si>
  <si>
    <t xml:space="preserve">                  VAR ACTIVO + CMV + GTOS COMER  + GTOS ADM+ RFGP + IMP A LAS GANANCIAS - AMORT DEL EJERCICIO - (VARIACION DEL PASIVO NO CORRIENTE + VARIACION DEL PN)</t>
  </si>
  <si>
    <t xml:space="preserve">                6002057 + 60463935 + 9039778 + 5117408 + 1479444 + 1292304 + 570258 - (5438672 + 1199993)   </t>
  </si>
  <si>
    <r>
      <rPr>
        <b/>
        <sz val="12"/>
        <rFont val="Calibri"/>
        <scheme val="minor"/>
      </rPr>
      <t>PEPC=</t>
    </r>
    <r>
      <rPr>
        <sz val="12"/>
        <color rgb="FFFF0000"/>
        <rFont val="Calibri"/>
        <family val="2"/>
        <scheme val="minor"/>
      </rPr>
      <t xml:space="preserve">         </t>
    </r>
    <r>
      <rPr>
        <sz val="12"/>
        <color rgb="FF000000"/>
        <rFont val="Calibri"/>
        <family val="2"/>
        <scheme val="minor"/>
      </rPr>
      <t xml:space="preserve">                                                                                                           PASIVO CORRIENTE PROMEDIO X 365</t>
    </r>
  </si>
  <si>
    <r>
      <rPr>
        <b/>
        <sz val="12"/>
        <color rgb="FF000000"/>
        <rFont val="Calibri"/>
        <scheme val="minor"/>
      </rPr>
      <t xml:space="preserve">PEPC= </t>
    </r>
    <r>
      <rPr>
        <sz val="12"/>
        <color rgb="FF000000"/>
        <rFont val="Calibri"/>
        <family val="2"/>
        <scheme val="minor"/>
      </rPr>
      <t xml:space="preserve">                                                                              7327865 X 365</t>
    </r>
  </si>
  <si>
    <t>ES SOLVENTE PORQUE ES MAYOR A UNO</t>
  </si>
  <si>
    <t>RIT = MARGEN SOBRE VTAS X ROTACION DE LA INV X EFECTO TENENCIA X EFCTO RDO FINANCIERO GENERADO POR ACT X ESTADO DE RDO DE INV PERMANENTES</t>
  </si>
  <si>
    <t>ESTO ES FAVORABLE POR QUE HAY GANANCIA PORQUE</t>
  </si>
  <si>
    <t>ES FAVORABLE EL APALANCAMIENTO, SIGNIFICA QUE AL HABER TOMADO</t>
  </si>
  <si>
    <t>DEUDA AL PRECIO QUE LA TOME MEJORO LA RENTABILIDAD</t>
  </si>
  <si>
    <t>TIENE COSTOS POR DEBAJO DE LOS NIVELES DEL MERCADO</t>
  </si>
  <si>
    <t>DE PRODUCCION SI EL ENFOQUE MARGINAL DA + LAS VTAS</t>
  </si>
  <si>
    <t xml:space="preserve"> SON MAYORES A LOS COSTOS Y EL PUNTO DE EQUILIBRIO</t>
  </si>
  <si>
    <t xml:space="preserve"> DA MENOS A LAS VENTAS</t>
  </si>
  <si>
    <t xml:space="preserve">NO  DA IGUAL QUE EL RAI SOLAMENTE POR EL COSTO DE </t>
  </si>
  <si>
    <t>EL PN SUPERA AL ACT NO CTES POR LO TANTO EL ACTIVO A LARGO PLAZO ESTA CUBIERTO POR LOS SOCIOS</t>
  </si>
  <si>
    <t>LO QUE IMPLICARIA UNA MALA RELACION SERIA QUE UN ACTIVO NO CTE ESTE FINANCIADO POR UN PASIVO CTE</t>
  </si>
  <si>
    <t>O EL RIT. EN ESTE CASO ES EL RIT</t>
  </si>
  <si>
    <t>ES MALO. PUEDE SER POR EL APALANC- EL EFECTO FISCAL</t>
  </si>
  <si>
    <t>ES BUENA. PQ UN ACT QUE RINDE EL 10 % LO FINANCIE AL 7,04 %</t>
  </si>
  <si>
    <t>BUENA GESTION PQ AUMENTARON MENOS Q LA INFLACION</t>
  </si>
  <si>
    <t>ES BUENA CUANDO ESTA ARRIBA DEL 15. MAS DEL 10 ACEPTABLE</t>
  </si>
  <si>
    <t>COMO ESTO CAYO MAS QUE EL RIT, HAY MEJOR RELACION</t>
  </si>
  <si>
    <t>ESTO ES SOLVENTE PQ DISPONE MAS DE LO QUE NECESITA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</si>
</sst>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0" xfId="0" applyFill="1" applyBorder="1"/>
    <xf numFmtId="44" fontId="0" fillId="0" borderId="0" xfId="1" applyFont="1" applyFill="1" applyBorder="1"/>
    <xf numFmtId="0" fontId="0" fillId="2" borderId="0" xfId="0" applyFill="1"/>
    <xf numFmtId="10" fontId="0" fillId="0" borderId="0" xfId="0" applyNumberFormat="1" applyAlignment="1">
      <alignment horizontal="left"/>
    </xf>
    <xf numFmtId="0" fontId="0" fillId="0" borderId="0" xfId="0" applyFill="1"/>
    <xf numFmtId="0" fontId="3" fillId="2" borderId="0" xfId="0" applyFont="1" applyFill="1"/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Fill="1" applyBorder="1"/>
    <xf numFmtId="44" fontId="3" fillId="0" borderId="1" xfId="1" applyFont="1" applyFill="1" applyBorder="1"/>
    <xf numFmtId="0" fontId="3" fillId="0" borderId="2" xfId="0" applyFont="1" applyFill="1" applyBorder="1"/>
    <xf numFmtId="44" fontId="3" fillId="0" borderId="2" xfId="1" applyFont="1" applyFill="1" applyBorder="1"/>
    <xf numFmtId="0" fontId="3" fillId="0" borderId="0" xfId="0" applyFont="1" applyAlignment="1">
      <alignment horizontal="left"/>
    </xf>
    <xf numFmtId="44" fontId="3" fillId="0" borderId="0" xfId="1" applyFont="1" applyAlignment="1">
      <alignment horizontal="left"/>
    </xf>
    <xf numFmtId="44" fontId="0" fillId="0" borderId="0" xfId="0" applyNumberFormat="1"/>
    <xf numFmtId="44" fontId="0" fillId="0" borderId="1" xfId="0" applyNumberFormat="1" applyBorder="1"/>
    <xf numFmtId="44" fontId="0" fillId="0" borderId="0" xfId="0" applyNumberFormat="1" applyFill="1" applyBorder="1"/>
    <xf numFmtId="0" fontId="0" fillId="0" borderId="0" xfId="0" applyFont="1"/>
    <xf numFmtId="0" fontId="0" fillId="0" borderId="2" xfId="0" applyBorder="1"/>
    <xf numFmtId="0" fontId="3" fillId="0" borderId="0" xfId="0" applyFont="1" applyAlignment="1">
      <alignment horizontal="left" vertical="center"/>
    </xf>
    <xf numFmtId="0" fontId="3" fillId="0" borderId="4" xfId="0" applyFont="1" applyBorder="1"/>
    <xf numFmtId="0" fontId="0" fillId="0" borderId="4" xfId="0" applyBorder="1"/>
    <xf numFmtId="10" fontId="0" fillId="0" borderId="4" xfId="42" applyNumberFormat="1" applyFont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3" xfId="0" applyBorder="1"/>
    <xf numFmtId="0" fontId="7" fillId="0" borderId="3" xfId="0" applyFont="1" applyBorder="1"/>
    <xf numFmtId="0" fontId="7" fillId="0" borderId="0" xfId="0" applyFont="1" applyBorder="1"/>
    <xf numFmtId="0" fontId="7" fillId="0" borderId="2" xfId="0" applyFont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Fill="1" applyBorder="1"/>
    <xf numFmtId="0" fontId="3" fillId="0" borderId="0" xfId="0" applyFont="1" applyFill="1" applyBorder="1"/>
  </cellXfs>
  <cellStyles count="45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3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4" builtinId="9" hidden="1"/>
    <cellStyle name="Moneda" xfId="1" builtinId="4"/>
    <cellStyle name="Normal" xfId="0" builtinId="0"/>
    <cellStyle name="Porcentual" xfId="4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showRuler="0" topLeftCell="A14" workbookViewId="0">
      <selection activeCell="A45" sqref="A45"/>
    </sheetView>
  </sheetViews>
  <sheetFormatPr baseColWidth="10" defaultRowHeight="15" x14ac:dyDescent="0"/>
  <cols>
    <col min="1" max="1" width="48.6640625" customWidth="1"/>
    <col min="2" max="2" width="16.1640625" bestFit="1" customWidth="1"/>
    <col min="3" max="3" width="16.33203125" customWidth="1"/>
    <col min="4" max="4" width="11.1640625" customWidth="1"/>
    <col min="9" max="9" width="11.83203125" customWidth="1"/>
    <col min="12" max="12" width="10.6640625" customWidth="1"/>
  </cols>
  <sheetData>
    <row r="1" spans="1:4">
      <c r="A1" s="1" t="s">
        <v>0</v>
      </c>
    </row>
    <row r="3" spans="1:4">
      <c r="A3" s="10" t="s">
        <v>1</v>
      </c>
    </row>
    <row r="4" spans="1:4">
      <c r="A4" t="s">
        <v>42</v>
      </c>
    </row>
    <row r="5" spans="1:4">
      <c r="A5" t="s">
        <v>41</v>
      </c>
    </row>
    <row r="6" spans="1:4">
      <c r="A6" t="s">
        <v>3</v>
      </c>
      <c r="B6" s="2">
        <v>79354855</v>
      </c>
    </row>
    <row r="7" spans="1:4">
      <c r="A7" t="s">
        <v>4</v>
      </c>
      <c r="B7" s="2">
        <v>-60463935</v>
      </c>
    </row>
    <row r="8" spans="1:4">
      <c r="A8" s="11" t="s">
        <v>5</v>
      </c>
      <c r="B8" s="12">
        <v>18890920</v>
      </c>
    </row>
    <row r="9" spans="1:4">
      <c r="A9" t="s">
        <v>6</v>
      </c>
      <c r="B9" s="2">
        <v>-9038778</v>
      </c>
      <c r="C9" t="s">
        <v>9</v>
      </c>
    </row>
    <row r="10" spans="1:4">
      <c r="A10" t="s">
        <v>7</v>
      </c>
      <c r="B10" s="2">
        <v>-5117408</v>
      </c>
      <c r="C10" t="s">
        <v>9</v>
      </c>
    </row>
    <row r="11" spans="1:4">
      <c r="A11" s="11" t="s">
        <v>8</v>
      </c>
      <c r="B11" s="12">
        <v>4734734</v>
      </c>
      <c r="D11" s="7">
        <v>1</v>
      </c>
    </row>
    <row r="12" spans="1:4">
      <c r="A12" s="5" t="s">
        <v>10</v>
      </c>
      <c r="B12" s="6">
        <v>354511</v>
      </c>
      <c r="C12" t="s">
        <v>11</v>
      </c>
    </row>
    <row r="13" spans="1:4">
      <c r="A13" s="13" t="s">
        <v>15</v>
      </c>
      <c r="B13" s="14">
        <v>5089245</v>
      </c>
      <c r="C13" t="s">
        <v>12</v>
      </c>
      <c r="D13" s="7">
        <v>2</v>
      </c>
    </row>
    <row r="14" spans="1:4">
      <c r="A14" s="5" t="s">
        <v>13</v>
      </c>
      <c r="B14" s="6">
        <v>82496</v>
      </c>
      <c r="C14" t="s">
        <v>14</v>
      </c>
    </row>
    <row r="15" spans="1:4">
      <c r="A15" s="13" t="s">
        <v>16</v>
      </c>
      <c r="B15" s="14">
        <v>5171741</v>
      </c>
      <c r="C15" t="s">
        <v>17</v>
      </c>
      <c r="D15" s="7">
        <v>3</v>
      </c>
    </row>
    <row r="16" spans="1:4">
      <c r="A16" s="5" t="s">
        <v>18</v>
      </c>
      <c r="B16" s="6">
        <v>0</v>
      </c>
    </row>
    <row r="17" spans="1:9">
      <c r="A17" s="42" t="s">
        <v>19</v>
      </c>
      <c r="B17" s="41">
        <v>5171741</v>
      </c>
      <c r="D17" s="7">
        <v>4</v>
      </c>
    </row>
    <row r="18" spans="1:9">
      <c r="A18" s="5" t="s">
        <v>21</v>
      </c>
      <c r="B18" s="6">
        <v>-1479444</v>
      </c>
      <c r="C18" t="s">
        <v>20</v>
      </c>
    </row>
    <row r="19" spans="1:9">
      <c r="A19" s="13" t="s">
        <v>22</v>
      </c>
      <c r="B19" s="14">
        <v>3692297</v>
      </c>
      <c r="C19" t="s">
        <v>23</v>
      </c>
    </row>
    <row r="20" spans="1:9">
      <c r="A20" s="5" t="s">
        <v>24</v>
      </c>
      <c r="B20" s="6">
        <v>-1292304</v>
      </c>
    </row>
    <row r="21" spans="1:9">
      <c r="A21" s="15" t="s">
        <v>25</v>
      </c>
      <c r="B21" s="16">
        <v>2399993</v>
      </c>
    </row>
    <row r="26" spans="1:9">
      <c r="A26" t="s">
        <v>26</v>
      </c>
      <c r="C26" t="s">
        <v>27</v>
      </c>
    </row>
    <row r="27" spans="1:9">
      <c r="A27" s="10" t="s">
        <v>28</v>
      </c>
      <c r="B27" s="9"/>
    </row>
    <row r="28" spans="1:9">
      <c r="A28" t="s">
        <v>29</v>
      </c>
    </row>
    <row r="29" spans="1:9">
      <c r="A29" t="s">
        <v>30</v>
      </c>
      <c r="B29" t="s">
        <v>31</v>
      </c>
    </row>
    <row r="30" spans="1:9">
      <c r="A30" s="1" t="s">
        <v>33</v>
      </c>
    </row>
    <row r="31" spans="1:9">
      <c r="A31" t="s">
        <v>32</v>
      </c>
    </row>
    <row r="32" spans="1:9">
      <c r="A32" s="31"/>
      <c r="B32" s="31"/>
      <c r="C32" s="31"/>
      <c r="D32" s="31"/>
      <c r="E32" s="31"/>
      <c r="F32" s="31"/>
      <c r="G32" s="31"/>
      <c r="H32" s="31"/>
      <c r="I32" s="31"/>
    </row>
    <row r="33" spans="1:10">
      <c r="A33" t="s">
        <v>34</v>
      </c>
      <c r="B33" t="s">
        <v>35</v>
      </c>
    </row>
    <row r="34" spans="1:10">
      <c r="A34" s="10" t="s">
        <v>36</v>
      </c>
      <c r="B34" s="7"/>
    </row>
    <row r="35" spans="1:10">
      <c r="A35" t="s">
        <v>37</v>
      </c>
      <c r="B35" t="s">
        <v>40</v>
      </c>
    </row>
    <row r="36" spans="1:10">
      <c r="A36" s="1" t="s">
        <v>39</v>
      </c>
    </row>
    <row r="37" spans="1:10">
      <c r="A37" t="s">
        <v>38</v>
      </c>
    </row>
    <row r="38" spans="1:10">
      <c r="A38" s="31"/>
      <c r="B38" s="31"/>
      <c r="C38" s="31"/>
      <c r="D38" s="31"/>
      <c r="E38" s="31"/>
      <c r="F38" s="31"/>
      <c r="G38" s="31"/>
      <c r="H38" s="31"/>
      <c r="I38" s="31"/>
    </row>
    <row r="39" spans="1:10">
      <c r="A39" s="10" t="s">
        <v>178</v>
      </c>
      <c r="B39" s="7"/>
      <c r="C39" s="7"/>
      <c r="D39" s="7"/>
      <c r="E39" s="7"/>
      <c r="F39" s="7"/>
      <c r="G39" s="7"/>
      <c r="H39" s="7"/>
      <c r="I39" s="9"/>
      <c r="J39" s="9"/>
    </row>
    <row r="41" spans="1:10">
      <c r="A41" t="s">
        <v>43</v>
      </c>
    </row>
    <row r="42" spans="1:10">
      <c r="A42" t="s">
        <v>47</v>
      </c>
    </row>
    <row r="43" spans="1:10">
      <c r="A43" s="8">
        <v>5.9665000000000003E-2</v>
      </c>
      <c r="B43" t="s">
        <v>51</v>
      </c>
    </row>
    <row r="44" spans="1:10">
      <c r="A44" t="s">
        <v>44</v>
      </c>
    </row>
    <row r="45" spans="1:10">
      <c r="A45" t="s">
        <v>48</v>
      </c>
    </row>
    <row r="46" spans="1:10">
      <c r="A46" s="17">
        <v>1.6418999999999999</v>
      </c>
      <c r="B46" t="s">
        <v>53</v>
      </c>
    </row>
    <row r="47" spans="1:10">
      <c r="A47" t="s">
        <v>54</v>
      </c>
    </row>
    <row r="48" spans="1:10">
      <c r="A48" t="s">
        <v>49</v>
      </c>
    </row>
    <row r="49" spans="1:5">
      <c r="A49" s="17">
        <v>1.0749</v>
      </c>
      <c r="B49" t="s">
        <v>179</v>
      </c>
    </row>
    <row r="50" spans="1:5">
      <c r="A50" t="s">
        <v>45</v>
      </c>
      <c r="B50" s="36" t="s">
        <v>182</v>
      </c>
      <c r="C50" s="36"/>
      <c r="D50" s="36"/>
      <c r="E50" s="36"/>
    </row>
    <row r="51" spans="1:5">
      <c r="A51" t="s">
        <v>50</v>
      </c>
    </row>
    <row r="52" spans="1:5">
      <c r="A52" s="17">
        <v>1.0162</v>
      </c>
      <c r="B52" t="s">
        <v>55</v>
      </c>
    </row>
    <row r="53" spans="1:5">
      <c r="A53" t="s">
        <v>46</v>
      </c>
    </row>
    <row r="54" spans="1:5">
      <c r="A54" s="9" t="s">
        <v>52</v>
      </c>
    </row>
    <row r="55" spans="1:5">
      <c r="A55" s="17">
        <v>1</v>
      </c>
    </row>
    <row r="56" spans="1:5">
      <c r="A56" t="s">
        <v>56</v>
      </c>
    </row>
    <row r="59" spans="1:5">
      <c r="A59" s="10" t="s">
        <v>57</v>
      </c>
      <c r="B59" s="7"/>
    </row>
    <row r="61" spans="1:5">
      <c r="A61" t="s">
        <v>56</v>
      </c>
    </row>
    <row r="63" spans="1:5">
      <c r="A63" t="s">
        <v>59</v>
      </c>
    </row>
    <row r="64" spans="1:5">
      <c r="A64" t="s">
        <v>61</v>
      </c>
    </row>
    <row r="65" spans="1:3">
      <c r="A65" s="17">
        <v>1.2629999999999999</v>
      </c>
      <c r="B65" t="s">
        <v>180</v>
      </c>
    </row>
    <row r="66" spans="1:3">
      <c r="A66" t="s">
        <v>58</v>
      </c>
      <c r="B66" t="s">
        <v>181</v>
      </c>
    </row>
    <row r="67" spans="1:3">
      <c r="A67" t="s">
        <v>60</v>
      </c>
    </row>
    <row r="68" spans="1:3">
      <c r="A68" s="17">
        <v>0.65</v>
      </c>
    </row>
    <row r="70" spans="1:3">
      <c r="A70" s="1" t="s">
        <v>62</v>
      </c>
    </row>
    <row r="72" spans="1:3">
      <c r="A72" s="7" t="s">
        <v>63</v>
      </c>
      <c r="B72" s="7" t="s">
        <v>64</v>
      </c>
    </row>
    <row r="73" spans="1:3">
      <c r="A73" t="s">
        <v>65</v>
      </c>
    </row>
    <row r="74" spans="1:3">
      <c r="A74" t="s">
        <v>67</v>
      </c>
      <c r="B74" t="s">
        <v>66</v>
      </c>
    </row>
    <row r="75" spans="1:3">
      <c r="A75" s="17">
        <v>7.0411999999999999</v>
      </c>
      <c r="B75" t="s">
        <v>139</v>
      </c>
    </row>
    <row r="76" spans="1:3">
      <c r="B76" t="s">
        <v>140</v>
      </c>
    </row>
    <row r="77" spans="1:3">
      <c r="A77" s="10" t="s">
        <v>68</v>
      </c>
    </row>
    <row r="78" spans="1:3">
      <c r="A78" t="s">
        <v>1</v>
      </c>
    </row>
    <row r="80" spans="1:3">
      <c r="A80" s="1" t="s">
        <v>2</v>
      </c>
      <c r="C80" s="2">
        <v>79354855</v>
      </c>
    </row>
    <row r="81" spans="1:3">
      <c r="A81" t="s">
        <v>69</v>
      </c>
    </row>
    <row r="82" spans="1:3">
      <c r="A82" t="s">
        <v>71</v>
      </c>
    </row>
    <row r="83" spans="1:3">
      <c r="A83" t="s">
        <v>70</v>
      </c>
    </row>
    <row r="84" spans="1:3">
      <c r="A84" s="18">
        <v>42249354</v>
      </c>
    </row>
    <row r="85" spans="1:3">
      <c r="A85" t="s">
        <v>72</v>
      </c>
    </row>
    <row r="86" spans="1:3">
      <c r="A86" t="s">
        <v>73</v>
      </c>
    </row>
    <row r="87" spans="1:3">
      <c r="A87" s="18">
        <v>4164588</v>
      </c>
    </row>
    <row r="88" spans="1:3">
      <c r="A88" t="s">
        <v>74</v>
      </c>
      <c r="C88" s="2">
        <v>-46413942</v>
      </c>
    </row>
    <row r="89" spans="1:3">
      <c r="A89" s="18">
        <f>A84+A87</f>
        <v>46413942</v>
      </c>
      <c r="C89" s="2"/>
    </row>
    <row r="90" spans="1:3">
      <c r="C90" s="2"/>
    </row>
    <row r="91" spans="1:3">
      <c r="A91" s="11" t="s">
        <v>75</v>
      </c>
      <c r="B91" s="3"/>
      <c r="C91" s="4">
        <v>32940913</v>
      </c>
    </row>
    <row r="93" spans="1:3">
      <c r="A93" s="1" t="s">
        <v>76</v>
      </c>
    </row>
    <row r="94" spans="1:3">
      <c r="A94" t="s">
        <v>77</v>
      </c>
      <c r="C94" s="2">
        <v>-18694209</v>
      </c>
    </row>
    <row r="95" spans="1:3">
      <c r="A95" t="s">
        <v>78</v>
      </c>
      <c r="C95" s="2">
        <v>-4874190</v>
      </c>
    </row>
    <row r="96" spans="1:3">
      <c r="A96" t="s">
        <v>79</v>
      </c>
      <c r="C96" s="2">
        <v>-5117408</v>
      </c>
    </row>
    <row r="97" spans="1:4">
      <c r="A97" t="s">
        <v>80</v>
      </c>
      <c r="C97" s="2">
        <v>-1479444</v>
      </c>
    </row>
    <row r="98" spans="1:4">
      <c r="A98" s="3" t="s">
        <v>81</v>
      </c>
      <c r="B98" s="3"/>
      <c r="C98" s="20">
        <f>SUM(C93:C97)</f>
        <v>-30165251</v>
      </c>
      <c r="D98" t="s">
        <v>85</v>
      </c>
    </row>
    <row r="99" spans="1:4">
      <c r="A99" s="5" t="s">
        <v>82</v>
      </c>
      <c r="C99" s="21">
        <v>437007</v>
      </c>
      <c r="D99" t="s">
        <v>83</v>
      </c>
    </row>
    <row r="100" spans="1:4">
      <c r="A100" s="5" t="s">
        <v>84</v>
      </c>
      <c r="C100" s="19">
        <f>C98+C99</f>
        <v>-29728244</v>
      </c>
      <c r="D100" t="s">
        <v>86</v>
      </c>
    </row>
    <row r="101" spans="1:4">
      <c r="A101" s="5" t="s">
        <v>87</v>
      </c>
      <c r="C101" s="19">
        <f>C91+C100</f>
        <v>3212669</v>
      </c>
      <c r="D101" t="s">
        <v>186</v>
      </c>
    </row>
    <row r="102" spans="1:4">
      <c r="D102" t="s">
        <v>183</v>
      </c>
    </row>
    <row r="103" spans="1:4">
      <c r="A103" t="s">
        <v>88</v>
      </c>
      <c r="D103" t="s">
        <v>184</v>
      </c>
    </row>
    <row r="104" spans="1:4">
      <c r="A104" t="s">
        <v>89</v>
      </c>
      <c r="D104" t="s">
        <v>185</v>
      </c>
    </row>
    <row r="105" spans="1:4">
      <c r="A105" t="s">
        <v>91</v>
      </c>
    </row>
    <row r="106" spans="1:4">
      <c r="A106" s="1" t="s">
        <v>90</v>
      </c>
    </row>
    <row r="107" spans="1:4">
      <c r="A107" s="1" t="s">
        <v>92</v>
      </c>
      <c r="B107" t="s">
        <v>93</v>
      </c>
    </row>
    <row r="108" spans="1:4">
      <c r="A108" t="s">
        <v>95</v>
      </c>
    </row>
    <row r="109" spans="1:4">
      <c r="A109" s="1" t="s">
        <v>94</v>
      </c>
    </row>
    <row r="110" spans="1:4">
      <c r="A110" t="s">
        <v>96</v>
      </c>
    </row>
    <row r="111" spans="1:4">
      <c r="A111" s="24">
        <v>9.75</v>
      </c>
      <c r="B111" t="s">
        <v>97</v>
      </c>
    </row>
    <row r="113" spans="1:2">
      <c r="A113" t="s">
        <v>98</v>
      </c>
    </row>
    <row r="115" spans="1:2">
      <c r="A115" t="s">
        <v>99</v>
      </c>
    </row>
    <row r="117" spans="1:2">
      <c r="A117" t="s">
        <v>100</v>
      </c>
    </row>
    <row r="118" spans="1:2">
      <c r="A118" t="s">
        <v>101</v>
      </c>
    </row>
    <row r="120" spans="1:2">
      <c r="A120" t="s">
        <v>102</v>
      </c>
    </row>
    <row r="121" spans="1:2">
      <c r="A121" t="s">
        <v>103</v>
      </c>
    </row>
    <row r="122" spans="1:2">
      <c r="A122" s="1" t="s">
        <v>104</v>
      </c>
      <c r="B122" t="s">
        <v>105</v>
      </c>
    </row>
    <row r="124" spans="1:2">
      <c r="A124" t="s">
        <v>106</v>
      </c>
    </row>
    <row r="125" spans="1:2">
      <c r="A125" s="1" t="s">
        <v>107</v>
      </c>
    </row>
    <row r="127" spans="1:2">
      <c r="A127" s="1" t="s">
        <v>121</v>
      </c>
    </row>
    <row r="129" spans="1:13">
      <c r="A129" t="s">
        <v>108</v>
      </c>
    </row>
    <row r="130" spans="1:13">
      <c r="A130" s="1" t="s">
        <v>109</v>
      </c>
      <c r="B130" t="s">
        <v>110</v>
      </c>
    </row>
    <row r="131" spans="1:13">
      <c r="A131" t="s">
        <v>109</v>
      </c>
    </row>
    <row r="132" spans="1:13">
      <c r="A132" s="1" t="s">
        <v>111</v>
      </c>
      <c r="B132" t="s">
        <v>112</v>
      </c>
    </row>
    <row r="133" spans="1:13">
      <c r="A133" t="s">
        <v>115</v>
      </c>
      <c r="B133" s="1" t="s">
        <v>113</v>
      </c>
      <c r="C133" t="s">
        <v>114</v>
      </c>
    </row>
    <row r="134" spans="1:13">
      <c r="A134" s="22" t="s">
        <v>116</v>
      </c>
    </row>
    <row r="136" spans="1:13">
      <c r="A136" t="s">
        <v>117</v>
      </c>
    </row>
    <row r="137" spans="1:13">
      <c r="A137" t="s">
        <v>118</v>
      </c>
    </row>
    <row r="138" spans="1:13">
      <c r="A138" s="1" t="s">
        <v>119</v>
      </c>
      <c r="B138" t="s">
        <v>120</v>
      </c>
    </row>
    <row r="140" spans="1:13">
      <c r="A140" t="s">
        <v>122</v>
      </c>
    </row>
    <row r="141" spans="1:13">
      <c r="A141" s="1" t="s">
        <v>123</v>
      </c>
      <c r="B141" t="s">
        <v>124</v>
      </c>
    </row>
    <row r="143" spans="1:13" ht="15" customHeight="1">
      <c r="A143" s="33" t="s">
        <v>175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</row>
    <row r="144" spans="1:13">
      <c r="A144" s="34" t="s">
        <v>173</v>
      </c>
      <c r="B144" s="23"/>
      <c r="C144" s="23"/>
      <c r="D144" s="23"/>
      <c r="E144" s="23"/>
      <c r="F144" s="23"/>
      <c r="G144" s="23"/>
      <c r="H144" s="23"/>
      <c r="I144" s="23"/>
      <c r="J144" s="30"/>
      <c r="K144" s="30"/>
      <c r="L144" s="30"/>
      <c r="M144" s="30"/>
    </row>
    <row r="146" spans="1:9">
      <c r="A146" s="32" t="s">
        <v>176</v>
      </c>
      <c r="B146" s="28"/>
      <c r="C146" s="28"/>
      <c r="D146" s="28"/>
      <c r="E146" s="40">
        <f xml:space="preserve">  62.58</f>
        <v>62.58</v>
      </c>
      <c r="F146" t="s">
        <v>128</v>
      </c>
      <c r="G146" s="29"/>
      <c r="H146" s="29"/>
    </row>
    <row r="147" spans="1:9">
      <c r="A147" s="33" t="s">
        <v>174</v>
      </c>
      <c r="B147" s="30"/>
      <c r="C147" s="30"/>
      <c r="D147" s="30"/>
      <c r="E147" s="40"/>
      <c r="F147" t="s">
        <v>129</v>
      </c>
      <c r="G147" s="30"/>
      <c r="H147" s="30"/>
    </row>
    <row r="148" spans="1:9">
      <c r="A148" s="33"/>
      <c r="B148" s="30"/>
      <c r="C148" s="30"/>
      <c r="D148" s="30"/>
      <c r="E148" s="30"/>
      <c r="F148" s="30"/>
      <c r="G148" s="30"/>
      <c r="H148" s="30"/>
      <c r="I148" s="35"/>
    </row>
    <row r="149" spans="1:9">
      <c r="A149" t="s">
        <v>125</v>
      </c>
    </row>
    <row r="150" spans="1:9">
      <c r="A150" t="s">
        <v>127</v>
      </c>
    </row>
    <row r="151" spans="1:9">
      <c r="A151" t="s">
        <v>126</v>
      </c>
    </row>
    <row r="153" spans="1:9">
      <c r="A153" t="s">
        <v>107</v>
      </c>
    </row>
    <row r="154" spans="1:9">
      <c r="A154" t="s">
        <v>130</v>
      </c>
    </row>
    <row r="155" spans="1:9">
      <c r="A155" s="10" t="s">
        <v>132</v>
      </c>
    </row>
    <row r="157" spans="1:9">
      <c r="A157" t="s">
        <v>131</v>
      </c>
      <c r="B157" t="s">
        <v>177</v>
      </c>
    </row>
    <row r="159" spans="1:9">
      <c r="A159" t="s">
        <v>133</v>
      </c>
    </row>
    <row r="160" spans="1:9">
      <c r="A160" s="1" t="s">
        <v>134</v>
      </c>
      <c r="B160" t="s">
        <v>135</v>
      </c>
    </row>
    <row r="162" spans="1:5">
      <c r="A162" t="s">
        <v>136</v>
      </c>
    </row>
    <row r="163" spans="1:5">
      <c r="A163" t="s">
        <v>137</v>
      </c>
    </row>
    <row r="164" spans="1:5">
      <c r="A164" s="17">
        <v>1.96</v>
      </c>
      <c r="B164" t="s">
        <v>187</v>
      </c>
    </row>
    <row r="165" spans="1:5">
      <c r="B165" t="s">
        <v>138</v>
      </c>
    </row>
    <row r="166" spans="1:5">
      <c r="B166" t="s">
        <v>188</v>
      </c>
    </row>
    <row r="168" spans="1:5">
      <c r="A168" s="25" t="s">
        <v>141</v>
      </c>
      <c r="B168" s="37" t="s">
        <v>143</v>
      </c>
      <c r="C168" s="38"/>
      <c r="D168" s="39"/>
    </row>
    <row r="169" spans="1:5">
      <c r="A169" s="25" t="s">
        <v>142</v>
      </c>
      <c r="B169" s="25">
        <v>2010</v>
      </c>
      <c r="C169" s="25">
        <v>2011</v>
      </c>
      <c r="D169" s="25" t="s">
        <v>144</v>
      </c>
    </row>
    <row r="170" spans="1:5">
      <c r="A170" s="26" t="s">
        <v>151</v>
      </c>
      <c r="B170" s="26">
        <v>16.459900000000001</v>
      </c>
      <c r="C170" s="26">
        <v>10.700900000000001</v>
      </c>
      <c r="D170" s="27">
        <f>(100-C170*100/B170)*-1/100</f>
        <v>-0.3498806189588029</v>
      </c>
      <c r="E170" t="s">
        <v>158</v>
      </c>
    </row>
    <row r="171" spans="1:5">
      <c r="A171" s="26" t="s">
        <v>35</v>
      </c>
      <c r="B171" s="26">
        <v>10.908200000000001</v>
      </c>
      <c r="C171" s="26">
        <v>8.7850999999999999</v>
      </c>
      <c r="D171" s="27">
        <f t="shared" ref="D171:D195" si="0">(100-C171*100/B171)*-1/100</f>
        <v>-0.19463339506059668</v>
      </c>
      <c r="E171" t="s">
        <v>190</v>
      </c>
    </row>
    <row r="172" spans="1:5">
      <c r="A172" s="26" t="s">
        <v>152</v>
      </c>
      <c r="B172" s="26">
        <v>9.87819</v>
      </c>
      <c r="C172" s="26">
        <v>5.9664999999999999</v>
      </c>
      <c r="D172" s="27">
        <f t="shared" si="0"/>
        <v>-0.39599258568624413</v>
      </c>
      <c r="E172" t="s">
        <v>189</v>
      </c>
    </row>
    <row r="173" spans="1:5">
      <c r="A173" s="26" t="s">
        <v>153</v>
      </c>
      <c r="B173" s="26">
        <v>1.5929</v>
      </c>
      <c r="C173" s="26">
        <v>1.6418999999999999</v>
      </c>
      <c r="D173" s="27">
        <f t="shared" si="0"/>
        <v>3.0761504174775495E-2</v>
      </c>
    </row>
    <row r="174" spans="1:5">
      <c r="A174" s="26" t="s">
        <v>154</v>
      </c>
      <c r="B174" s="26">
        <v>1.0487</v>
      </c>
      <c r="C174" s="26">
        <v>1.0749</v>
      </c>
      <c r="D174" s="27">
        <f t="shared" si="0"/>
        <v>2.498331267283305E-2</v>
      </c>
    </row>
    <row r="175" spans="1:5">
      <c r="A175" s="26" t="s">
        <v>155</v>
      </c>
      <c r="B175" s="26">
        <v>1.0073000000000001</v>
      </c>
      <c r="C175" s="26">
        <v>1.0162</v>
      </c>
      <c r="D175" s="27">
        <f t="shared" si="0"/>
        <v>8.8355008438399801E-3</v>
      </c>
    </row>
    <row r="176" spans="1:5">
      <c r="A176" s="26" t="s">
        <v>156</v>
      </c>
      <c r="B176" s="26">
        <v>1</v>
      </c>
      <c r="C176" s="26">
        <v>1</v>
      </c>
      <c r="D176" s="27">
        <f t="shared" si="0"/>
        <v>0</v>
      </c>
    </row>
    <row r="177" spans="1:5">
      <c r="A177" s="26" t="s">
        <v>157</v>
      </c>
      <c r="B177" s="26">
        <v>1.0196000000000001</v>
      </c>
      <c r="C177" s="26">
        <v>1.2629999999999999</v>
      </c>
      <c r="D177" s="27">
        <f t="shared" si="0"/>
        <v>0.23872106708513116</v>
      </c>
      <c r="E177" t="s">
        <v>191</v>
      </c>
    </row>
    <row r="178" spans="1:5">
      <c r="A178" s="26" t="s">
        <v>159</v>
      </c>
      <c r="B178" s="26">
        <v>0.65</v>
      </c>
      <c r="C178" s="26">
        <v>0.65</v>
      </c>
      <c r="D178" s="27">
        <f t="shared" si="0"/>
        <v>0</v>
      </c>
    </row>
    <row r="179" spans="1:5">
      <c r="A179" s="26" t="s">
        <v>160</v>
      </c>
      <c r="B179" s="26">
        <v>1</v>
      </c>
      <c r="C179" s="26">
        <v>2</v>
      </c>
      <c r="D179" s="27">
        <f t="shared" si="0"/>
        <v>1</v>
      </c>
    </row>
    <row r="180" spans="1:5">
      <c r="A180" s="26" t="s">
        <v>161</v>
      </c>
      <c r="B180" s="26">
        <v>67941338</v>
      </c>
      <c r="C180" s="26">
        <v>79354855</v>
      </c>
      <c r="D180" s="27">
        <f t="shared" si="0"/>
        <v>0.16799075991114562</v>
      </c>
    </row>
    <row r="181" spans="1:5">
      <c r="A181" s="26" t="s">
        <v>162</v>
      </c>
      <c r="B181" s="26">
        <v>59155747</v>
      </c>
      <c r="C181" s="26">
        <v>71615516</v>
      </c>
      <c r="D181" s="27">
        <f t="shared" si="0"/>
        <v>0.21062651782590122</v>
      </c>
      <c r="E181" t="s">
        <v>165</v>
      </c>
    </row>
    <row r="182" spans="1:5">
      <c r="A182" s="26" t="s">
        <v>163</v>
      </c>
      <c r="B182" s="26">
        <v>25869929</v>
      </c>
      <c r="C182" s="26">
        <v>29728244</v>
      </c>
      <c r="D182" s="27">
        <f t="shared" si="0"/>
        <v>0.14914285230547022</v>
      </c>
      <c r="E182" t="s">
        <v>192</v>
      </c>
    </row>
    <row r="183" spans="1:5">
      <c r="A183" s="26" t="s">
        <v>164</v>
      </c>
      <c r="B183" s="26">
        <v>0.43730000000000002</v>
      </c>
      <c r="C183" s="26">
        <v>0.41510000000000002</v>
      </c>
      <c r="D183" s="27">
        <f t="shared" si="0"/>
        <v>-5.0766064486622325E-2</v>
      </c>
    </row>
    <row r="184" spans="1:5">
      <c r="A184" s="26" t="s">
        <v>94</v>
      </c>
      <c r="B184" s="26">
        <v>12.931100000000001</v>
      </c>
      <c r="C184" s="26">
        <v>9.7528000000000006</v>
      </c>
      <c r="D184" s="27">
        <f t="shared" si="0"/>
        <v>-0.24578728801107402</v>
      </c>
      <c r="E184" t="s">
        <v>193</v>
      </c>
    </row>
    <row r="185" spans="1:5">
      <c r="A185" s="26" t="s">
        <v>145</v>
      </c>
      <c r="B185" s="26">
        <v>15.9621</v>
      </c>
      <c r="C185" s="26">
        <v>7.0411999999999999</v>
      </c>
      <c r="D185" s="27">
        <f t="shared" si="0"/>
        <v>-0.55888009723031429</v>
      </c>
      <c r="E185" t="s">
        <v>194</v>
      </c>
    </row>
    <row r="186" spans="1:5">
      <c r="A186" s="26" t="s">
        <v>146</v>
      </c>
      <c r="B186" s="26">
        <v>1.1247</v>
      </c>
      <c r="C186" s="26">
        <v>1.4027000000000001</v>
      </c>
      <c r="D186" s="27">
        <f t="shared" si="0"/>
        <v>0.24717702498444041</v>
      </c>
      <c r="E186" t="s">
        <v>195</v>
      </c>
    </row>
    <row r="187" spans="1:5">
      <c r="A187" s="26" t="s">
        <v>147</v>
      </c>
      <c r="B187" s="26">
        <v>2.2799</v>
      </c>
      <c r="C187" s="26">
        <v>2.9127999999999998</v>
      </c>
      <c r="D187" s="27">
        <f t="shared" si="0"/>
        <v>0.27759989473222491</v>
      </c>
    </row>
    <row r="188" spans="1:5">
      <c r="A188" s="26" t="s">
        <v>148</v>
      </c>
      <c r="B188" s="26">
        <v>2.0272000000000001</v>
      </c>
      <c r="C188" s="26">
        <v>2.0764999999999998</v>
      </c>
      <c r="D188" s="27">
        <f t="shared" si="0"/>
        <v>2.431925808997619E-2</v>
      </c>
      <c r="E188" t="s">
        <v>171</v>
      </c>
    </row>
    <row r="189" spans="1:5">
      <c r="A189" s="26" t="s">
        <v>149</v>
      </c>
      <c r="B189" s="26">
        <v>129.13550000000001</v>
      </c>
      <c r="C189" s="26">
        <v>129.95699999999999</v>
      </c>
      <c r="D189" s="27">
        <f t="shared" si="0"/>
        <v>6.3615349768265618E-3</v>
      </c>
    </row>
    <row r="190" spans="1:5">
      <c r="A190" s="26" t="s">
        <v>150</v>
      </c>
      <c r="B190" s="26">
        <v>63.700800000000001</v>
      </c>
      <c r="C190" s="26">
        <v>62.584200000000003</v>
      </c>
      <c r="D190" s="27">
        <f t="shared" si="0"/>
        <v>-1.7528822243990591E-2</v>
      </c>
    </row>
    <row r="191" spans="1:5">
      <c r="A191" s="26" t="s">
        <v>167</v>
      </c>
      <c r="B191" s="26">
        <v>52.041800000000002</v>
      </c>
      <c r="C191" s="26">
        <v>64.603200000000001</v>
      </c>
      <c r="D191" s="27">
        <f t="shared" si="0"/>
        <v>0.24137135917666172</v>
      </c>
    </row>
    <row r="192" spans="1:5">
      <c r="A192" s="26" t="s">
        <v>166</v>
      </c>
      <c r="B192" s="26">
        <v>62.460799999999999</v>
      </c>
      <c r="C192" s="26">
        <v>75.729299999999995</v>
      </c>
      <c r="D192" s="27">
        <f t="shared" si="0"/>
        <v>0.21242923561657862</v>
      </c>
    </row>
    <row r="193" spans="1:12">
      <c r="A193" s="26" t="s">
        <v>168</v>
      </c>
      <c r="B193" s="26">
        <v>127.0658</v>
      </c>
      <c r="C193" s="26">
        <v>118.2668</v>
      </c>
      <c r="D193" s="27">
        <f t="shared" si="0"/>
        <v>-6.9247586683434864E-2</v>
      </c>
    </row>
    <row r="194" spans="1:12">
      <c r="A194" s="26" t="s">
        <v>169</v>
      </c>
      <c r="B194" s="26">
        <v>0.69650000000000001</v>
      </c>
      <c r="C194" s="26">
        <v>0.83860000000000001</v>
      </c>
      <c r="D194" s="27">
        <f t="shared" si="0"/>
        <v>0.20402010050251249</v>
      </c>
    </row>
    <row r="195" spans="1:12">
      <c r="A195" s="26" t="s">
        <v>170</v>
      </c>
      <c r="B195" s="26">
        <v>1.8028</v>
      </c>
      <c r="C195" s="26">
        <v>1.9649000000000001</v>
      </c>
      <c r="D195" s="27">
        <f t="shared" si="0"/>
        <v>8.9915686709562972E-2</v>
      </c>
      <c r="E195" t="s">
        <v>172</v>
      </c>
    </row>
    <row r="200" spans="1:12">
      <c r="A200" s="29"/>
      <c r="B200" s="29"/>
      <c r="C200" s="30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</row>
    <row r="202" spans="1:12">
      <c r="A202" s="30"/>
      <c r="B202" s="30"/>
      <c r="C202" s="30"/>
      <c r="D202" s="30"/>
      <c r="E202" s="30"/>
      <c r="F202" s="30"/>
      <c r="G202" s="30"/>
      <c r="H202" s="30"/>
      <c r="I202" s="30"/>
    </row>
  </sheetData>
  <mergeCells count="2">
    <mergeCell ref="B168:D168"/>
    <mergeCell ref="E146:E147"/>
  </mergeCells>
  <phoneticPr fontId="11" type="noConversion"/>
  <pageMargins left="0.75000000000000011" right="0.75000000000000011" top="1" bottom="1" header="0.5" footer="0.5"/>
  <pageSetup paperSize="9" scale="52" orientation="portrait" horizontalDpi="4294967292" verticalDpi="4294967292"/>
  <rowBreaks count="3" manualBreakCount="3">
    <brk id="56" max="16383" man="1"/>
    <brk id="144" max="16383" man="1"/>
    <brk id="196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cp:lastPrinted>2017-09-18T21:07:09Z</cp:lastPrinted>
  <dcterms:created xsi:type="dcterms:W3CDTF">2017-09-18T11:17:12Z</dcterms:created>
  <dcterms:modified xsi:type="dcterms:W3CDTF">2017-11-29T13:00:56Z</dcterms:modified>
</cp:coreProperties>
</file>