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1\Documents\"/>
    </mc:Choice>
  </mc:AlternateContent>
  <xr:revisionPtr revIDLastSave="0" documentId="13_ncr:1_{D6C04CF8-BECF-4298-9D36-369DB5D43CB3}" xr6:coauthVersionLast="47" xr6:coauthVersionMax="47" xr10:uidLastSave="{00000000-0000-0000-0000-000000000000}"/>
  <bookViews>
    <workbookView xWindow="11424" yWindow="0" windowWidth="11712" windowHeight="12336" xr2:uid="{9F68C127-C0B0-4E10-BBB2-6931C21772B0}"/>
  </bookViews>
  <sheets>
    <sheet name="Hárok2" sheetId="2" r:id="rId1"/>
    <sheet name="Hárok1" sheetId="1" r:id="rId2"/>
  </sheets>
  <definedNames>
    <definedName name="_xlnm._FilterDatabase" localSheetId="1" hidden="1">Hárok1!$I$42:$M$54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K37" i="1"/>
  <c r="J37" i="1"/>
  <c r="L37" i="1"/>
  <c r="A20" i="1"/>
  <c r="B20" i="1"/>
</calcChain>
</file>

<file path=xl/sharedStrings.xml><?xml version="1.0" encoding="utf-8"?>
<sst xmlns="http://schemas.openxmlformats.org/spreadsheetml/2006/main" count="297" uniqueCount="222">
  <si>
    <t>Mesiac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</si>
  <si>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</si>
  <si>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</si>
  <si>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</si>
  <si>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</si>
  <si>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</si>
  <si>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</si>
  <si>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</si>
  <si>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</si>
  <si>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</si>
  <si>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</si>
  <si>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</si>
  <si>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</si>
  <si>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Počet predajov</t>
  </si>
  <si>
    <t>Predaje</t>
  </si>
  <si>
    <t>číslo 1</t>
  </si>
  <si>
    <t>číslo 2</t>
  </si>
  <si>
    <t>C:\Users\42191\Documents\Záznamy zvuku\Záznam básne na počesť Hradu Zborov.m4a</t>
  </si>
  <si>
    <t>C:\Users\42191\Documents\Moje skeny\červená rozkošnica.jpg</t>
  </si>
  <si>
    <t>les</t>
  </si>
  <si>
    <t>tundra</t>
  </si>
  <si>
    <t>step</t>
  </si>
  <si>
    <t>tajga</t>
  </si>
  <si>
    <t>púšť</t>
  </si>
  <si>
    <t>jaskyňa</t>
  </si>
  <si>
    <t>more</t>
  </si>
  <si>
    <t>oceán</t>
  </si>
  <si>
    <t>rieka</t>
  </si>
  <si>
    <t>pohorie</t>
  </si>
  <si>
    <t>Auto</t>
  </si>
  <si>
    <t>Škoda Octavia</t>
  </si>
  <si>
    <t>Volkswagen Golf</t>
  </si>
  <si>
    <t>Tesla Model 3</t>
  </si>
  <si>
    <t>Toyota Prius</t>
  </si>
  <si>
    <t>Nissan Leaf</t>
  </si>
  <si>
    <t>Motorizácia</t>
  </si>
  <si>
    <t>1.5 TSI</t>
  </si>
  <si>
    <t>2.0 TDI</t>
  </si>
  <si>
    <t>elektrina</t>
  </si>
  <si>
    <t>hybrid</t>
  </si>
  <si>
    <t>3.0d</t>
  </si>
  <si>
    <t>Pohon</t>
  </si>
  <si>
    <t>Benzín</t>
  </si>
  <si>
    <t>Diesel</t>
  </si>
  <si>
    <t>Ford Focus</t>
  </si>
  <si>
    <t>Honda Civic</t>
  </si>
  <si>
    <t>Audi A4</t>
  </si>
  <si>
    <t>Mercedes Benz C</t>
  </si>
  <si>
    <t>Hyundai Kona</t>
  </si>
  <si>
    <t>Kia Sportage</t>
  </si>
  <si>
    <t>1.0 EcoBoost</t>
  </si>
  <si>
    <t>1.5 VTEC Turbo</t>
  </si>
  <si>
    <t>2.0 Turbo</t>
  </si>
  <si>
    <t>1.6 - GDI</t>
  </si>
  <si>
    <t>Cena EUR</t>
  </si>
  <si>
    <t>BMW X5</t>
  </si>
  <si>
    <t>Oddelenie</t>
  </si>
  <si>
    <t>Horváth, Adam</t>
  </si>
  <si>
    <t>Kováč, Ján</t>
  </si>
  <si>
    <t>Nováková, Zuzana</t>
  </si>
  <si>
    <t>Vargová, Eva</t>
  </si>
  <si>
    <t>Novák, Ondrej</t>
  </si>
  <si>
    <t>Debnár, Karol</t>
  </si>
  <si>
    <t>Tománik, Juraj</t>
  </si>
  <si>
    <t>Lasková, Lujza</t>
  </si>
  <si>
    <t>Zimániová, Elena</t>
  </si>
  <si>
    <t>obchodné</t>
  </si>
  <si>
    <t>reklamácie</t>
  </si>
  <si>
    <t>servis</t>
  </si>
  <si>
    <t>služby klientom</t>
  </si>
  <si>
    <t>špedícia</t>
  </si>
  <si>
    <t>Zamestnanec</t>
  </si>
  <si>
    <t>Pavlová, Kristína</t>
  </si>
  <si>
    <t>grafické</t>
  </si>
  <si>
    <t>Fulo, Igor</t>
  </si>
  <si>
    <t>Lelková,Mária</t>
  </si>
  <si>
    <t>Produkt</t>
  </si>
  <si>
    <t>Cena</t>
  </si>
  <si>
    <t>Predaných ks</t>
  </si>
  <si>
    <t>rukavice</t>
  </si>
  <si>
    <t>hokejka</t>
  </si>
  <si>
    <t>udica</t>
  </si>
  <si>
    <t>tenisová raketa</t>
  </si>
  <si>
    <t>lyže</t>
  </si>
  <si>
    <t>futbalová lopta</t>
  </si>
  <si>
    <t>korčule</t>
  </si>
  <si>
    <t>prilba</t>
  </si>
  <si>
    <t>snowboard</t>
  </si>
  <si>
    <t>Dodacia lehota</t>
  </si>
  <si>
    <t>Celková hodnota</t>
  </si>
  <si>
    <t>Klientský kľúč</t>
  </si>
  <si>
    <t>Meno</t>
  </si>
  <si>
    <t>Priezvisko</t>
  </si>
  <si>
    <t>Pohlavie</t>
  </si>
  <si>
    <t>Bydlisko</t>
  </si>
  <si>
    <t>Štát</t>
  </si>
  <si>
    <t>Nákupy</t>
  </si>
  <si>
    <t>John</t>
  </si>
  <si>
    <t>Luise</t>
  </si>
  <si>
    <t>Arnold</t>
  </si>
  <si>
    <t>Sasha</t>
  </si>
  <si>
    <t>Nicklas</t>
  </si>
  <si>
    <t>Harald</t>
  </si>
  <si>
    <t>Josh</t>
  </si>
  <si>
    <t>Jessica</t>
  </si>
  <si>
    <t>Tom</t>
  </si>
  <si>
    <t>Peter</t>
  </si>
  <si>
    <t>Paul</t>
  </si>
  <si>
    <t>Mark</t>
  </si>
  <si>
    <t>Bradshaw</t>
  </si>
  <si>
    <t>Cornell</t>
  </si>
  <si>
    <t>Schmitz</t>
  </si>
  <si>
    <t>Novak</t>
  </si>
  <si>
    <t>Fjello</t>
  </si>
  <si>
    <t>Kinsley</t>
  </si>
  <si>
    <t>Biel</t>
  </si>
  <si>
    <t>Baker</t>
  </si>
  <si>
    <t>Suther</t>
  </si>
  <si>
    <t>Mcloan</t>
  </si>
  <si>
    <t>Cavendish</t>
  </si>
  <si>
    <t>Thelma</t>
  </si>
  <si>
    <t>Sven</t>
  </si>
  <si>
    <t>Niel</t>
  </si>
  <si>
    <t>Robert</t>
  </si>
  <si>
    <t>Laura</t>
  </si>
  <si>
    <t>Sielmann</t>
  </si>
  <si>
    <t>Dieber</t>
  </si>
  <si>
    <t>Armstrong</t>
  </si>
  <si>
    <t>Ulreich</t>
  </si>
  <si>
    <t>muž</t>
  </si>
  <si>
    <t>žena</t>
  </si>
  <si>
    <t>Providence</t>
  </si>
  <si>
    <t>Graz</t>
  </si>
  <si>
    <t>Copenhagen</t>
  </si>
  <si>
    <t>Oslo</t>
  </si>
  <si>
    <t>Chicago</t>
  </si>
  <si>
    <t>Ottawa</t>
  </si>
  <si>
    <t>Harmond</t>
  </si>
  <si>
    <t>New York</t>
  </si>
  <si>
    <t>Toronto</t>
  </si>
  <si>
    <t>London</t>
  </si>
  <si>
    <t>Frankfurt</t>
  </si>
  <si>
    <t>Halifax</t>
  </si>
  <si>
    <t>Redmond</t>
  </si>
  <si>
    <t>Francúzsko</t>
  </si>
  <si>
    <t>US</t>
  </si>
  <si>
    <t>Rakúsko</t>
  </si>
  <si>
    <t>Poľsko</t>
  </si>
  <si>
    <t>Dánsko</t>
  </si>
  <si>
    <t>Nórsko</t>
  </si>
  <si>
    <t>Kanada</t>
  </si>
  <si>
    <t>UK</t>
  </si>
  <si>
    <t>Nemecko</t>
  </si>
  <si>
    <t>$312</t>
  </si>
  <si>
    <t>$302</t>
  </si>
  <si>
    <t>$407</t>
  </si>
  <si>
    <t>$514</t>
  </si>
  <si>
    <t>$607</t>
  </si>
  <si>
    <t>$700</t>
  </si>
  <si>
    <t>$1200</t>
  </si>
  <si>
    <t>$220</t>
  </si>
  <si>
    <t>$980</t>
  </si>
  <si>
    <t>$110</t>
  </si>
  <si>
    <t>$74</t>
  </si>
  <si>
    <t>$63</t>
  </si>
  <si>
    <t>$330</t>
  </si>
  <si>
    <t>$442</t>
  </si>
  <si>
    <t>$749</t>
  </si>
  <si>
    <t>$663</t>
  </si>
  <si>
    <t>$1320</t>
  </si>
  <si>
    <t>Dátumy</t>
  </si>
  <si>
    <t>Lokalita</t>
  </si>
  <si>
    <t>Zádielska Tiesňava</t>
  </si>
  <si>
    <t>Betliar</t>
  </si>
  <si>
    <t>Trnava</t>
  </si>
  <si>
    <t>Nitra</t>
  </si>
  <si>
    <t>Súľovské skaly</t>
  </si>
  <si>
    <t>Demänovská jaskyňa</t>
  </si>
  <si>
    <t>Domica</t>
  </si>
  <si>
    <t>Poloniny</t>
  </si>
  <si>
    <t>Pieniny</t>
  </si>
  <si>
    <t>Malá Fatra</t>
  </si>
  <si>
    <t>Náklady €</t>
  </si>
  <si>
    <t>Varšava+Krakov</t>
  </si>
  <si>
    <t>Alpy</t>
  </si>
  <si>
    <t>Položky</t>
  </si>
  <si>
    <t>Pôžička</t>
  </si>
  <si>
    <t>nové auto</t>
  </si>
  <si>
    <t>dovolenka</t>
  </si>
  <si>
    <t>prerábka</t>
  </si>
  <si>
    <t>prístavba</t>
  </si>
  <si>
    <t>chata</t>
  </si>
  <si>
    <t>urgentné</t>
  </si>
  <si>
    <t>zamietnuté</t>
  </si>
  <si>
    <t>schválené</t>
  </si>
  <si>
    <r>
      <t>operácia k</t>
    </r>
    <r>
      <rPr>
        <sz val="11"/>
        <color theme="1"/>
        <rFont val="Calibri"/>
        <family val="2"/>
        <charset val="238"/>
      </rPr>
      <t>Íbu</t>
    </r>
  </si>
  <si>
    <t>MR</t>
  </si>
  <si>
    <t>čakajúce</t>
  </si>
  <si>
    <t>preventívka</t>
  </si>
  <si>
    <t>absolvované</t>
  </si>
  <si>
    <t>Udalosti</t>
  </si>
  <si>
    <t>Sumy</t>
  </si>
  <si>
    <t>návšteva kamošky v zahraničí</t>
  </si>
  <si>
    <t>dovolenka v Oriente</t>
  </si>
  <si>
    <t>promócia dcéry</t>
  </si>
  <si>
    <t>svadba sestry</t>
  </si>
  <si>
    <t>oslava v rodine</t>
  </si>
  <si>
    <t>promočná oslava</t>
  </si>
  <si>
    <t>nástup na univerzitu</t>
  </si>
  <si>
    <t>vulkán</t>
  </si>
  <si>
    <t>jazero</t>
  </si>
  <si>
    <t>Sully</t>
  </si>
  <si>
    <t>Varšava</t>
  </si>
  <si>
    <t>Lille</t>
  </si>
  <si>
    <t>Počet kusov</t>
  </si>
  <si>
    <t>Cena za kus</t>
  </si>
  <si>
    <t>Celková cena</t>
  </si>
  <si>
    <t>Kniha</t>
  </si>
  <si>
    <t>Tričko</t>
  </si>
  <si>
    <t>Mikina</t>
  </si>
  <si>
    <t>Maliarske plátno</t>
  </si>
  <si>
    <t>Relatívne adresovanie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</si>
</sst>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3" fontId="0" fillId="0" borderId="0" xfId="0" applyNumberFormat="1"/>
    <xf numFmtId="14" fontId="0" fillId="0" borderId="0" xfId="0" applyNumberFormat="1"/>
    <xf numFmtId="0" fontId="3" fillId="0" borderId="0" xfId="0" applyFont="1"/>
    <xf numFmtId="14" fontId="4" fillId="0" borderId="0" xfId="0" applyNumberFormat="1" applyFont="1"/>
    <xf numFmtId="6" fontId="0" fillId="0" borderId="0" xfId="0" applyNumberFormat="1"/>
  </cellXfs>
  <cellStyles count="2">
    <cellStyle name="Hypertextové prepojenie" xfId="1" builtinId="8"/>
    <cellStyle name="Normálna" xfId="0" builtinId="0"/>
  </cellStyles>
  <dxfs count="16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numFmt numFmtId="10" formatCode="#,##0\ &quot;€&quot;;[Red]\-#,##0\ &quot;€&quot;"/>
    </dxf>
    <dxf>
      <numFmt numFmtId="10" formatCode="#,##0\ &quot;€&quot;;[Red]\-#,##0\ &quot;€&quot;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5078CB-D482-4EC1-8F9B-D5BBA91020F7}" name="Tabuľka6" displayName="Tabuľka6" ref="A1:D5" totalsRowShown="0">
  <autoFilter ref="A1:D5" xr:uid="{185078CB-D482-4EC1-8F9B-D5BBA91020F7}"/>
  <tableColumns count="4">
    <tableColumn id="1" xr3:uid="{BB9702DD-F3A9-44AD-928F-B546BCBB3186}" name="Produkt"/>
    <tableColumn id="2" xr3:uid="{948BF4CE-E8D6-454F-B895-2E6B7DF46F26}" name="Počet kusov"/>
    <tableColumn id="3" xr3:uid="{391D80A7-694A-44FC-8C51-A1873DC86AE0}" name="Cena za kus" dataDxfId="21"/>
    <tableColumn id="4" xr3:uid="{FE48F04D-FC62-402F-B599-117DB50486A8}" name="Celková cena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DC751-0691-4D7B-971B-3E748E198F04}" name="Tabuľka1" displayName="Tabuľka1" ref="F27:G39" totalsRowShown="0">
  <autoFilter ref="F27:G39" xr:uid="{979DC751-0691-4D7B-971B-3E748E198F04}"/>
  <sortState xmlns:xlrd2="http://schemas.microsoft.com/office/spreadsheetml/2017/richdata2" ref="F28:G39">
    <sortCondition ref="F28:F39"/>
  </sortState>
  <tableColumns count="2">
    <tableColumn id="1" xr3:uid="{86F0E26F-E987-49EC-BD79-FAB0C4367E75}" name="Zamestnanec"/>
    <tableColumn id="3" xr3:uid="{B1446FC4-2423-490B-821B-647C43A3C93F}" name="Oddeleni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1BC680-A074-4380-9748-3C910E8D0EF6}" name="Tabuľka2" displayName="Tabuľka2" ref="I27:L37" totalsRowCount="1">
  <autoFilter ref="I27:L36" xr:uid="{321BC680-A074-4380-9748-3C910E8D0EF6}"/>
  <sortState xmlns:xlrd2="http://schemas.microsoft.com/office/spreadsheetml/2017/richdata2" ref="I28:L36">
    <sortCondition descending="1" ref="J27:J36"/>
  </sortState>
  <tableColumns count="4">
    <tableColumn id="1" xr3:uid="{ABDA561C-F053-41BE-A269-E6F6D6AC61E7}" name="Produkt" totalsRowLabel="Celková hodnota"/>
    <tableColumn id="2" xr3:uid="{6EC9E76F-6C02-4EC6-B93B-33EF6B82065F}" name="Cena" totalsRowFunction="sum"/>
    <tableColumn id="3" xr3:uid="{1439E268-D74E-4EEC-8FA3-64724618F6C8}" name="Predaných ks" totalsRowFunction="sum"/>
    <tableColumn id="4" xr3:uid="{2C506417-1D36-438A-9652-C79939E7DA33}" name="Dodacia lehota" totalsRowFunction="sum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F64A6-6008-4720-88C8-5B26591E74C5}" name="Tabuľka3" displayName="Tabuľka3" ref="A43:G60">
  <autoFilter ref="A43:G60" xr:uid="{A55F64A6-6008-4720-88C8-5B26591E74C5}"/>
  <sortState xmlns:xlrd2="http://schemas.microsoft.com/office/spreadsheetml/2017/richdata2" ref="A44:G60">
    <sortCondition ref="A43:A60"/>
  </sortState>
  <tableColumns count="7">
    <tableColumn id="1" xr3:uid="{AA84129E-BF3F-4D60-AB65-6A947AACD34E}" name="Klientský kľúč" totalsRowLabel="Celková hodnota"/>
    <tableColumn id="2" xr3:uid="{0B1187BF-FF99-4E29-BB4A-40AD3D8F48EA}" name="Meno"/>
    <tableColumn id="3" xr3:uid="{8D3E1A87-D43F-4579-88C6-57D558B1AEC1}" name="Priezvisko"/>
    <tableColumn id="4" xr3:uid="{013F8E8C-6584-4726-B8C4-229BC9B868F9}" name="Pohlavie"/>
    <tableColumn id="5" xr3:uid="{924558F5-7174-44BA-B51D-69691748A7DA}" name="Bydlisko"/>
    <tableColumn id="6" xr3:uid="{083DBAD6-3BBC-488C-8C4A-AAD735D943F0}" name="Štát"/>
    <tableColumn id="7" xr3:uid="{84EDED38-3F4F-4CDE-BD91-6E639505FF56}" name="Nákupy" totalsRowFunction="s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F21493-3BE4-4AC7-98DA-C79A99AF8C43}" name="Tabuľka4" displayName="Tabuľka4" ref="I42:M54" totalsRowShown="0">
  <autoFilter ref="I42:M54" xr:uid="{4FF21493-3BE4-4AC7-98DA-C79A99AF8C43}"/>
  <sortState xmlns:xlrd2="http://schemas.microsoft.com/office/spreadsheetml/2017/richdata2" ref="I43:M54">
    <sortCondition descending="1" ref="I42:I54"/>
  </sortState>
  <tableColumns count="5">
    <tableColumn id="1" xr3:uid="{1B8FB377-FD81-434D-A115-4F6A570D56FC}" name="Dátumy" dataDxfId="167"/>
    <tableColumn id="2" xr3:uid="{575E33B4-A635-4DFE-B20E-9E7F43324B63}" name="Lokalita"/>
    <tableColumn id="3" xr3:uid="{C1E7AF65-FBAB-427D-A146-A31BC46043AA}" name="Náklady €"/>
    <tableColumn id="4" xr3:uid="{139297FC-D8C7-435D-9631-D1EF5A84BEBC}" name="Položky"/>
    <tableColumn id="5" xr3:uid="{1D9133FD-8DD9-4DB6-A96C-41DD866AE50C}" name="Pôžičk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97238C-9E85-4C25-8BA4-F4C1AE015165}" name="Tabuľka5" displayName="Tabuľka5" ref="I57:K64" totalsRowShown="0">
  <autoFilter ref="I57:K64" xr:uid="{5D97238C-9E85-4C25-8BA4-F4C1AE015165}"/>
  <tableColumns count="3">
    <tableColumn id="1" xr3:uid="{666EECF2-CD16-4183-BF00-614A32C2F19D}" name="Dátumy" dataDxfId="166"/>
    <tableColumn id="2" xr3:uid="{51DDB6FE-042C-4731-9354-7C7C29EA89F6}" name="Udalosti"/>
    <tableColumn id="3" xr3:uid="{E9BF928D-D653-489B-87C2-B61CFB5165CC}" name="Sum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hyperlink" Target="Moje%20skeny/&#269;erven&#225;%20rozko&#353;nica.jpg" TargetMode="External"/><Relationship Id="rId1" Type="http://schemas.openxmlformats.org/officeDocument/2006/relationships/hyperlink" Target="Z&#225;znamy%20zvuku/Z&#225;znam%20b&#225;sne%20na%20po&#269;es&#357;%20Hradu%20Zborov.m4a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46F-0B68-4030-84E3-0087218F919B}">
  <dimension ref="A1:D13"/>
  <sheetViews>
    <sheetView tabSelected="1" workbookViewId="0">
      <selection activeCell="D13" sqref="D13"/>
    </sheetView>
  </sheetViews>
  <sheetFormatPr defaultRowHeight="14.4" x14ac:dyDescent="0.3"/>
  <cols>
    <col min="1" max="1" width="13.88671875" customWidth="1"/>
    <col min="2" max="2" width="13.109375" customWidth="1"/>
    <col min="3" max="3" width="12.6640625" customWidth="1"/>
    <col min="4" max="4" width="14" customWidth="1"/>
    <col min="5" max="5" width="11.21875" bestFit="1" customWidth="1"/>
  </cols>
  <sheetData>
    <row r="1" spans="1:4" x14ac:dyDescent="0.3">
      <c r="A1" t="s">
        <v>76</v>
      </c>
      <c r="B1" t="s">
        <v>214</v>
      </c>
      <c r="C1" t="s">
        <v>215</v>
      </c>
      <c r="D1" t="s">
        <v>216</v>
      </c>
    </row>
    <row r="2" spans="1:4" x14ac:dyDescent="0.3">
      <c r="A2" t="s">
        <v>217</v>
      </c>
      <c r="B2">
        <v>3</v>
      </c>
      <c r="C2" s="6">
        <v>9</v>
      </c>
      <c r="D2" s="6">
        <v>27</v>
      </c>
    </row>
    <row r="3" spans="1:4" x14ac:dyDescent="0.3">
      <c r="A3" t="s">
        <v>218</v>
      </c>
      <c r="B3">
        <v>5</v>
      </c>
      <c r="C3" s="6">
        <v>7</v>
      </c>
      <c r="D3" s="6">
        <v>35</v>
      </c>
    </row>
    <row r="4" spans="1:4" x14ac:dyDescent="0.3">
      <c r="A4" t="s">
        <v>219</v>
      </c>
      <c r="B4">
        <v>2</v>
      </c>
      <c r="C4" s="6">
        <v>12</v>
      </c>
      <c r="D4" s="6">
        <v>24</v>
      </c>
    </row>
    <row r="5" spans="1:4" x14ac:dyDescent="0.3">
      <c r="A5" t="s">
        <v>220</v>
      </c>
      <c r="B5">
        <v>4</v>
      </c>
      <c r="C5" s="6">
        <v>4</v>
      </c>
      <c r="D5" s="6">
        <v>16</v>
      </c>
    </row>
    <row r="9" spans="1:4" x14ac:dyDescent="0.3">
      <c r="A9" t="s">
        <v>221</v>
      </c>
    </row>
    <row r="10" spans="1:4" x14ac:dyDescent="0.3">
      <c r="A10" s="6">
        <f>B4*C4</f>
        <v>24</v>
      </c>
    </row>
    <row r="11" spans="1:4" x14ac:dyDescent="0.3">
      <c r="A11" s="6">
        <f>B5*C5</f>
        <v>16</v>
      </c>
    </row>
    <row r="12" spans="1:4" x14ac:dyDescent="0.3">
      <c r="A12">
        <f>B6*C6</f>
        <v>0</v>
      </c>
    </row>
    <row r="13" spans="1:4" x14ac:dyDescent="0.3">
      <c r="A13">
        <f>B7*C7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9085-BF55-4938-A41D-B02EBBEFAD95}">
  <dimension ref="A1:N64"/>
  <sheetViews>
    <sheetView topLeftCell="A64" workbookViewId="0">
      <selection activeCell="B77" sqref="B77"/>
    </sheetView>
  </sheetViews>
  <sheetFormatPr defaultRowHeight="14.4" x14ac:dyDescent="0.3"/>
  <cols>
    <col min="1" max="1" width="11.5546875" customWidth="1"/>
    <col min="2" max="4" width="9" customWidth="1"/>
    <col min="5" max="5" width="10.21875" customWidth="1"/>
    <col min="6" max="6" width="16.77734375" customWidth="1"/>
    <col min="7" max="7" width="12.77734375" customWidth="1"/>
    <col min="8" max="8" width="13.33203125" customWidth="1"/>
    <col min="9" max="9" width="12.77734375" customWidth="1"/>
    <col min="10" max="10" width="24.77734375" customWidth="1"/>
    <col min="11" max="11" width="14.33203125" customWidth="1"/>
    <col min="12" max="12" width="15.44140625" customWidth="1"/>
    <col min="13" max="13" width="9.21875" customWidth="1"/>
    <col min="14" max="14" width="9" customWidth="1"/>
  </cols>
  <sheetData>
    <row r="1" spans="1:14" x14ac:dyDescent="0.3">
      <c r="A1" t="s">
        <v>0</v>
      </c>
      <c r="B1" t="s">
        <v>13</v>
      </c>
    </row>
    <row r="2" spans="1:14" x14ac:dyDescent="0.3">
      <c r="A2" t="s">
        <v>1</v>
      </c>
      <c r="B2">
        <v>1040</v>
      </c>
      <c r="D2">
        <v>2</v>
      </c>
      <c r="F2" t="s">
        <v>0</v>
      </c>
      <c r="G2" t="s">
        <v>14</v>
      </c>
      <c r="K2" t="s">
        <v>29</v>
      </c>
      <c r="L2" t="s">
        <v>35</v>
      </c>
      <c r="M2" t="s">
        <v>41</v>
      </c>
      <c r="N2" t="s">
        <v>54</v>
      </c>
    </row>
    <row r="3" spans="1:14" x14ac:dyDescent="0.3">
      <c r="A3" t="s">
        <v>2</v>
      </c>
      <c r="B3">
        <v>1304</v>
      </c>
      <c r="F3" t="s">
        <v>1</v>
      </c>
      <c r="G3">
        <v>1560</v>
      </c>
      <c r="I3">
        <v>3</v>
      </c>
      <c r="K3" t="s">
        <v>30</v>
      </c>
      <c r="L3" t="s">
        <v>36</v>
      </c>
      <c r="M3" t="s">
        <v>42</v>
      </c>
      <c r="N3" s="2">
        <v>22000</v>
      </c>
    </row>
    <row r="4" spans="1:14" x14ac:dyDescent="0.3">
      <c r="A4" t="s">
        <v>3</v>
      </c>
      <c r="B4">
        <v>680</v>
      </c>
      <c r="F4" t="s">
        <v>2</v>
      </c>
      <c r="G4">
        <v>1956</v>
      </c>
      <c r="K4" t="s">
        <v>31</v>
      </c>
      <c r="L4" t="s">
        <v>37</v>
      </c>
      <c r="M4" t="s">
        <v>43</v>
      </c>
      <c r="N4" s="2">
        <v>25000</v>
      </c>
    </row>
    <row r="5" spans="1:14" x14ac:dyDescent="0.3">
      <c r="A5" t="s">
        <v>4</v>
      </c>
      <c r="B5">
        <v>1060</v>
      </c>
      <c r="F5" t="s">
        <v>3</v>
      </c>
      <c r="G5">
        <v>1884</v>
      </c>
      <c r="K5" t="s">
        <v>32</v>
      </c>
      <c r="L5" t="s">
        <v>38</v>
      </c>
      <c r="M5" t="s">
        <v>38</v>
      </c>
      <c r="N5" s="2">
        <v>45000</v>
      </c>
    </row>
    <row r="6" spans="1:14" x14ac:dyDescent="0.3">
      <c r="A6" t="s">
        <v>5</v>
      </c>
      <c r="B6">
        <v>1146</v>
      </c>
      <c r="F6" t="s">
        <v>4</v>
      </c>
      <c r="G6">
        <v>2748</v>
      </c>
      <c r="K6" t="s">
        <v>33</v>
      </c>
      <c r="L6" t="s">
        <v>39</v>
      </c>
      <c r="M6" t="s">
        <v>39</v>
      </c>
      <c r="N6" s="2">
        <v>28000</v>
      </c>
    </row>
    <row r="7" spans="1:14" x14ac:dyDescent="0.3">
      <c r="A7" t="s">
        <v>6</v>
      </c>
      <c r="B7">
        <v>1460</v>
      </c>
      <c r="F7" t="s">
        <v>5</v>
      </c>
      <c r="G7">
        <v>3144</v>
      </c>
      <c r="K7" t="s">
        <v>55</v>
      </c>
      <c r="L7" t="s">
        <v>40</v>
      </c>
      <c r="M7" t="s">
        <v>43</v>
      </c>
      <c r="N7" s="2">
        <v>60000</v>
      </c>
    </row>
    <row r="8" spans="1:14" x14ac:dyDescent="0.3">
      <c r="A8" t="s">
        <v>7</v>
      </c>
      <c r="B8">
        <v>1280</v>
      </c>
      <c r="F8" t="s">
        <v>6</v>
      </c>
      <c r="G8">
        <v>3540</v>
      </c>
      <c r="K8" t="s">
        <v>34</v>
      </c>
      <c r="L8" t="s">
        <v>38</v>
      </c>
      <c r="M8" t="s">
        <v>38</v>
      </c>
      <c r="N8" s="2">
        <v>35000</v>
      </c>
    </row>
    <row r="9" spans="1:14" x14ac:dyDescent="0.3">
      <c r="A9" t="s">
        <v>8</v>
      </c>
      <c r="B9">
        <v>1500</v>
      </c>
      <c r="F9" t="s">
        <v>7</v>
      </c>
      <c r="G9">
        <v>3936</v>
      </c>
      <c r="K9" t="s">
        <v>44</v>
      </c>
      <c r="L9" t="s">
        <v>50</v>
      </c>
      <c r="M9" t="s">
        <v>42</v>
      </c>
      <c r="N9" s="2">
        <v>20000</v>
      </c>
    </row>
    <row r="10" spans="1:14" x14ac:dyDescent="0.3">
      <c r="A10" t="s">
        <v>9</v>
      </c>
      <c r="B10">
        <v>906</v>
      </c>
      <c r="F10" t="s">
        <v>8</v>
      </c>
      <c r="G10">
        <v>4332</v>
      </c>
      <c r="K10" t="s">
        <v>45</v>
      </c>
      <c r="L10" t="s">
        <v>51</v>
      </c>
      <c r="M10" t="s">
        <v>42</v>
      </c>
      <c r="N10" s="2">
        <v>24000</v>
      </c>
    </row>
    <row r="11" spans="1:14" x14ac:dyDescent="0.3">
      <c r="A11" t="s">
        <v>10</v>
      </c>
      <c r="B11">
        <v>1446</v>
      </c>
      <c r="F11" t="s">
        <v>9</v>
      </c>
      <c r="G11">
        <v>4728</v>
      </c>
      <c r="K11" t="s">
        <v>46</v>
      </c>
      <c r="L11" t="s">
        <v>37</v>
      </c>
      <c r="M11" t="s">
        <v>43</v>
      </c>
      <c r="N11" s="2">
        <v>35000</v>
      </c>
    </row>
    <row r="12" spans="1:14" x14ac:dyDescent="0.3">
      <c r="A12" t="s">
        <v>11</v>
      </c>
      <c r="B12">
        <v>1054</v>
      </c>
      <c r="F12" t="s">
        <v>10</v>
      </c>
      <c r="G12">
        <v>5124</v>
      </c>
      <c r="K12" t="s">
        <v>47</v>
      </c>
      <c r="L12" t="s">
        <v>52</v>
      </c>
      <c r="M12" t="s">
        <v>42</v>
      </c>
      <c r="N12" s="2">
        <v>40000</v>
      </c>
    </row>
    <row r="13" spans="1:14" x14ac:dyDescent="0.3">
      <c r="A13" t="s">
        <v>12</v>
      </c>
      <c r="B13">
        <v>1308</v>
      </c>
      <c r="F13" t="s">
        <v>11</v>
      </c>
      <c r="G13">
        <v>5520</v>
      </c>
      <c r="K13" t="s">
        <v>48</v>
      </c>
      <c r="L13" t="s">
        <v>38</v>
      </c>
      <c r="M13" t="s">
        <v>38</v>
      </c>
      <c r="N13" s="2">
        <v>38000</v>
      </c>
    </row>
    <row r="14" spans="1:14" x14ac:dyDescent="0.3">
      <c r="F14" t="s">
        <v>12</v>
      </c>
      <c r="G14">
        <v>5916</v>
      </c>
      <c r="K14" t="s">
        <v>49</v>
      </c>
      <c r="L14" t="s">
        <v>53</v>
      </c>
      <c r="M14" t="s">
        <v>42</v>
      </c>
      <c r="N14" s="2">
        <v>28000</v>
      </c>
    </row>
    <row r="15" spans="1:14" x14ac:dyDescent="0.3">
      <c r="C15" s="1" t="s">
        <v>17</v>
      </c>
    </row>
    <row r="16" spans="1:14" x14ac:dyDescent="0.3">
      <c r="A16" t="s">
        <v>15</v>
      </c>
      <c r="B16" t="s">
        <v>16</v>
      </c>
    </row>
    <row r="17" spans="1:12" x14ac:dyDescent="0.3">
      <c r="A17">
        <v>60</v>
      </c>
      <c r="B17">
        <v>10</v>
      </c>
    </row>
    <row r="18" spans="1:12" x14ac:dyDescent="0.3">
      <c r="A18">
        <v>60</v>
      </c>
      <c r="B18">
        <v>10</v>
      </c>
      <c r="D18">
        <v>4</v>
      </c>
      <c r="F18">
        <v>188.75</v>
      </c>
    </row>
    <row r="19" spans="1:12" x14ac:dyDescent="0.3">
      <c r="A19">
        <v>60</v>
      </c>
      <c r="B19">
        <v>10</v>
      </c>
    </row>
    <row r="20" spans="1:12" x14ac:dyDescent="0.3">
      <c r="A20">
        <f>(SUM(A17:A19))*4</f>
        <v>720</v>
      </c>
      <c r="B20">
        <f>SUM(B17:B19)</f>
        <v>30</v>
      </c>
    </row>
    <row r="22" spans="1:12" x14ac:dyDescent="0.3">
      <c r="D22" s="1" t="s">
        <v>18</v>
      </c>
    </row>
    <row r="27" spans="1:12" x14ac:dyDescent="0.3">
      <c r="A27" s="3"/>
      <c r="D27" t="s">
        <v>20</v>
      </c>
      <c r="E27" t="s">
        <v>25</v>
      </c>
      <c r="F27" t="s">
        <v>71</v>
      </c>
      <c r="G27" t="s">
        <v>56</v>
      </c>
      <c r="I27" t="s">
        <v>76</v>
      </c>
      <c r="J27" t="s">
        <v>77</v>
      </c>
      <c r="K27" t="s">
        <v>78</v>
      </c>
      <c r="L27" t="s">
        <v>88</v>
      </c>
    </row>
    <row r="28" spans="1:12" x14ac:dyDescent="0.3">
      <c r="A28" s="3"/>
      <c r="D28" t="s">
        <v>21</v>
      </c>
      <c r="E28" t="s">
        <v>26</v>
      </c>
      <c r="F28" t="s">
        <v>62</v>
      </c>
      <c r="G28" t="s">
        <v>66</v>
      </c>
      <c r="I28" t="s">
        <v>79</v>
      </c>
      <c r="J28">
        <v>139</v>
      </c>
      <c r="K28">
        <v>18</v>
      </c>
      <c r="L28">
        <v>4</v>
      </c>
    </row>
    <row r="29" spans="1:12" x14ac:dyDescent="0.3">
      <c r="A29" s="3"/>
      <c r="D29" t="s">
        <v>19</v>
      </c>
      <c r="E29" t="s">
        <v>27</v>
      </c>
      <c r="F29" t="s">
        <v>74</v>
      </c>
      <c r="G29" t="s">
        <v>73</v>
      </c>
      <c r="I29" t="s">
        <v>80</v>
      </c>
      <c r="J29">
        <v>138</v>
      </c>
      <c r="K29">
        <v>4</v>
      </c>
      <c r="L29">
        <v>3</v>
      </c>
    </row>
    <row r="30" spans="1:12" x14ac:dyDescent="0.3">
      <c r="A30" s="3"/>
      <c r="D30" t="s">
        <v>22</v>
      </c>
      <c r="E30" t="s">
        <v>28</v>
      </c>
      <c r="F30" t="s">
        <v>57</v>
      </c>
      <c r="G30" t="s">
        <v>66</v>
      </c>
      <c r="I30" t="s">
        <v>81</v>
      </c>
      <c r="J30">
        <v>138</v>
      </c>
      <c r="K30">
        <v>16</v>
      </c>
      <c r="L30">
        <v>4</v>
      </c>
    </row>
    <row r="31" spans="1:12" x14ac:dyDescent="0.3">
      <c r="A31" s="3"/>
      <c r="D31" t="s">
        <v>23</v>
      </c>
      <c r="E31" t="s">
        <v>20</v>
      </c>
      <c r="F31" t="s">
        <v>58</v>
      </c>
      <c r="G31" t="s">
        <v>67</v>
      </c>
      <c r="I31" t="s">
        <v>83</v>
      </c>
      <c r="J31">
        <v>135</v>
      </c>
      <c r="K31">
        <v>6</v>
      </c>
      <c r="L31">
        <v>1</v>
      </c>
    </row>
    <row r="32" spans="1:12" x14ac:dyDescent="0.3">
      <c r="A32" s="3"/>
      <c r="D32" t="s">
        <v>24</v>
      </c>
      <c r="E32" t="s">
        <v>21</v>
      </c>
      <c r="F32" t="s">
        <v>75</v>
      </c>
      <c r="G32" t="s">
        <v>66</v>
      </c>
      <c r="I32" t="s">
        <v>82</v>
      </c>
      <c r="J32">
        <v>79</v>
      </c>
      <c r="K32">
        <v>12</v>
      </c>
      <c r="L32">
        <v>4</v>
      </c>
    </row>
    <row r="33" spans="1:13" x14ac:dyDescent="0.3">
      <c r="A33" s="3"/>
      <c r="D33" t="s">
        <v>21</v>
      </c>
      <c r="E33" t="s">
        <v>209</v>
      </c>
      <c r="F33" t="s">
        <v>64</v>
      </c>
      <c r="G33" t="s">
        <v>70</v>
      </c>
      <c r="I33" t="s">
        <v>87</v>
      </c>
      <c r="J33">
        <v>75</v>
      </c>
      <c r="K33">
        <v>7</v>
      </c>
      <c r="L33">
        <v>2</v>
      </c>
    </row>
    <row r="34" spans="1:13" x14ac:dyDescent="0.3">
      <c r="A34" s="3"/>
      <c r="D34" t="s">
        <v>19</v>
      </c>
      <c r="E34" t="s">
        <v>210</v>
      </c>
      <c r="F34" t="s">
        <v>61</v>
      </c>
      <c r="G34" t="s">
        <v>68</v>
      </c>
      <c r="I34" t="s">
        <v>85</v>
      </c>
      <c r="J34">
        <v>73</v>
      </c>
      <c r="K34">
        <v>11</v>
      </c>
      <c r="L34">
        <v>2</v>
      </c>
    </row>
    <row r="35" spans="1:13" x14ac:dyDescent="0.3">
      <c r="D35" t="s">
        <v>22</v>
      </c>
      <c r="E35" t="s">
        <v>25</v>
      </c>
      <c r="F35" t="s">
        <v>59</v>
      </c>
      <c r="G35" t="s">
        <v>68</v>
      </c>
      <c r="I35" t="s">
        <v>84</v>
      </c>
      <c r="J35">
        <v>70</v>
      </c>
      <c r="K35">
        <v>5</v>
      </c>
      <c r="L35">
        <v>5</v>
      </c>
    </row>
    <row r="36" spans="1:13" x14ac:dyDescent="0.3">
      <c r="D36" t="s">
        <v>23</v>
      </c>
      <c r="E36" t="s">
        <v>26</v>
      </c>
      <c r="F36" t="s">
        <v>72</v>
      </c>
      <c r="G36" t="s">
        <v>73</v>
      </c>
      <c r="I36" t="s">
        <v>86</v>
      </c>
      <c r="J36">
        <v>61</v>
      </c>
      <c r="K36">
        <v>15</v>
      </c>
      <c r="L36">
        <v>2</v>
      </c>
    </row>
    <row r="37" spans="1:13" x14ac:dyDescent="0.3">
      <c r="D37" t="s">
        <v>24</v>
      </c>
      <c r="E37" t="s">
        <v>27</v>
      </c>
      <c r="F37" t="s">
        <v>63</v>
      </c>
      <c r="G37" t="s">
        <v>70</v>
      </c>
      <c r="I37" t="s">
        <v>89</v>
      </c>
      <c r="J37">
        <f>SUBTOTAL(109,Tabuľka2[Cena])</f>
        <v>908</v>
      </c>
      <c r="K37">
        <f>SUBTOTAL(109,Tabuľka2[Predaných ks])</f>
        <v>94</v>
      </c>
      <c r="L37">
        <f>SUBTOTAL(109,Tabuľka2[Dodacia lehota])</f>
        <v>27</v>
      </c>
    </row>
    <row r="38" spans="1:13" x14ac:dyDescent="0.3">
      <c r="D38" t="s">
        <v>209</v>
      </c>
      <c r="E38" t="s">
        <v>28</v>
      </c>
      <c r="F38" t="s">
        <v>60</v>
      </c>
      <c r="G38" t="s">
        <v>69</v>
      </c>
    </row>
    <row r="39" spans="1:13" x14ac:dyDescent="0.3">
      <c r="F39" t="s">
        <v>65</v>
      </c>
      <c r="G39" t="s">
        <v>67</v>
      </c>
    </row>
    <row r="42" spans="1:13" x14ac:dyDescent="0.3">
      <c r="I42" t="s">
        <v>170</v>
      </c>
      <c r="J42" t="s">
        <v>171</v>
      </c>
      <c r="K42" t="s">
        <v>182</v>
      </c>
      <c r="L42" s="4" t="s">
        <v>185</v>
      </c>
      <c r="M42" s="4" t="s">
        <v>186</v>
      </c>
    </row>
    <row r="43" spans="1:13" x14ac:dyDescent="0.3">
      <c r="A43" t="s">
        <v>90</v>
      </c>
      <c r="B43" t="s">
        <v>91</v>
      </c>
      <c r="C43" t="s">
        <v>92</v>
      </c>
      <c r="D43" t="s">
        <v>93</v>
      </c>
      <c r="E43" t="s">
        <v>94</v>
      </c>
      <c r="F43" t="s">
        <v>95</v>
      </c>
      <c r="G43" t="s">
        <v>96</v>
      </c>
      <c r="I43" s="3">
        <v>46210</v>
      </c>
      <c r="J43" t="s">
        <v>184</v>
      </c>
      <c r="K43">
        <v>2200</v>
      </c>
    </row>
    <row r="44" spans="1:13" x14ac:dyDescent="0.3">
      <c r="A44">
        <v>1239</v>
      </c>
      <c r="B44" t="s">
        <v>105</v>
      </c>
      <c r="C44" t="s">
        <v>116</v>
      </c>
      <c r="D44" t="s">
        <v>129</v>
      </c>
      <c r="E44" t="s">
        <v>137</v>
      </c>
      <c r="F44" t="s">
        <v>145</v>
      </c>
      <c r="G44" t="s">
        <v>161</v>
      </c>
      <c r="I44" s="5">
        <v>45824</v>
      </c>
      <c r="J44" t="s">
        <v>183</v>
      </c>
      <c r="K44">
        <v>1600</v>
      </c>
    </row>
    <row r="45" spans="1:13" x14ac:dyDescent="0.3">
      <c r="A45">
        <v>2534</v>
      </c>
      <c r="B45" t="s">
        <v>101</v>
      </c>
      <c r="C45" t="s">
        <v>211</v>
      </c>
      <c r="D45" t="s">
        <v>129</v>
      </c>
      <c r="E45" t="s">
        <v>133</v>
      </c>
      <c r="F45" t="s">
        <v>148</v>
      </c>
      <c r="G45" t="s">
        <v>157</v>
      </c>
      <c r="I45" s="3">
        <v>45174</v>
      </c>
      <c r="J45" t="s">
        <v>178</v>
      </c>
      <c r="K45">
        <v>40</v>
      </c>
    </row>
    <row r="46" spans="1:13" x14ac:dyDescent="0.3">
      <c r="A46">
        <v>3698</v>
      </c>
      <c r="B46" t="s">
        <v>122</v>
      </c>
      <c r="C46" t="s">
        <v>127</v>
      </c>
      <c r="D46" t="s">
        <v>129</v>
      </c>
      <c r="E46" t="s">
        <v>142</v>
      </c>
      <c r="F46" t="s">
        <v>150</v>
      </c>
      <c r="G46" t="s">
        <v>167</v>
      </c>
      <c r="I46" s="3">
        <v>45051</v>
      </c>
      <c r="J46" t="s">
        <v>181</v>
      </c>
      <c r="K46">
        <v>100</v>
      </c>
    </row>
    <row r="47" spans="1:13" x14ac:dyDescent="0.3">
      <c r="A47">
        <v>4215</v>
      </c>
      <c r="B47" t="s">
        <v>124</v>
      </c>
      <c r="C47" t="s">
        <v>125</v>
      </c>
      <c r="D47" t="s">
        <v>130</v>
      </c>
      <c r="E47" t="s">
        <v>143</v>
      </c>
      <c r="F47" t="s">
        <v>145</v>
      </c>
      <c r="G47" t="s">
        <v>169</v>
      </c>
      <c r="I47" s="3">
        <v>44748</v>
      </c>
      <c r="J47" t="s">
        <v>174</v>
      </c>
      <c r="K47">
        <v>55</v>
      </c>
      <c r="L47" t="s">
        <v>189</v>
      </c>
      <c r="M47" t="s">
        <v>194</v>
      </c>
    </row>
    <row r="48" spans="1:13" x14ac:dyDescent="0.3">
      <c r="A48">
        <v>4258</v>
      </c>
      <c r="B48" t="s">
        <v>123</v>
      </c>
      <c r="C48" t="s">
        <v>126</v>
      </c>
      <c r="D48" t="s">
        <v>129</v>
      </c>
      <c r="E48" t="s">
        <v>143</v>
      </c>
      <c r="F48" t="s">
        <v>145</v>
      </c>
      <c r="G48" t="s">
        <v>168</v>
      </c>
      <c r="I48" s="3">
        <v>44328</v>
      </c>
      <c r="J48" t="s">
        <v>172</v>
      </c>
      <c r="K48">
        <v>25</v>
      </c>
      <c r="L48" t="s">
        <v>187</v>
      </c>
      <c r="M48" t="s">
        <v>193</v>
      </c>
    </row>
    <row r="49" spans="1:13" x14ac:dyDescent="0.3">
      <c r="A49">
        <v>5896</v>
      </c>
      <c r="B49" t="s">
        <v>108</v>
      </c>
      <c r="C49" t="s">
        <v>119</v>
      </c>
      <c r="D49" t="s">
        <v>129</v>
      </c>
      <c r="E49" t="s">
        <v>140</v>
      </c>
      <c r="F49" t="s">
        <v>151</v>
      </c>
      <c r="G49" t="s">
        <v>164</v>
      </c>
      <c r="I49" s="3">
        <v>43739</v>
      </c>
      <c r="J49" t="s">
        <v>173</v>
      </c>
      <c r="K49">
        <v>35</v>
      </c>
      <c r="L49" t="s">
        <v>188</v>
      </c>
      <c r="M49" t="s">
        <v>193</v>
      </c>
    </row>
    <row r="50" spans="1:13" x14ac:dyDescent="0.3">
      <c r="A50">
        <v>6520</v>
      </c>
      <c r="B50" t="s">
        <v>120</v>
      </c>
      <c r="C50" t="s">
        <v>116</v>
      </c>
      <c r="D50" t="s">
        <v>130</v>
      </c>
      <c r="E50" t="s">
        <v>140</v>
      </c>
      <c r="F50" t="s">
        <v>151</v>
      </c>
      <c r="G50" t="s">
        <v>165</v>
      </c>
      <c r="I50" s="3">
        <v>42956</v>
      </c>
      <c r="J50" t="s">
        <v>179</v>
      </c>
      <c r="K50">
        <v>78</v>
      </c>
      <c r="L50" t="s">
        <v>195</v>
      </c>
      <c r="M50" t="s">
        <v>192</v>
      </c>
    </row>
    <row r="51" spans="1:13" x14ac:dyDescent="0.3">
      <c r="A51">
        <v>6572</v>
      </c>
      <c r="B51" t="s">
        <v>107</v>
      </c>
      <c r="C51" t="s">
        <v>118</v>
      </c>
      <c r="D51" t="s">
        <v>129</v>
      </c>
      <c r="E51" t="s">
        <v>139</v>
      </c>
      <c r="F51" t="s">
        <v>150</v>
      </c>
      <c r="G51" t="s">
        <v>163</v>
      </c>
      <c r="I51" s="3">
        <v>42169</v>
      </c>
      <c r="J51" t="s">
        <v>177</v>
      </c>
      <c r="K51">
        <v>36</v>
      </c>
      <c r="L51" t="s">
        <v>196</v>
      </c>
      <c r="M51" t="s">
        <v>197</v>
      </c>
    </row>
    <row r="52" spans="1:13" x14ac:dyDescent="0.3">
      <c r="A52">
        <v>6646</v>
      </c>
      <c r="B52" t="s">
        <v>103</v>
      </c>
      <c r="C52" t="s">
        <v>114</v>
      </c>
      <c r="D52" t="s">
        <v>129</v>
      </c>
      <c r="E52" t="s">
        <v>135</v>
      </c>
      <c r="F52" t="s">
        <v>145</v>
      </c>
      <c r="G52" t="s">
        <v>159</v>
      </c>
      <c r="I52" s="3">
        <v>42098</v>
      </c>
      <c r="J52" t="s">
        <v>180</v>
      </c>
      <c r="K52">
        <v>64</v>
      </c>
      <c r="L52" t="s">
        <v>198</v>
      </c>
      <c r="M52" t="s">
        <v>199</v>
      </c>
    </row>
    <row r="53" spans="1:13" x14ac:dyDescent="0.3">
      <c r="A53">
        <v>7413</v>
      </c>
      <c r="B53" t="s">
        <v>121</v>
      </c>
      <c r="C53" t="s">
        <v>128</v>
      </c>
      <c r="D53" t="s">
        <v>129</v>
      </c>
      <c r="E53" t="s">
        <v>141</v>
      </c>
      <c r="F53" t="s">
        <v>152</v>
      </c>
      <c r="G53" t="s">
        <v>166</v>
      </c>
      <c r="I53" s="3">
        <v>41858</v>
      </c>
      <c r="J53" t="s">
        <v>175</v>
      </c>
      <c r="K53">
        <v>60</v>
      </c>
      <c r="L53" t="s">
        <v>190</v>
      </c>
      <c r="M53" t="s">
        <v>193</v>
      </c>
    </row>
    <row r="54" spans="1:13" x14ac:dyDescent="0.3">
      <c r="A54">
        <v>7952</v>
      </c>
      <c r="B54" t="s">
        <v>102</v>
      </c>
      <c r="C54" t="s">
        <v>113</v>
      </c>
      <c r="D54" t="s">
        <v>129</v>
      </c>
      <c r="E54" t="s">
        <v>134</v>
      </c>
      <c r="F54" t="s">
        <v>149</v>
      </c>
      <c r="G54" t="s">
        <v>158</v>
      </c>
      <c r="I54" s="3">
        <v>40971</v>
      </c>
      <c r="J54" t="s">
        <v>176</v>
      </c>
      <c r="K54">
        <v>74</v>
      </c>
      <c r="L54" t="s">
        <v>191</v>
      </c>
      <c r="M54" t="s">
        <v>193</v>
      </c>
    </row>
    <row r="55" spans="1:13" x14ac:dyDescent="0.3">
      <c r="A55">
        <v>9864</v>
      </c>
      <c r="B55" t="s">
        <v>106</v>
      </c>
      <c r="C55" t="s">
        <v>117</v>
      </c>
      <c r="D55" t="s">
        <v>129</v>
      </c>
      <c r="E55" t="s">
        <v>138</v>
      </c>
      <c r="F55" t="s">
        <v>145</v>
      </c>
      <c r="G55" t="s">
        <v>162</v>
      </c>
    </row>
    <row r="56" spans="1:13" x14ac:dyDescent="0.3">
      <c r="A56">
        <v>11204</v>
      </c>
      <c r="B56" t="s">
        <v>97</v>
      </c>
      <c r="C56" t="s">
        <v>109</v>
      </c>
      <c r="D56" t="s">
        <v>129</v>
      </c>
      <c r="E56" t="s">
        <v>213</v>
      </c>
      <c r="F56" t="s">
        <v>144</v>
      </c>
      <c r="G56" t="s">
        <v>153</v>
      </c>
    </row>
    <row r="57" spans="1:13" x14ac:dyDescent="0.3">
      <c r="A57">
        <v>11206</v>
      </c>
      <c r="B57" t="s">
        <v>98</v>
      </c>
      <c r="C57" t="s">
        <v>110</v>
      </c>
      <c r="D57" t="s">
        <v>130</v>
      </c>
      <c r="E57" t="s">
        <v>131</v>
      </c>
      <c r="F57" t="s">
        <v>145</v>
      </c>
      <c r="G57" t="s">
        <v>154</v>
      </c>
      <c r="I57" t="s">
        <v>170</v>
      </c>
      <c r="J57" t="s">
        <v>200</v>
      </c>
      <c r="K57" t="s">
        <v>201</v>
      </c>
    </row>
    <row r="58" spans="1:13" x14ac:dyDescent="0.3">
      <c r="A58">
        <v>11212</v>
      </c>
      <c r="B58" t="s">
        <v>99</v>
      </c>
      <c r="C58" t="s">
        <v>111</v>
      </c>
      <c r="D58" t="s">
        <v>129</v>
      </c>
      <c r="E58" t="s">
        <v>132</v>
      </c>
      <c r="F58" t="s">
        <v>146</v>
      </c>
      <c r="G58" t="s">
        <v>155</v>
      </c>
      <c r="I58" s="3">
        <v>45751</v>
      </c>
      <c r="J58" t="s">
        <v>202</v>
      </c>
      <c r="K58">
        <v>200</v>
      </c>
    </row>
    <row r="59" spans="1:13" x14ac:dyDescent="0.3">
      <c r="A59">
        <v>11235</v>
      </c>
      <c r="B59" t="s">
        <v>100</v>
      </c>
      <c r="C59" t="s">
        <v>112</v>
      </c>
      <c r="D59" t="s">
        <v>130</v>
      </c>
      <c r="E59" t="s">
        <v>212</v>
      </c>
      <c r="F59" t="s">
        <v>147</v>
      </c>
      <c r="G59" t="s">
        <v>156</v>
      </c>
      <c r="I59" s="3">
        <v>45719</v>
      </c>
      <c r="J59" t="s">
        <v>203</v>
      </c>
      <c r="K59">
        <v>1650</v>
      </c>
    </row>
    <row r="60" spans="1:13" x14ac:dyDescent="0.3">
      <c r="A60">
        <v>33268</v>
      </c>
      <c r="B60" t="s">
        <v>104</v>
      </c>
      <c r="C60" t="s">
        <v>115</v>
      </c>
      <c r="D60" t="s">
        <v>130</v>
      </c>
      <c r="E60" t="s">
        <v>136</v>
      </c>
      <c r="F60" t="s">
        <v>150</v>
      </c>
      <c r="G60" t="s">
        <v>160</v>
      </c>
      <c r="I60" s="3">
        <v>46190</v>
      </c>
      <c r="J60" t="s">
        <v>204</v>
      </c>
      <c r="K60">
        <v>240</v>
      </c>
    </row>
    <row r="61" spans="1:13" x14ac:dyDescent="0.3">
      <c r="I61" s="3">
        <v>46160</v>
      </c>
      <c r="J61" t="s">
        <v>205</v>
      </c>
      <c r="K61">
        <v>1300</v>
      </c>
    </row>
    <row r="62" spans="1:13" x14ac:dyDescent="0.3">
      <c r="I62" s="3">
        <v>46606</v>
      </c>
      <c r="J62" t="s">
        <v>206</v>
      </c>
      <c r="K62">
        <v>800</v>
      </c>
    </row>
    <row r="63" spans="1:13" x14ac:dyDescent="0.3">
      <c r="I63" s="3">
        <v>44727</v>
      </c>
      <c r="J63" t="s">
        <v>207</v>
      </c>
      <c r="K63">
        <v>700</v>
      </c>
    </row>
    <row r="64" spans="1:13" x14ac:dyDescent="0.3">
      <c r="I64" s="3">
        <v>42757</v>
      </c>
      <c r="J64" t="s">
        <v>208</v>
      </c>
      <c r="K64">
        <v>1100</v>
      </c>
    </row>
  </sheetData>
  <phoneticPr fontId="1" type="noConversion"/>
  <conditionalFormatting sqref="I43:I54">
    <cfRule type="cellIs" dxfId="19" priority="7" operator="greaterThan">
      <formula>45174</formula>
    </cfRule>
    <cfRule type="cellIs" dxfId="18" priority="8" operator="greaterThan">
      <formula>40971</formula>
    </cfRule>
    <cfRule type="cellIs" dxfId="17" priority="18" operator="equal">
      <formula>"16.6.2025,7.7.2026"</formula>
    </cfRule>
    <cfRule type="containsText" dxfId="16" priority="21" operator="containsText" text="2025,2026">
      <formula>NOT(ISERROR(SEARCH("2025,2026",I43)))</formula>
    </cfRule>
  </conditionalFormatting>
  <conditionalFormatting sqref="I42">
    <cfRule type="cellIs" dxfId="15" priority="19" operator="equal">
      <formula>"16.6.2025,7.7.2026"</formula>
    </cfRule>
  </conditionalFormatting>
  <conditionalFormatting sqref="I43">
    <cfRule type="uniqueValues" dxfId="14" priority="17"/>
  </conditionalFormatting>
  <conditionalFormatting sqref="K43:K54">
    <cfRule type="cellIs" dxfId="13" priority="16" operator="greaterThan">
      <formula>100</formula>
    </cfRule>
  </conditionalFormatting>
  <conditionalFormatting sqref="M46:M54">
    <cfRule type="containsText" dxfId="12" priority="15" operator="containsText" text="schválené">
      <formula>NOT(ISERROR(SEARCH("schválené",M46)))</formula>
    </cfRule>
  </conditionalFormatting>
  <conditionalFormatting sqref="M48:M54">
    <cfRule type="containsText" dxfId="11" priority="13" operator="containsText" text="absolvované">
      <formula>NOT(ISERROR(SEARCH("absolvované",M48)))</formula>
    </cfRule>
    <cfRule type="containsText" dxfId="10" priority="14" operator="containsText" text="urgentné">
      <formula>NOT(ISERROR(SEARCH("urgentné",M48)))</formula>
    </cfRule>
  </conditionalFormatting>
  <conditionalFormatting sqref="K58:K64">
    <cfRule type="cellIs" dxfId="9" priority="12" operator="greaterThan">
      <formula>200</formula>
    </cfRule>
  </conditionalFormatting>
  <conditionalFormatting sqref="I58:I64">
    <cfRule type="cellIs" dxfId="8" priority="9" operator="greaterThan">
      <formula>42757</formula>
    </cfRule>
    <cfRule type="timePeriod" dxfId="7" priority="10" timePeriod="nextMonth">
      <formula>AND(MONTH(I58)=MONTH(EDATE(TODAY(),0+1)),YEAR(I58)=YEAR(EDATE(TODAY(),0+1)))</formula>
    </cfRule>
    <cfRule type="expression" dxfId="6" priority="11">
      <formula>"$=I58:I64&gt;22.1.2017"</formula>
    </cfRule>
  </conditionalFormatting>
  <conditionalFormatting sqref="F44:F60">
    <cfRule type="containsText" dxfId="5" priority="4" operator="containsText" text="Kanada">
      <formula>NOT(ISERROR(SEARCH("Kanada",F44)))</formula>
    </cfRule>
    <cfRule type="containsText" dxfId="4" priority="5" operator="containsText" text="Kanada,US">
      <formula>NOT(ISERROR(SEARCH("Kanada,US",F44)))</formula>
    </cfRule>
    <cfRule type="containsText" dxfId="3" priority="6" operator="containsText" text="európsky štát">
      <formula>NOT(ISERROR(SEARCH("európsky štát",F44)))</formula>
    </cfRule>
  </conditionalFormatting>
  <conditionalFormatting sqref="E44:E60">
    <cfRule type="containsText" dxfId="2" priority="3" operator="containsText" text="Redmond">
      <formula>NOT(ISERROR(SEARCH("Redmond",E44)))</formula>
    </cfRule>
  </conditionalFormatting>
  <conditionalFormatting sqref="G44:G60">
    <cfRule type="cellIs" dxfId="1" priority="1" operator="greaterThan">
      <formula>"$1200"</formula>
    </cfRule>
    <cfRule type="cellIs" dxfId="0" priority="2" operator="greaterThan">
      <formula>"$1000"</formula>
    </cfRule>
  </conditionalFormatting>
  <hyperlinks>
    <hyperlink ref="C15" r:id="rId1" xr:uid="{FCEF5F85-6B2B-4313-A6E2-55BD43D5906F}"/>
    <hyperlink ref="D22" r:id="rId2" xr:uid="{D726A5D6-F59C-4DE9-AD77-8D4213FD9F1B}"/>
  </hyperlinks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Hárok2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Elekanič</dc:creator>
  <cp:lastModifiedBy>Martin Elekanič</cp:lastModifiedBy>
  <dcterms:created xsi:type="dcterms:W3CDTF">2025-01-09T11:01:34Z</dcterms:created>
  <dcterms:modified xsi:type="dcterms:W3CDTF">2025-01-10T13:59:52Z</dcterms:modified>
</cp:coreProperties>
</file>