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maria.mansoli\Desktop\ARTICULOS\DETALLE GANANCIAS\JUNIO\"/>
    </mc:Choice>
  </mc:AlternateContent>
  <bookViews>
    <workbookView xWindow="-120" yWindow="-120" windowWidth="20730" windowHeight="11160"/>
  </bookViews>
  <sheets>
    <sheet name="DETALLE" sheetId="1" r:id="rId1"/>
    <sheet name="PAGOS" sheetId="4" r:id="rId2"/>
  </sheets>
  <definedNames>
    <definedName name="_xlnm._FilterDatabase" localSheetId="0" hidden="1">DETALLE!$A$1:$Y$1431</definedName>
  </definedNames>
  <calcPr calcId="162913"/>
  <webPublishing codePage="125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44" i="1" l="1"/>
  <c r="U1445" i="1" s="1"/>
  <c r="S1441" i="1" l="1"/>
  <c r="B10" i="4" l="1"/>
  <c r="K1438" i="1" l="1"/>
  <c r="K1437" i="1"/>
  <c r="L1435" i="1"/>
  <c r="K1431" i="1"/>
  <c r="L1434" i="1" s="1"/>
  <c r="L1431" i="1"/>
  <c r="S1438" i="1"/>
  <c r="O1431" i="1"/>
  <c r="X1431" i="1"/>
  <c r="V1431" i="1"/>
  <c r="U1431" i="1"/>
  <c r="T1431" i="1"/>
  <c r="S1431" i="1"/>
  <c r="R1431" i="1"/>
  <c r="O1159" i="1"/>
  <c r="O1137" i="1"/>
  <c r="O1136" i="1"/>
  <c r="O1103" i="1"/>
  <c r="O1102" i="1"/>
  <c r="X1159" i="1" l="1"/>
  <c r="W1431" i="1" l="1"/>
  <c r="S1435" i="1"/>
  <c r="X25" i="1"/>
  <c r="X23" i="1"/>
  <c r="X18" i="1"/>
  <c r="X2" i="1"/>
  <c r="X3" i="1"/>
  <c r="K1436" i="1" l="1"/>
  <c r="S1440" i="1" s="1"/>
  <c r="S1436" i="1"/>
  <c r="X1429" i="1"/>
  <c r="X1427" i="1"/>
  <c r="X1426" i="1"/>
  <c r="X1425" i="1"/>
  <c r="X1424" i="1"/>
  <c r="X1423" i="1"/>
  <c r="X1422" i="1"/>
  <c r="X1421" i="1"/>
  <c r="X1420" i="1"/>
  <c r="X1419" i="1"/>
  <c r="X1417" i="1"/>
  <c r="X1416" i="1"/>
  <c r="X1415" i="1"/>
  <c r="X1414" i="1"/>
  <c r="X1412" i="1"/>
  <c r="X1411" i="1"/>
  <c r="X1409" i="1"/>
  <c r="X1408" i="1"/>
  <c r="X1406" i="1"/>
  <c r="X1404" i="1"/>
  <c r="X1402" i="1"/>
  <c r="X1401" i="1"/>
  <c r="X1399" i="1"/>
  <c r="X1397" i="1"/>
  <c r="X1395" i="1"/>
  <c r="X1392" i="1"/>
  <c r="X1390" i="1"/>
  <c r="X1389" i="1"/>
  <c r="X1387" i="1"/>
  <c r="X1386" i="1"/>
  <c r="X1385" i="1"/>
  <c r="X1384" i="1"/>
  <c r="X1383" i="1"/>
  <c r="X1381" i="1"/>
  <c r="X1380" i="1"/>
  <c r="X1377" i="1"/>
  <c r="X1375" i="1"/>
  <c r="X1374" i="1"/>
  <c r="X1373" i="1"/>
  <c r="X1368" i="1"/>
  <c r="X1366" i="1"/>
  <c r="X1365" i="1"/>
  <c r="X1364" i="1"/>
  <c r="X1363" i="1"/>
  <c r="X1361" i="1"/>
  <c r="X1360" i="1"/>
  <c r="X1359" i="1"/>
  <c r="X1358" i="1"/>
  <c r="X1356" i="1"/>
  <c r="X1355" i="1"/>
  <c r="X1353" i="1"/>
  <c r="X1352" i="1"/>
  <c r="X1348" i="1"/>
  <c r="X1346" i="1"/>
  <c r="X1345" i="1"/>
  <c r="X1342" i="1"/>
  <c r="X1340" i="1"/>
  <c r="X1339" i="1"/>
  <c r="X1334" i="1"/>
  <c r="X1332" i="1"/>
  <c r="X1331" i="1"/>
  <c r="X1329" i="1"/>
  <c r="X1327" i="1"/>
  <c r="X1326" i="1"/>
  <c r="X1325" i="1"/>
  <c r="X1323" i="1"/>
  <c r="X1318" i="1"/>
  <c r="X1316" i="1"/>
  <c r="X1314" i="1"/>
  <c r="X1312" i="1"/>
  <c r="X1310" i="1"/>
  <c r="X1308" i="1"/>
  <c r="X1307" i="1"/>
  <c r="X1306" i="1"/>
  <c r="X1305" i="1"/>
  <c r="X1303" i="1"/>
  <c r="X1302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7" i="1"/>
  <c r="X1286" i="1"/>
  <c r="X1285" i="1"/>
  <c r="X1284" i="1"/>
  <c r="X1283" i="1"/>
  <c r="X1282" i="1"/>
  <c r="X1281" i="1"/>
  <c r="X1279" i="1"/>
  <c r="X1278" i="1"/>
  <c r="X1277" i="1"/>
  <c r="X1276" i="1"/>
  <c r="X1274" i="1"/>
  <c r="X1273" i="1"/>
  <c r="X1272" i="1"/>
  <c r="X1271" i="1"/>
  <c r="X1270" i="1"/>
  <c r="X1269" i="1"/>
  <c r="X1268" i="1"/>
  <c r="X1267" i="1"/>
  <c r="X1265" i="1"/>
  <c r="X1263" i="1"/>
  <c r="X1262" i="1"/>
  <c r="X1261" i="1"/>
  <c r="X1259" i="1"/>
  <c r="X1258" i="1"/>
  <c r="X1257" i="1"/>
  <c r="X1256" i="1"/>
  <c r="X1254" i="1"/>
  <c r="X1253" i="1"/>
  <c r="X1250" i="1"/>
  <c r="X1248" i="1"/>
  <c r="X1247" i="1"/>
  <c r="X1245" i="1"/>
  <c r="X1244" i="1"/>
  <c r="X1243" i="1"/>
  <c r="X1242" i="1"/>
  <c r="X1240" i="1"/>
  <c r="X1239" i="1"/>
  <c r="X1237" i="1"/>
  <c r="X1235" i="1"/>
  <c r="X1234" i="1"/>
  <c r="X1233" i="1"/>
  <c r="X1232" i="1"/>
  <c r="X1230" i="1"/>
  <c r="X1228" i="1"/>
  <c r="X1227" i="1"/>
  <c r="X1226" i="1"/>
  <c r="X1225" i="1"/>
  <c r="X1223" i="1"/>
  <c r="X1222" i="1"/>
  <c r="X1220" i="1"/>
  <c r="X1219" i="1"/>
  <c r="X1218" i="1"/>
  <c r="X1216" i="1"/>
  <c r="X1215" i="1"/>
  <c r="X1214" i="1"/>
  <c r="X1213" i="1"/>
  <c r="X1211" i="1"/>
  <c r="X1210" i="1"/>
  <c r="X1209" i="1"/>
  <c r="X1207" i="1"/>
  <c r="X1204" i="1"/>
  <c r="X1202" i="1"/>
  <c r="X1201" i="1"/>
  <c r="X1200" i="1"/>
  <c r="X1199" i="1"/>
  <c r="X1198" i="1"/>
  <c r="X1197" i="1"/>
  <c r="X1196" i="1"/>
  <c r="X1193" i="1"/>
  <c r="X1191" i="1"/>
  <c r="X1190" i="1"/>
  <c r="X1188" i="1"/>
  <c r="X1185" i="1"/>
  <c r="X1183" i="1"/>
  <c r="X1182" i="1"/>
  <c r="X1181" i="1"/>
  <c r="X1179" i="1"/>
  <c r="X1178" i="1"/>
  <c r="X1177" i="1"/>
  <c r="X1175" i="1"/>
  <c r="X1174" i="1"/>
  <c r="X1173" i="1"/>
  <c r="X1171" i="1"/>
  <c r="X1170" i="1"/>
  <c r="X1169" i="1"/>
  <c r="X1168" i="1"/>
  <c r="X1166" i="1"/>
  <c r="X1163" i="1"/>
  <c r="X1161" i="1"/>
  <c r="X1158" i="1"/>
  <c r="X1156" i="1"/>
  <c r="X1155" i="1"/>
  <c r="X1153" i="1"/>
  <c r="X1151" i="1"/>
  <c r="X1149" i="1"/>
  <c r="X1148" i="1"/>
  <c r="X1146" i="1"/>
  <c r="X1145" i="1"/>
  <c r="X1143" i="1"/>
  <c r="X1142" i="1"/>
  <c r="X1141" i="1"/>
  <c r="X1139" i="1"/>
  <c r="X1138" i="1"/>
  <c r="X1135" i="1"/>
  <c r="X1133" i="1"/>
  <c r="X1132" i="1"/>
  <c r="X1126" i="1"/>
  <c r="X1125" i="1"/>
  <c r="X1124" i="1"/>
  <c r="X1123" i="1"/>
  <c r="X1122" i="1"/>
  <c r="X1121" i="1"/>
  <c r="X1119" i="1"/>
  <c r="X1118" i="1"/>
  <c r="X1117" i="1"/>
  <c r="X1116" i="1"/>
  <c r="X1115" i="1"/>
  <c r="X1114" i="1"/>
  <c r="X1113" i="1"/>
  <c r="X1111" i="1"/>
  <c r="X1109" i="1"/>
  <c r="X1108" i="1"/>
  <c r="X1107" i="1"/>
  <c r="X1105" i="1"/>
  <c r="X1103" i="1"/>
  <c r="X1102" i="1"/>
  <c r="X1101" i="1"/>
  <c r="X1099" i="1"/>
  <c r="X1097" i="1"/>
  <c r="X1095" i="1"/>
  <c r="X1094" i="1"/>
  <c r="X1092" i="1"/>
  <c r="X1091" i="1"/>
  <c r="X1090" i="1"/>
  <c r="X1089" i="1"/>
  <c r="X1088" i="1"/>
  <c r="X1086" i="1"/>
  <c r="X1085" i="1"/>
  <c r="X1084" i="1"/>
  <c r="X1082" i="1"/>
  <c r="X1081" i="1"/>
  <c r="X1080" i="1"/>
  <c r="X1079" i="1"/>
  <c r="X1078" i="1"/>
  <c r="X1077" i="1"/>
  <c r="X1076" i="1"/>
  <c r="X1075" i="1"/>
  <c r="X1074" i="1"/>
  <c r="X1072" i="1"/>
  <c r="X1070" i="1"/>
  <c r="X1069" i="1"/>
  <c r="X1068" i="1"/>
  <c r="X1067" i="1"/>
  <c r="X1065" i="1"/>
  <c r="X1063" i="1"/>
  <c r="X1062" i="1"/>
  <c r="X1061" i="1"/>
  <c r="X1059" i="1"/>
  <c r="X1058" i="1"/>
  <c r="X1057" i="1"/>
  <c r="X1055" i="1"/>
  <c r="X1054" i="1"/>
  <c r="X1052" i="1"/>
  <c r="X1050" i="1"/>
  <c r="X1048" i="1"/>
  <c r="X1047" i="1"/>
  <c r="X1046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3" i="1"/>
  <c r="X1002" i="1"/>
  <c r="X999" i="1"/>
  <c r="X997" i="1"/>
  <c r="X996" i="1"/>
  <c r="X995" i="1"/>
  <c r="X994" i="1"/>
  <c r="X992" i="1"/>
  <c r="X990" i="1"/>
  <c r="X989" i="1"/>
  <c r="X988" i="1"/>
  <c r="X987" i="1"/>
  <c r="X986" i="1"/>
  <c r="X983" i="1"/>
  <c r="X981" i="1"/>
  <c r="X979" i="1"/>
  <c r="X977" i="1"/>
  <c r="X976" i="1"/>
  <c r="X975" i="1"/>
  <c r="X973" i="1"/>
  <c r="X972" i="1"/>
  <c r="X971" i="1"/>
  <c r="X970" i="1"/>
  <c r="X968" i="1"/>
  <c r="X967" i="1"/>
  <c r="X966" i="1"/>
  <c r="X965" i="1"/>
  <c r="X963" i="1"/>
  <c r="X962" i="1"/>
  <c r="X961" i="1"/>
  <c r="X959" i="1"/>
  <c r="X958" i="1"/>
  <c r="X956" i="1"/>
  <c r="X955" i="1"/>
  <c r="X954" i="1"/>
  <c r="X953" i="1"/>
  <c r="X952" i="1"/>
  <c r="X951" i="1"/>
  <c r="X950" i="1"/>
  <c r="X948" i="1"/>
  <c r="X946" i="1"/>
  <c r="X943" i="1"/>
  <c r="X941" i="1"/>
  <c r="X940" i="1"/>
  <c r="X939" i="1"/>
  <c r="X937" i="1"/>
  <c r="X935" i="1"/>
  <c r="X934" i="1"/>
  <c r="X932" i="1"/>
  <c r="X931" i="1"/>
  <c r="X929" i="1"/>
  <c r="X927" i="1"/>
  <c r="X926" i="1"/>
  <c r="X924" i="1"/>
  <c r="X922" i="1"/>
  <c r="X921" i="1"/>
  <c r="X920" i="1"/>
  <c r="X918" i="1"/>
  <c r="X916" i="1"/>
  <c r="X915" i="1"/>
  <c r="X914" i="1"/>
  <c r="X912" i="1"/>
  <c r="X911" i="1"/>
  <c r="X910" i="1"/>
  <c r="X907" i="1"/>
  <c r="X905" i="1"/>
  <c r="X903" i="1"/>
  <c r="X902" i="1"/>
  <c r="X900" i="1"/>
  <c r="X899" i="1"/>
  <c r="X898" i="1"/>
  <c r="X897" i="1"/>
  <c r="X893" i="1"/>
  <c r="X891" i="1"/>
  <c r="X890" i="1"/>
  <c r="X887" i="1"/>
  <c r="X885" i="1"/>
  <c r="X884" i="1"/>
  <c r="X883" i="1"/>
  <c r="X881" i="1"/>
  <c r="X880" i="1"/>
  <c r="X879" i="1"/>
  <c r="X878" i="1"/>
  <c r="X877" i="1"/>
  <c r="X876" i="1"/>
  <c r="X875" i="1"/>
  <c r="X874" i="1"/>
  <c r="X872" i="1"/>
  <c r="X871" i="1"/>
  <c r="X870" i="1"/>
  <c r="X867" i="1"/>
  <c r="X865" i="1"/>
  <c r="X864" i="1"/>
  <c r="X863" i="1"/>
  <c r="X862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7" i="1"/>
  <c r="X846" i="1"/>
  <c r="X845" i="1"/>
  <c r="X844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8" i="1"/>
  <c r="X827" i="1"/>
  <c r="X826" i="1"/>
  <c r="X825" i="1"/>
  <c r="X824" i="1"/>
  <c r="X823" i="1"/>
  <c r="X822" i="1"/>
  <c r="X821" i="1"/>
  <c r="X819" i="1"/>
  <c r="X818" i="1"/>
  <c r="X817" i="1"/>
  <c r="X816" i="1"/>
  <c r="X814" i="1"/>
  <c r="X813" i="1"/>
  <c r="X812" i="1"/>
  <c r="X810" i="1"/>
  <c r="X808" i="1"/>
  <c r="X807" i="1"/>
  <c r="X805" i="1"/>
  <c r="X803" i="1"/>
  <c r="X801" i="1"/>
  <c r="X800" i="1"/>
  <c r="X798" i="1"/>
  <c r="X796" i="1"/>
  <c r="X795" i="1"/>
  <c r="X794" i="1"/>
  <c r="X792" i="1"/>
  <c r="X791" i="1"/>
  <c r="X790" i="1"/>
  <c r="X788" i="1"/>
  <c r="X787" i="1"/>
  <c r="X786" i="1"/>
  <c r="X785" i="1"/>
  <c r="X784" i="1"/>
  <c r="X782" i="1"/>
  <c r="X781" i="1"/>
  <c r="X778" i="1"/>
  <c r="X776" i="1"/>
  <c r="X775" i="1"/>
  <c r="X774" i="1"/>
  <c r="X772" i="1"/>
  <c r="X769" i="1"/>
  <c r="X767" i="1"/>
  <c r="X766" i="1"/>
  <c r="X764" i="1"/>
  <c r="X763" i="1"/>
  <c r="X762" i="1"/>
  <c r="X761" i="1"/>
  <c r="X759" i="1"/>
  <c r="X758" i="1"/>
  <c r="X757" i="1"/>
  <c r="X755" i="1"/>
  <c r="X754" i="1"/>
  <c r="X753" i="1"/>
  <c r="X752" i="1"/>
  <c r="X751" i="1"/>
  <c r="X750" i="1"/>
  <c r="X749" i="1"/>
  <c r="X747" i="1"/>
  <c r="X746" i="1"/>
  <c r="X745" i="1"/>
  <c r="X744" i="1"/>
  <c r="X742" i="1"/>
  <c r="X741" i="1"/>
  <c r="X740" i="1"/>
  <c r="X739" i="1"/>
  <c r="X738" i="1"/>
  <c r="X737" i="1"/>
  <c r="X736" i="1"/>
  <c r="X735" i="1"/>
  <c r="X734" i="1"/>
  <c r="X733" i="1"/>
  <c r="X732" i="1"/>
  <c r="X730" i="1"/>
  <c r="X728" i="1"/>
  <c r="X727" i="1"/>
  <c r="X726" i="1"/>
  <c r="X725" i="1"/>
  <c r="X723" i="1"/>
  <c r="X722" i="1"/>
  <c r="X721" i="1"/>
  <c r="X716" i="1"/>
  <c r="X714" i="1"/>
  <c r="X713" i="1"/>
  <c r="X712" i="1"/>
  <c r="X709" i="1"/>
  <c r="X707" i="1"/>
  <c r="X706" i="1"/>
  <c r="X704" i="1"/>
  <c r="X703" i="1"/>
  <c r="X702" i="1"/>
  <c r="X700" i="1"/>
  <c r="X699" i="1"/>
  <c r="X698" i="1"/>
  <c r="X697" i="1"/>
  <c r="X696" i="1"/>
  <c r="X693" i="1"/>
  <c r="X691" i="1"/>
  <c r="X690" i="1"/>
  <c r="X689" i="1"/>
  <c r="X688" i="1"/>
  <c r="X686" i="1"/>
  <c r="X684" i="1"/>
  <c r="X682" i="1"/>
  <c r="X681" i="1"/>
  <c r="X677" i="1"/>
  <c r="X675" i="1"/>
  <c r="X674" i="1"/>
  <c r="X672" i="1"/>
  <c r="X670" i="1"/>
  <c r="X669" i="1"/>
  <c r="X668" i="1"/>
  <c r="X667" i="1"/>
  <c r="X665" i="1"/>
  <c r="X663" i="1"/>
  <c r="X662" i="1"/>
  <c r="X661" i="1"/>
  <c r="X660" i="1"/>
  <c r="X659" i="1"/>
  <c r="X656" i="1"/>
  <c r="X654" i="1"/>
  <c r="X653" i="1"/>
  <c r="X651" i="1"/>
  <c r="X650" i="1"/>
  <c r="X649" i="1"/>
  <c r="X648" i="1"/>
  <c r="X647" i="1"/>
  <c r="X646" i="1"/>
  <c r="X645" i="1"/>
  <c r="X644" i="1"/>
  <c r="X643" i="1"/>
  <c r="X641" i="1"/>
  <c r="X640" i="1"/>
  <c r="X638" i="1"/>
  <c r="X637" i="1"/>
  <c r="X636" i="1"/>
  <c r="X635" i="1"/>
  <c r="X634" i="1"/>
  <c r="X633" i="1"/>
  <c r="X632" i="1"/>
  <c r="X631" i="1"/>
  <c r="X630" i="1"/>
  <c r="X629" i="1"/>
  <c r="X627" i="1"/>
  <c r="X624" i="1"/>
  <c r="X622" i="1"/>
  <c r="X621" i="1"/>
  <c r="X620" i="1"/>
  <c r="X619" i="1"/>
  <c r="X617" i="1"/>
  <c r="X616" i="1"/>
  <c r="X615" i="1"/>
  <c r="X614" i="1"/>
  <c r="X612" i="1"/>
  <c r="X611" i="1"/>
  <c r="X610" i="1"/>
  <c r="X609" i="1"/>
  <c r="X608" i="1"/>
  <c r="X607" i="1"/>
  <c r="X605" i="1"/>
  <c r="X604" i="1"/>
  <c r="X603" i="1"/>
  <c r="X602" i="1"/>
  <c r="X600" i="1"/>
  <c r="X599" i="1"/>
  <c r="X598" i="1"/>
  <c r="X596" i="1"/>
  <c r="X594" i="1"/>
  <c r="X593" i="1"/>
  <c r="X592" i="1"/>
  <c r="X590" i="1"/>
  <c r="X589" i="1"/>
  <c r="X588" i="1"/>
  <c r="X586" i="1"/>
  <c r="X584" i="1"/>
  <c r="X583" i="1"/>
  <c r="X582" i="1"/>
  <c r="X581" i="1"/>
  <c r="X580" i="1"/>
  <c r="X578" i="1"/>
  <c r="X576" i="1"/>
  <c r="X574" i="1"/>
  <c r="X573" i="1"/>
  <c r="X572" i="1"/>
  <c r="X571" i="1"/>
  <c r="X569" i="1"/>
  <c r="X568" i="1"/>
  <c r="X566" i="1"/>
  <c r="X565" i="1"/>
  <c r="X564" i="1"/>
  <c r="X563" i="1"/>
  <c r="X562" i="1"/>
  <c r="X561" i="1"/>
  <c r="X559" i="1"/>
  <c r="X558" i="1"/>
  <c r="X557" i="1"/>
  <c r="X555" i="1"/>
  <c r="X554" i="1"/>
  <c r="X553" i="1"/>
  <c r="X552" i="1"/>
  <c r="X551" i="1"/>
  <c r="X550" i="1"/>
  <c r="X549" i="1"/>
  <c r="X548" i="1"/>
  <c r="X547" i="1"/>
  <c r="X546" i="1"/>
  <c r="X544" i="1"/>
  <c r="X542" i="1"/>
  <c r="X541" i="1"/>
  <c r="X540" i="1"/>
  <c r="X539" i="1"/>
  <c r="X537" i="1"/>
  <c r="X536" i="1"/>
  <c r="X535" i="1"/>
  <c r="X534" i="1"/>
  <c r="X532" i="1"/>
  <c r="X531" i="1"/>
  <c r="X530" i="1"/>
  <c r="X529" i="1"/>
  <c r="X527" i="1"/>
  <c r="X526" i="1"/>
  <c r="X525" i="1"/>
  <c r="X524" i="1"/>
  <c r="X523" i="1"/>
  <c r="X521" i="1"/>
  <c r="X519" i="1"/>
  <c r="X518" i="1"/>
  <c r="X517" i="1"/>
  <c r="X515" i="1"/>
  <c r="X514" i="1"/>
  <c r="X513" i="1"/>
  <c r="X511" i="1"/>
  <c r="X510" i="1"/>
  <c r="X508" i="1"/>
  <c r="X506" i="1"/>
  <c r="X504" i="1"/>
  <c r="X500" i="1"/>
  <c r="X498" i="1"/>
  <c r="X497" i="1"/>
  <c r="X496" i="1"/>
  <c r="X494" i="1"/>
  <c r="X493" i="1"/>
  <c r="X492" i="1"/>
  <c r="X491" i="1"/>
  <c r="X489" i="1"/>
  <c r="X488" i="1"/>
  <c r="X487" i="1"/>
  <c r="X486" i="1"/>
  <c r="X485" i="1"/>
  <c r="X483" i="1"/>
  <c r="X482" i="1"/>
  <c r="X481" i="1"/>
  <c r="X480" i="1"/>
  <c r="X478" i="1"/>
  <c r="X476" i="1"/>
  <c r="X474" i="1"/>
  <c r="X473" i="1"/>
  <c r="X472" i="1"/>
  <c r="X471" i="1"/>
  <c r="X470" i="1"/>
  <c r="X468" i="1"/>
  <c r="X467" i="1"/>
  <c r="X466" i="1"/>
  <c r="X464" i="1"/>
  <c r="X463" i="1"/>
  <c r="X462" i="1"/>
  <c r="X461" i="1"/>
  <c r="X460" i="1"/>
  <c r="X459" i="1"/>
  <c r="X457" i="1"/>
  <c r="X456" i="1"/>
  <c r="X455" i="1"/>
  <c r="X454" i="1"/>
  <c r="X452" i="1"/>
  <c r="X451" i="1"/>
  <c r="X450" i="1"/>
  <c r="X449" i="1"/>
  <c r="X448" i="1"/>
  <c r="X446" i="1"/>
  <c r="X445" i="1"/>
  <c r="X443" i="1"/>
  <c r="X442" i="1"/>
  <c r="X441" i="1"/>
  <c r="X440" i="1"/>
  <c r="X439" i="1"/>
  <c r="X438" i="1"/>
  <c r="X437" i="1"/>
  <c r="X436" i="1"/>
  <c r="X434" i="1"/>
  <c r="X432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6" i="1"/>
  <c r="X404" i="1"/>
  <c r="X400" i="1"/>
  <c r="X398" i="1"/>
  <c r="X397" i="1"/>
  <c r="X396" i="1"/>
  <c r="X395" i="1"/>
  <c r="X394" i="1"/>
  <c r="X393" i="1"/>
  <c r="X392" i="1"/>
  <c r="X390" i="1"/>
  <c r="X389" i="1"/>
  <c r="X388" i="1"/>
  <c r="X386" i="1"/>
  <c r="X385" i="1"/>
  <c r="X384" i="1"/>
  <c r="X383" i="1"/>
  <c r="X381" i="1"/>
  <c r="X378" i="1"/>
  <c r="X376" i="1"/>
  <c r="X375" i="1"/>
  <c r="X373" i="1"/>
  <c r="X372" i="1"/>
  <c r="X370" i="1"/>
  <c r="X369" i="1"/>
  <c r="X368" i="1"/>
  <c r="X366" i="1"/>
  <c r="X365" i="1"/>
  <c r="X364" i="1"/>
  <c r="X363" i="1"/>
  <c r="X361" i="1"/>
  <c r="X360" i="1"/>
  <c r="X359" i="1"/>
  <c r="X357" i="1"/>
  <c r="X356" i="1"/>
  <c r="X355" i="1"/>
  <c r="X354" i="1"/>
  <c r="X353" i="1"/>
  <c r="X350" i="1"/>
  <c r="X348" i="1"/>
  <c r="X347" i="1"/>
  <c r="X346" i="1"/>
  <c r="X344" i="1"/>
  <c r="X343" i="1"/>
  <c r="X342" i="1"/>
  <c r="X341" i="1"/>
  <c r="X339" i="1"/>
  <c r="X337" i="1"/>
  <c r="X336" i="1"/>
  <c r="X335" i="1"/>
  <c r="X334" i="1"/>
  <c r="X333" i="1"/>
  <c r="X332" i="1"/>
  <c r="X331" i="1"/>
  <c r="X329" i="1"/>
  <c r="X328" i="1"/>
  <c r="X327" i="1"/>
  <c r="X326" i="1"/>
  <c r="X325" i="1"/>
  <c r="X323" i="1"/>
  <c r="X322" i="1"/>
  <c r="X321" i="1"/>
  <c r="X319" i="1"/>
  <c r="X318" i="1"/>
  <c r="X317" i="1"/>
  <c r="X316" i="1"/>
  <c r="X314" i="1"/>
  <c r="X312" i="1"/>
  <c r="X311" i="1"/>
  <c r="X310" i="1"/>
  <c r="X308" i="1"/>
  <c r="X307" i="1"/>
  <c r="X306" i="1"/>
  <c r="X305" i="1"/>
  <c r="X304" i="1"/>
  <c r="X303" i="1"/>
  <c r="X302" i="1"/>
  <c r="X301" i="1"/>
  <c r="X299" i="1"/>
  <c r="X298" i="1"/>
  <c r="X296" i="1"/>
  <c r="X295" i="1"/>
  <c r="X294" i="1"/>
  <c r="X293" i="1"/>
  <c r="X292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7" i="1"/>
  <c r="X274" i="1"/>
  <c r="X273" i="1"/>
  <c r="X272" i="1"/>
  <c r="X271" i="1"/>
  <c r="X270" i="1"/>
  <c r="X268" i="1"/>
  <c r="X267" i="1"/>
  <c r="X266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2" i="1"/>
  <c r="X241" i="1"/>
  <c r="X240" i="1"/>
  <c r="X238" i="1"/>
  <c r="X237" i="1"/>
  <c r="X235" i="1"/>
  <c r="X234" i="1"/>
  <c r="X233" i="1"/>
  <c r="X231" i="1"/>
  <c r="X230" i="1"/>
  <c r="X229" i="1"/>
  <c r="X227" i="1"/>
  <c r="X226" i="1"/>
  <c r="X223" i="1"/>
  <c r="X219" i="1"/>
  <c r="X218" i="1"/>
  <c r="X217" i="1"/>
  <c r="X215" i="1"/>
  <c r="X214" i="1"/>
  <c r="X213" i="1"/>
  <c r="X212" i="1"/>
  <c r="X211" i="1"/>
  <c r="X210" i="1"/>
  <c r="X209" i="1"/>
  <c r="X207" i="1"/>
  <c r="X206" i="1"/>
  <c r="X205" i="1"/>
  <c r="X204" i="1"/>
  <c r="X203" i="1"/>
  <c r="X201" i="1"/>
  <c r="X199" i="1"/>
  <c r="X198" i="1"/>
  <c r="X197" i="1"/>
  <c r="X196" i="1"/>
  <c r="X194" i="1"/>
  <c r="X193" i="1"/>
  <c r="X192" i="1"/>
  <c r="X189" i="1"/>
  <c r="X187" i="1"/>
  <c r="X186" i="1"/>
  <c r="X184" i="1"/>
  <c r="X183" i="1"/>
  <c r="X182" i="1"/>
  <c r="X181" i="1"/>
  <c r="X179" i="1"/>
  <c r="X178" i="1"/>
  <c r="X177" i="1"/>
  <c r="X176" i="1"/>
  <c r="X174" i="1"/>
  <c r="X172" i="1"/>
  <c r="X170" i="1"/>
  <c r="X169" i="1"/>
  <c r="X168" i="1"/>
  <c r="X166" i="1"/>
  <c r="X165" i="1"/>
  <c r="X164" i="1"/>
  <c r="X163" i="1"/>
  <c r="X161" i="1"/>
  <c r="X160" i="1"/>
  <c r="X158" i="1"/>
  <c r="X157" i="1"/>
  <c r="X155" i="1"/>
  <c r="X154" i="1"/>
  <c r="X152" i="1"/>
  <c r="X150" i="1"/>
  <c r="X149" i="1"/>
  <c r="X148" i="1"/>
  <c r="X147" i="1"/>
  <c r="X146" i="1"/>
  <c r="X144" i="1"/>
  <c r="X143" i="1"/>
  <c r="X142" i="1"/>
  <c r="X140" i="1"/>
  <c r="X139" i="1"/>
  <c r="X138" i="1"/>
  <c r="X137" i="1"/>
  <c r="X135" i="1"/>
  <c r="X133" i="1"/>
  <c r="X132" i="1"/>
  <c r="X131" i="1"/>
  <c r="X129" i="1"/>
  <c r="X127" i="1"/>
  <c r="X126" i="1"/>
  <c r="X125" i="1"/>
  <c r="X123" i="1"/>
  <c r="X122" i="1"/>
  <c r="X120" i="1"/>
  <c r="X119" i="1"/>
  <c r="X116" i="1"/>
  <c r="X114" i="1"/>
  <c r="X113" i="1"/>
  <c r="X112" i="1"/>
  <c r="X111" i="1"/>
  <c r="X107" i="1"/>
  <c r="X105" i="1"/>
  <c r="X104" i="1"/>
  <c r="X102" i="1"/>
  <c r="X100" i="1"/>
  <c r="X99" i="1"/>
  <c r="X98" i="1"/>
  <c r="X96" i="1"/>
  <c r="X95" i="1"/>
  <c r="X94" i="1"/>
  <c r="X92" i="1"/>
  <c r="X91" i="1"/>
  <c r="X89" i="1"/>
  <c r="X87" i="1"/>
  <c r="X86" i="1"/>
  <c r="X85" i="1"/>
  <c r="X84" i="1"/>
  <c r="X83" i="1"/>
  <c r="X82" i="1"/>
  <c r="X81" i="1"/>
  <c r="X80" i="1"/>
  <c r="X78" i="1"/>
  <c r="X77" i="1"/>
  <c r="X76" i="1"/>
  <c r="X74" i="1"/>
  <c r="X73" i="1"/>
  <c r="X70" i="1"/>
  <c r="X68" i="1"/>
  <c r="X67" i="1"/>
  <c r="X66" i="1"/>
  <c r="X65" i="1"/>
  <c r="X63" i="1"/>
  <c r="X62" i="1"/>
  <c r="X60" i="1"/>
  <c r="X59" i="1"/>
  <c r="X58" i="1"/>
  <c r="X57" i="1"/>
  <c r="X55" i="1"/>
  <c r="X54" i="1"/>
  <c r="X52" i="1"/>
  <c r="X51" i="1"/>
  <c r="X49" i="1"/>
  <c r="X48" i="1"/>
  <c r="X47" i="1"/>
  <c r="X45" i="1"/>
  <c r="X43" i="1"/>
  <c r="X42" i="1"/>
  <c r="X40" i="1"/>
  <c r="X38" i="1"/>
  <c r="X33" i="1"/>
  <c r="X32" i="1"/>
  <c r="X31" i="1"/>
  <c r="X24" i="1"/>
  <c r="X21" i="1"/>
  <c r="X20" i="1"/>
  <c r="X17" i="1"/>
  <c r="X16" i="1"/>
  <c r="X14" i="1"/>
  <c r="X13" i="1"/>
  <c r="X12" i="1"/>
  <c r="X10" i="1"/>
  <c r="X9" i="1"/>
  <c r="X7" i="1"/>
  <c r="X6" i="1"/>
  <c r="X1430" i="1"/>
  <c r="X1405" i="1"/>
  <c r="X1398" i="1"/>
  <c r="X1394" i="1"/>
  <c r="X1393" i="1"/>
  <c r="X1379" i="1"/>
  <c r="X1378" i="1"/>
  <c r="X1372" i="1"/>
  <c r="X1371" i="1"/>
  <c r="X1370" i="1"/>
  <c r="X1369" i="1"/>
  <c r="X1351" i="1"/>
  <c r="X1350" i="1"/>
  <c r="X1349" i="1"/>
  <c r="X1344" i="1"/>
  <c r="X1343" i="1"/>
  <c r="X1338" i="1"/>
  <c r="X1337" i="1"/>
  <c r="X1336" i="1"/>
  <c r="X1335" i="1"/>
  <c r="X1330" i="1"/>
  <c r="X1322" i="1"/>
  <c r="X1321" i="1"/>
  <c r="X1320" i="1"/>
  <c r="X1319" i="1"/>
  <c r="X1315" i="1"/>
  <c r="X1311" i="1"/>
  <c r="X1266" i="1"/>
  <c r="X1252" i="1"/>
  <c r="X1251" i="1"/>
  <c r="X1238" i="1"/>
  <c r="X1231" i="1"/>
  <c r="X1206" i="1"/>
  <c r="X1205" i="1"/>
  <c r="X1195" i="1"/>
  <c r="X1194" i="1"/>
  <c r="X1187" i="1"/>
  <c r="X1186" i="1"/>
  <c r="X1165" i="1"/>
  <c r="X1164" i="1"/>
  <c r="X1160" i="1"/>
  <c r="X1152" i="1"/>
  <c r="X1131" i="1"/>
  <c r="X1130" i="1"/>
  <c r="X1129" i="1"/>
  <c r="X1128" i="1"/>
  <c r="X1112" i="1"/>
  <c r="X1106" i="1"/>
  <c r="X1098" i="1"/>
  <c r="X1073" i="1"/>
  <c r="X1066" i="1"/>
  <c r="X1051" i="1"/>
  <c r="X1001" i="1"/>
  <c r="X1000" i="1"/>
  <c r="X993" i="1"/>
  <c r="X985" i="1"/>
  <c r="X984" i="1"/>
  <c r="X980" i="1"/>
  <c r="X949" i="1"/>
  <c r="X945" i="1"/>
  <c r="X944" i="1"/>
  <c r="X938" i="1"/>
  <c r="X930" i="1"/>
  <c r="X925" i="1"/>
  <c r="X919" i="1"/>
  <c r="X909" i="1"/>
  <c r="X908" i="1"/>
  <c r="X904" i="1"/>
  <c r="X896" i="1"/>
  <c r="X895" i="1"/>
  <c r="X894" i="1"/>
  <c r="X889" i="1"/>
  <c r="X888" i="1"/>
  <c r="X869" i="1"/>
  <c r="X868" i="1"/>
  <c r="X811" i="1"/>
  <c r="X804" i="1"/>
  <c r="X799" i="1"/>
  <c r="X780" i="1"/>
  <c r="X779" i="1"/>
  <c r="X771" i="1"/>
  <c r="X770" i="1"/>
  <c r="X731" i="1"/>
  <c r="X720" i="1"/>
  <c r="X719" i="1"/>
  <c r="X718" i="1"/>
  <c r="X717" i="1"/>
  <c r="X711" i="1"/>
  <c r="X710" i="1"/>
  <c r="X695" i="1"/>
  <c r="X694" i="1"/>
  <c r="X685" i="1"/>
  <c r="X680" i="1"/>
  <c r="X679" i="1"/>
  <c r="X678" i="1"/>
  <c r="X673" i="1"/>
  <c r="X666" i="1"/>
  <c r="X658" i="1"/>
  <c r="X657" i="1"/>
  <c r="X626" i="1"/>
  <c r="X625" i="1"/>
  <c r="X597" i="1"/>
  <c r="X587" i="1"/>
  <c r="X577" i="1"/>
  <c r="X545" i="1"/>
  <c r="X522" i="1"/>
  <c r="X507" i="1"/>
  <c r="X503" i="1"/>
  <c r="X502" i="1"/>
  <c r="X501" i="1"/>
  <c r="X477" i="1"/>
  <c r="X433" i="1"/>
  <c r="X407" i="1"/>
  <c r="X403" i="1"/>
  <c r="X402" i="1"/>
  <c r="X401" i="1"/>
  <c r="X380" i="1"/>
  <c r="X379" i="1"/>
  <c r="X352" i="1"/>
  <c r="X351" i="1"/>
  <c r="X340" i="1"/>
  <c r="X315" i="1"/>
  <c r="X225" i="1"/>
  <c r="X224" i="1"/>
  <c r="X202" i="1"/>
  <c r="X191" i="1"/>
  <c r="X190" i="1"/>
  <c r="X173" i="1"/>
  <c r="X153" i="1"/>
  <c r="X136" i="1"/>
  <c r="X130" i="1"/>
  <c r="X118" i="1"/>
  <c r="X117" i="1"/>
  <c r="X110" i="1"/>
  <c r="X109" i="1"/>
  <c r="X108" i="1"/>
  <c r="X103" i="1"/>
  <c r="X90" i="1"/>
  <c r="X72" i="1"/>
  <c r="X71" i="1"/>
  <c r="X46" i="1"/>
  <c r="X41" i="1"/>
  <c r="X37" i="1"/>
  <c r="X36" i="1"/>
  <c r="X35" i="1"/>
  <c r="X34" i="1"/>
  <c r="X29" i="1"/>
  <c r="X28" i="1"/>
  <c r="X27" i="1"/>
  <c r="X26" i="1"/>
  <c r="P1325" i="1"/>
  <c r="X1324" i="1" s="1"/>
  <c r="P288" i="1"/>
  <c r="X278" i="1" s="1"/>
  <c r="P17" i="1"/>
  <c r="X15" i="1" s="1"/>
  <c r="S1437" i="1"/>
  <c r="P1440" i="1" l="1"/>
  <c r="P1429" i="1"/>
  <c r="X1428" i="1" s="1"/>
  <c r="P1419" i="1"/>
  <c r="X1418" i="1" s="1"/>
  <c r="P1414" i="1"/>
  <c r="X1413" i="1" s="1"/>
  <c r="P1411" i="1"/>
  <c r="X1410" i="1" s="1"/>
  <c r="P1408" i="1"/>
  <c r="X1407" i="1" s="1"/>
  <c r="P1404" i="1"/>
  <c r="X1403" i="1" s="1"/>
  <c r="P1401" i="1"/>
  <c r="X1400" i="1" s="1"/>
  <c r="P1397" i="1"/>
  <c r="X1396" i="1" s="1"/>
  <c r="P1392" i="1"/>
  <c r="X1391" i="1" s="1"/>
  <c r="P1389" i="1"/>
  <c r="X1388" i="1" s="1"/>
  <c r="P1383" i="1"/>
  <c r="X1382" i="1" s="1"/>
  <c r="P1377" i="1"/>
  <c r="X1376" i="1" s="1"/>
  <c r="P1368" i="1"/>
  <c r="X1367" i="1" s="1"/>
  <c r="P1363" i="1"/>
  <c r="X1362" i="1" s="1"/>
  <c r="P1358" i="1"/>
  <c r="X1357" i="1" s="1"/>
  <c r="P1355" i="1"/>
  <c r="X1354" i="1" s="1"/>
  <c r="P1348" i="1"/>
  <c r="X1347" i="1" s="1"/>
  <c r="P1342" i="1"/>
  <c r="X1341" i="1" s="1"/>
  <c r="P1334" i="1"/>
  <c r="X1333" i="1" s="1"/>
  <c r="P1329" i="1"/>
  <c r="X1328" i="1" s="1"/>
  <c r="P1318" i="1"/>
  <c r="X1317" i="1" s="1"/>
  <c r="P1314" i="1"/>
  <c r="X1313" i="1" s="1"/>
  <c r="P1310" i="1"/>
  <c r="X1309" i="1" s="1"/>
  <c r="P1305" i="1"/>
  <c r="X1304" i="1" s="1"/>
  <c r="P1302" i="1"/>
  <c r="X1301" i="1" s="1"/>
  <c r="P1289" i="1"/>
  <c r="X1288" i="1" s="1"/>
  <c r="P1281" i="1"/>
  <c r="X1280" i="1" s="1"/>
  <c r="P1276" i="1"/>
  <c r="X1275" i="1" s="1"/>
  <c r="P1265" i="1"/>
  <c r="X1264" i="1" s="1"/>
  <c r="P1261" i="1"/>
  <c r="X1260" i="1" s="1"/>
  <c r="P1256" i="1"/>
  <c r="X1255" i="1" s="1"/>
  <c r="P1250" i="1"/>
  <c r="X1249" i="1" s="1"/>
  <c r="P1247" i="1"/>
  <c r="X1246" i="1" s="1"/>
  <c r="P1242" i="1"/>
  <c r="X1241" i="1" s="1"/>
  <c r="P1237" i="1"/>
  <c r="X1236" i="1" s="1"/>
  <c r="P1230" i="1"/>
  <c r="X1229" i="1" s="1"/>
  <c r="P1225" i="1"/>
  <c r="X1224" i="1" s="1"/>
  <c r="P1222" i="1"/>
  <c r="X1221" i="1" s="1"/>
  <c r="P1218" i="1"/>
  <c r="X1217" i="1" s="1"/>
  <c r="P1213" i="1"/>
  <c r="X1212" i="1" s="1"/>
  <c r="P1209" i="1"/>
  <c r="X1208" i="1" s="1"/>
  <c r="P1204" i="1"/>
  <c r="X1203" i="1" s="1"/>
  <c r="P1193" i="1"/>
  <c r="X1192" i="1" s="1"/>
  <c r="P1190" i="1"/>
  <c r="X1189" i="1" s="1"/>
  <c r="P1185" i="1"/>
  <c r="X1184" i="1" s="1"/>
  <c r="P1181" i="1"/>
  <c r="X1180" i="1" s="1"/>
  <c r="P1177" i="1"/>
  <c r="X1176" i="1" s="1"/>
  <c r="P1173" i="1"/>
  <c r="X1172" i="1" s="1"/>
  <c r="P1168" i="1"/>
  <c r="X1167" i="1" s="1"/>
  <c r="P1163" i="1"/>
  <c r="X1162" i="1" s="1"/>
  <c r="P1158" i="1"/>
  <c r="X1157" i="1" s="1"/>
  <c r="P1155" i="1"/>
  <c r="X1154" i="1" s="1"/>
  <c r="P1151" i="1"/>
  <c r="X1150" i="1" s="1"/>
  <c r="P1148" i="1"/>
  <c r="X1147" i="1" s="1"/>
  <c r="P1145" i="1"/>
  <c r="X1144" i="1" s="1"/>
  <c r="P1141" i="1"/>
  <c r="X1140" i="1" s="1"/>
  <c r="P1138" i="1"/>
  <c r="X1137" i="1" s="1"/>
  <c r="P1135" i="1"/>
  <c r="X1134" i="1" s="1"/>
  <c r="P1127" i="1"/>
  <c r="X1127" i="1" s="1"/>
  <c r="P1121" i="1"/>
  <c r="X1120" i="1" s="1"/>
  <c r="P1111" i="1"/>
  <c r="X1110" i="1" s="1"/>
  <c r="P1105" i="1"/>
  <c r="X1104" i="1" s="1"/>
  <c r="P1101" i="1"/>
  <c r="X1100" i="1" s="1"/>
  <c r="P1097" i="1"/>
  <c r="X1096" i="1" s="1"/>
  <c r="P1094" i="1"/>
  <c r="X1093" i="1" s="1"/>
  <c r="P1088" i="1"/>
  <c r="X1087" i="1" s="1"/>
  <c r="P1084" i="1"/>
  <c r="X1083" i="1" s="1"/>
  <c r="P1072" i="1"/>
  <c r="X1071" i="1" s="1"/>
  <c r="P1065" i="1"/>
  <c r="X1064" i="1" s="1"/>
  <c r="P1061" i="1"/>
  <c r="X1060" i="1" s="1"/>
  <c r="P1057" i="1"/>
  <c r="X1056" i="1" s="1"/>
  <c r="P1054" i="1"/>
  <c r="X1053" i="1" s="1"/>
  <c r="P1050" i="1"/>
  <c r="X1049" i="1" s="1"/>
  <c r="P1046" i="1"/>
  <c r="X1045" i="1" s="1"/>
  <c r="P1043" i="1"/>
  <c r="P1025" i="1"/>
  <c r="X1024" i="1" s="1"/>
  <c r="P1005" i="1"/>
  <c r="X1004" i="1" s="1"/>
  <c r="P999" i="1"/>
  <c r="X998" i="1" s="1"/>
  <c r="P992" i="1"/>
  <c r="X991" i="1" s="1"/>
  <c r="P983" i="1"/>
  <c r="X982" i="1" s="1"/>
  <c r="P979" i="1"/>
  <c r="X978" i="1" s="1"/>
  <c r="P975" i="1"/>
  <c r="X974" i="1" s="1"/>
  <c r="P970" i="1"/>
  <c r="X969" i="1" s="1"/>
  <c r="P965" i="1"/>
  <c r="X964" i="1" s="1"/>
  <c r="P961" i="1"/>
  <c r="X960" i="1" s="1"/>
  <c r="P958" i="1"/>
  <c r="X957" i="1" s="1"/>
  <c r="P948" i="1"/>
  <c r="X947" i="1" s="1"/>
  <c r="P943" i="1"/>
  <c r="X942" i="1" s="1"/>
  <c r="P937" i="1"/>
  <c r="X936" i="1" s="1"/>
  <c r="P934" i="1"/>
  <c r="X933" i="1" s="1"/>
  <c r="P929" i="1"/>
  <c r="X928" i="1" s="1"/>
  <c r="P924" i="1"/>
  <c r="X923" i="1" s="1"/>
  <c r="P918" i="1"/>
  <c r="X917" i="1" s="1"/>
  <c r="P914" i="1"/>
  <c r="X913" i="1" s="1"/>
  <c r="P907" i="1"/>
  <c r="X906" i="1" s="1"/>
  <c r="P903" i="1"/>
  <c r="X901" i="1" s="1"/>
  <c r="P893" i="1"/>
  <c r="X892" i="1" s="1"/>
  <c r="P887" i="1"/>
  <c r="X886" i="1" s="1"/>
  <c r="P883" i="1"/>
  <c r="X882" i="1" s="1"/>
  <c r="P874" i="1"/>
  <c r="X873" i="1" s="1"/>
  <c r="P867" i="1"/>
  <c r="X866" i="1" s="1"/>
  <c r="P862" i="1"/>
  <c r="X861" i="1" s="1"/>
  <c r="P849" i="1"/>
  <c r="X848" i="1" s="1"/>
  <c r="P844" i="1"/>
  <c r="X843" i="1" s="1"/>
  <c r="P830" i="1"/>
  <c r="X829" i="1" s="1"/>
  <c r="P821" i="1"/>
  <c r="X820" i="1" s="1"/>
  <c r="P816" i="1"/>
  <c r="X815" i="1" s="1"/>
  <c r="P810" i="1"/>
  <c r="X809" i="1" s="1"/>
  <c r="P807" i="1"/>
  <c r="X806" i="1" s="1"/>
  <c r="P803" i="1"/>
  <c r="X802" i="1" s="1"/>
  <c r="P798" i="1"/>
  <c r="X797" i="1" s="1"/>
  <c r="P794" i="1"/>
  <c r="X793" i="1" s="1"/>
  <c r="P790" i="1"/>
  <c r="X789" i="1" s="1"/>
  <c r="P784" i="1"/>
  <c r="X783" i="1" s="1"/>
  <c r="P778" i="1"/>
  <c r="X777" i="1" s="1"/>
  <c r="P774" i="1"/>
  <c r="X773" i="1" s="1"/>
  <c r="P769" i="1"/>
  <c r="X768" i="1" s="1"/>
  <c r="P766" i="1"/>
  <c r="X765" i="1" s="1"/>
  <c r="P761" i="1"/>
  <c r="X760" i="1" s="1"/>
  <c r="P757" i="1"/>
  <c r="X756" i="1" s="1"/>
  <c r="P749" i="1"/>
  <c r="X748" i="1" s="1"/>
  <c r="P744" i="1"/>
  <c r="X743" i="1" s="1"/>
  <c r="P730" i="1"/>
  <c r="X729" i="1" s="1"/>
  <c r="P725" i="1"/>
  <c r="X724" i="1" s="1"/>
  <c r="P716" i="1"/>
  <c r="X715" i="1" s="1"/>
  <c r="P709" i="1" l="1"/>
  <c r="X708" i="1" s="1"/>
  <c r="P706" i="1"/>
  <c r="X705" i="1" s="1"/>
  <c r="P702" i="1"/>
  <c r="X701" i="1" s="1"/>
  <c r="P693" i="1"/>
  <c r="X692" i="1" s="1"/>
  <c r="P688" i="1"/>
  <c r="X687" i="1" s="1"/>
  <c r="P684" i="1"/>
  <c r="X683" i="1" s="1"/>
  <c r="P677" i="1"/>
  <c r="X676" i="1" s="1"/>
  <c r="P672" i="1"/>
  <c r="X671" i="1" s="1"/>
  <c r="P665" i="1"/>
  <c r="X664" i="1" s="1"/>
  <c r="P656" i="1"/>
  <c r="X655" i="1" s="1"/>
  <c r="P653" i="1"/>
  <c r="X652" i="1" s="1"/>
  <c r="P643" i="1"/>
  <c r="X642" i="1" s="1"/>
  <c r="P640" i="1"/>
  <c r="X639" i="1" s="1"/>
  <c r="P629" i="1"/>
  <c r="X628" i="1" s="1"/>
  <c r="P624" i="1"/>
  <c r="X623" i="1" s="1"/>
  <c r="P619" i="1"/>
  <c r="X618" i="1" s="1"/>
  <c r="P614" i="1"/>
  <c r="X613" i="1" s="1"/>
  <c r="P607" i="1"/>
  <c r="X606" i="1" s="1"/>
  <c r="P602" i="1"/>
  <c r="X601" i="1" s="1"/>
  <c r="P596" i="1"/>
  <c r="X595" i="1" s="1"/>
  <c r="P592" i="1"/>
  <c r="X591" i="1" s="1"/>
  <c r="P586" i="1"/>
  <c r="X585" i="1" s="1"/>
  <c r="P580" i="1"/>
  <c r="X579" i="1" s="1"/>
  <c r="P576" i="1"/>
  <c r="X575" i="1" s="1"/>
  <c r="P571" i="1"/>
  <c r="X570" i="1" s="1"/>
  <c r="P568" i="1"/>
  <c r="X567" i="1" s="1"/>
  <c r="P561" i="1"/>
  <c r="X560" i="1" s="1"/>
  <c r="P557" i="1"/>
  <c r="X556" i="1" s="1"/>
  <c r="P544" i="1"/>
  <c r="X543" i="1" s="1"/>
  <c r="P539" i="1"/>
  <c r="X538" i="1" s="1"/>
  <c r="P534" i="1"/>
  <c r="X533" i="1" s="1"/>
  <c r="P529" i="1"/>
  <c r="X528" i="1" s="1"/>
  <c r="P521" i="1"/>
  <c r="X520" i="1" s="1"/>
  <c r="P517" i="1"/>
  <c r="X516" i="1" s="1"/>
  <c r="P513" i="1"/>
  <c r="X512" i="1" s="1"/>
  <c r="P510" i="1"/>
  <c r="X509" i="1" s="1"/>
  <c r="P506" i="1"/>
  <c r="X505" i="1" s="1"/>
  <c r="P500" i="1"/>
  <c r="X499" i="1" s="1"/>
  <c r="P496" i="1"/>
  <c r="X495" i="1" s="1"/>
  <c r="P491" i="1"/>
  <c r="X490" i="1" s="1"/>
  <c r="P485" i="1"/>
  <c r="X484" i="1" s="1"/>
  <c r="P480" i="1"/>
  <c r="X479" i="1" s="1"/>
  <c r="P476" i="1"/>
  <c r="X475" i="1" s="1"/>
  <c r="P470" i="1"/>
  <c r="X469" i="1" s="1"/>
  <c r="P466" i="1" l="1"/>
  <c r="X465" i="1" s="1"/>
  <c r="P459" i="1"/>
  <c r="X458" i="1" s="1"/>
  <c r="P454" i="1"/>
  <c r="X453" i="1" s="1"/>
  <c r="P448" i="1"/>
  <c r="X447" i="1" s="1"/>
  <c r="P445" i="1"/>
  <c r="X444" i="1" s="1"/>
  <c r="P436" i="1"/>
  <c r="X435" i="1" s="1"/>
  <c r="P432" i="1"/>
  <c r="X431" i="1" s="1"/>
  <c r="P406" i="1"/>
  <c r="X405" i="1" s="1"/>
  <c r="P400" i="1"/>
  <c r="X399" i="1" s="1"/>
  <c r="P392" i="1"/>
  <c r="X391" i="1" s="1"/>
  <c r="P388" i="1"/>
  <c r="X387" i="1" s="1"/>
  <c r="P383" i="1"/>
  <c r="X382" i="1" s="1"/>
  <c r="P378" i="1"/>
  <c r="X377" i="1" s="1"/>
  <c r="P375" i="1"/>
  <c r="X374" i="1" s="1"/>
  <c r="P372" i="1"/>
  <c r="X371" i="1" s="1"/>
  <c r="P368" i="1"/>
  <c r="X367" i="1" s="1"/>
  <c r="P363" i="1"/>
  <c r="X362" i="1" s="1"/>
  <c r="P359" i="1"/>
  <c r="X358" i="1" s="1"/>
  <c r="P350" i="1"/>
  <c r="X349" i="1" s="1"/>
  <c r="P346" i="1"/>
  <c r="X345" i="1" s="1"/>
  <c r="P339" i="1"/>
  <c r="X338" i="1" s="1"/>
  <c r="P331" i="1"/>
  <c r="X330" i="1" s="1"/>
  <c r="P325" i="1"/>
  <c r="X324" i="1" s="1"/>
  <c r="P321" i="1"/>
  <c r="X320" i="1" s="1"/>
  <c r="P314" i="1"/>
  <c r="X313" i="1" s="1"/>
  <c r="P310" i="1"/>
  <c r="X309" i="1" s="1"/>
  <c r="P301" i="1"/>
  <c r="X300" i="1" s="1"/>
  <c r="P298" i="1"/>
  <c r="X297" i="1" s="1"/>
  <c r="P292" i="1"/>
  <c r="X291" i="1" s="1"/>
  <c r="P277" i="1"/>
  <c r="X276" i="1" s="1"/>
  <c r="P270" i="1"/>
  <c r="X269" i="1" s="1"/>
  <c r="P266" i="1"/>
  <c r="X265" i="1" s="1"/>
  <c r="P244" i="1"/>
  <c r="X243" i="1" s="1"/>
  <c r="P240" i="1"/>
  <c r="X239" i="1" s="1"/>
  <c r="P237" i="1"/>
  <c r="X236" i="1" s="1"/>
  <c r="P233" i="1"/>
  <c r="X232" i="1" s="1"/>
  <c r="P229" i="1"/>
  <c r="X228" i="1" s="1"/>
  <c r="P223" i="1"/>
  <c r="X222" i="1" s="1"/>
  <c r="P217" i="1"/>
  <c r="X216" i="1" s="1"/>
  <c r="P209" i="1"/>
  <c r="X208" i="1" s="1"/>
  <c r="P201" i="1"/>
  <c r="X200" i="1" s="1"/>
  <c r="P196" i="1"/>
  <c r="X195" i="1" s="1"/>
  <c r="P189" i="1"/>
  <c r="X188" i="1" s="1"/>
  <c r="P186" i="1"/>
  <c r="X185" i="1" s="1"/>
  <c r="P181" i="1"/>
  <c r="X180" i="1" s="1"/>
  <c r="P176" i="1"/>
  <c r="X175" i="1" s="1"/>
  <c r="P172" i="1"/>
  <c r="X171" i="1" s="1"/>
  <c r="P168" i="1"/>
  <c r="X167" i="1" s="1"/>
  <c r="P163" i="1"/>
  <c r="X162" i="1" s="1"/>
  <c r="P160" i="1"/>
  <c r="X159" i="1" s="1"/>
  <c r="P157" i="1"/>
  <c r="X156" i="1" s="1"/>
  <c r="P152" i="1"/>
  <c r="X151" i="1" s="1"/>
  <c r="P146" i="1"/>
  <c r="X145" i="1" s="1"/>
  <c r="P142" i="1"/>
  <c r="X141" i="1" s="1"/>
  <c r="P135" i="1"/>
  <c r="X134" i="1" s="1"/>
  <c r="P129" i="1"/>
  <c r="X128" i="1" s="1"/>
  <c r="P125" i="1"/>
  <c r="X124" i="1" s="1"/>
  <c r="P122" i="1"/>
  <c r="X121" i="1" s="1"/>
  <c r="P116" i="1"/>
  <c r="X115" i="1" s="1"/>
  <c r="P107" i="1"/>
  <c r="X106" i="1" s="1"/>
  <c r="P102" i="1"/>
  <c r="X101" i="1" s="1"/>
  <c r="P98" i="1"/>
  <c r="X97" i="1" s="1"/>
  <c r="P94" i="1"/>
  <c r="X93" i="1" s="1"/>
  <c r="P89" i="1"/>
  <c r="X88" i="1" s="1"/>
  <c r="P80" i="1"/>
  <c r="X79" i="1" s="1"/>
  <c r="P76" i="1"/>
  <c r="X75" i="1" s="1"/>
  <c r="P70" i="1"/>
  <c r="X69" i="1" s="1"/>
  <c r="P65" i="1"/>
  <c r="X64" i="1" s="1"/>
  <c r="P62" i="1"/>
  <c r="X61" i="1" s="1"/>
  <c r="P57" i="1"/>
  <c r="X56" i="1" s="1"/>
  <c r="P54" i="1"/>
  <c r="X53" i="1" s="1"/>
  <c r="P51" i="1"/>
  <c r="X50" i="1" s="1"/>
  <c r="P45" i="1"/>
  <c r="X44" i="1" s="1"/>
  <c r="P40" i="1"/>
  <c r="X39" i="1" s="1"/>
  <c r="P33" i="1"/>
  <c r="X30" i="1" s="1"/>
  <c r="P24" i="1"/>
  <c r="X22" i="1" s="1"/>
  <c r="P21" i="1"/>
  <c r="X19" i="1" s="1"/>
  <c r="P14" i="1"/>
  <c r="X11" i="1" s="1"/>
  <c r="P10" i="1"/>
  <c r="X8" i="1" s="1"/>
</calcChain>
</file>

<file path=xl/sharedStrings.xml><?xml version="1.0" encoding="utf-8"?>
<sst xmlns="http://schemas.openxmlformats.org/spreadsheetml/2006/main" count="8300" uniqueCount="3392">
  <si>
    <t>Código</t>
  </si>
  <si>
    <t>Descripción</t>
  </si>
  <si>
    <t>Fecha</t>
  </si>
  <si>
    <t>Factura</t>
  </si>
  <si>
    <t>Cuenta</t>
  </si>
  <si>
    <t>Razón Social</t>
  </si>
  <si>
    <t>Cantidad</t>
  </si>
  <si>
    <t xml:space="preserve">         Q024</t>
  </si>
  <si>
    <t>**PLATO + PALITOS SUSHI</t>
  </si>
  <si>
    <t>FB5100022051</t>
  </si>
  <si>
    <t>062450</t>
  </si>
  <si>
    <t>FB5100022938</t>
  </si>
  <si>
    <t>060903</t>
  </si>
  <si>
    <t xml:space="preserve">         Q056</t>
  </si>
  <si>
    <t>**SR. DISPENSER</t>
  </si>
  <si>
    <t>FB5100021794</t>
  </si>
  <si>
    <t>062225</t>
  </si>
  <si>
    <t>FB5100023344</t>
  </si>
  <si>
    <t>063535</t>
  </si>
  <si>
    <t xml:space="preserve">         Q069</t>
  </si>
  <si>
    <t>**ESCURRIDIZO</t>
  </si>
  <si>
    <t>FB5100023562</t>
  </si>
  <si>
    <t>063760</t>
  </si>
  <si>
    <t xml:space="preserve">         Q079</t>
  </si>
  <si>
    <t>**AUTOMATE COLORES SURTIDOS</t>
  </si>
  <si>
    <t>FB5100021541</t>
  </si>
  <si>
    <t>061975</t>
  </si>
  <si>
    <t xml:space="preserve">         Q113</t>
  </si>
  <si>
    <t>**ESCURRIDOR DE BACHA 41X21.5CM</t>
  </si>
  <si>
    <t>FB5100021751</t>
  </si>
  <si>
    <t>062189</t>
  </si>
  <si>
    <t xml:space="preserve">         Q113</t>
  </si>
  <si>
    <t>**ESCURRIDOR DE BACHA 41X21.5CM</t>
  </si>
  <si>
    <t>FB5100021770</t>
  </si>
  <si>
    <t>062206</t>
  </si>
  <si>
    <t xml:space="preserve">         Q113</t>
  </si>
  <si>
    <t>**ESCURRIDOR DE BACHA 41X21.5CM</t>
  </si>
  <si>
    <t>FB5100021800</t>
  </si>
  <si>
    <t>062230</t>
  </si>
  <si>
    <t xml:space="preserve">       900600</t>
  </si>
  <si>
    <t>AJUSTE PAGO MAL IMPUTADO</t>
  </si>
  <si>
    <t>CB5100004884</t>
  </si>
  <si>
    <t>060565</t>
  </si>
  <si>
    <t xml:space="preserve">       BA7779</t>
  </si>
  <si>
    <t>BANDEJA BAMBOO BLANCO 35X4,5CM BA8134BLA</t>
  </si>
  <si>
    <t>FB5100022051</t>
  </si>
  <si>
    <t>062450</t>
  </si>
  <si>
    <t>FB5100022295</t>
  </si>
  <si>
    <t>062678</t>
  </si>
  <si>
    <t>FB5100022332</t>
  </si>
  <si>
    <t>060888</t>
  </si>
  <si>
    <t>FB5100022301</t>
  </si>
  <si>
    <t>060562</t>
  </si>
  <si>
    <t>FB5100023156</t>
  </si>
  <si>
    <t>063458</t>
  </si>
  <si>
    <t xml:space="preserve">       BA7793</t>
  </si>
  <si>
    <t>BOWL BAMBOO GRIS OVALADO MED 13.5X30CM</t>
  </si>
  <si>
    <t>FB5100022026</t>
  </si>
  <si>
    <t>062275</t>
  </si>
  <si>
    <t xml:space="preserve">       BA7793</t>
  </si>
  <si>
    <t>BOWL BAMBOO GRIS OVALADO MED 13.5X30CM</t>
  </si>
  <si>
    <t>FB5100022030</t>
  </si>
  <si>
    <t>062278</t>
  </si>
  <si>
    <t xml:space="preserve">       BA7793</t>
  </si>
  <si>
    <t>BOWL BAMBOO GRIS OVALADO MED 13.5X30CM</t>
  </si>
  <si>
    <t>CB5100004853</t>
  </si>
  <si>
    <t>062278</t>
  </si>
  <si>
    <t xml:space="preserve">       BA7793</t>
  </si>
  <si>
    <t>BOWL BAMBOO GRIS OVALADO MED 13.5X30CM</t>
  </si>
  <si>
    <t>FB5100022192</t>
  </si>
  <si>
    <t>062278</t>
  </si>
  <si>
    <t xml:space="preserve">       BA7794</t>
  </si>
  <si>
    <t>COPETINERO BAMBOO BCO ALARGADO 5X30X12.5CM</t>
  </si>
  <si>
    <t>FB5100022007</t>
  </si>
  <si>
    <t>062258</t>
  </si>
  <si>
    <t xml:space="preserve">       BA7794</t>
  </si>
  <si>
    <t>COPETINERO BAMBOO BCO ALARGADO 5X30X12.5CM</t>
  </si>
  <si>
    <t>FB5100022051</t>
  </si>
  <si>
    <t>062450</t>
  </si>
  <si>
    <t>FB5100022319</t>
  </si>
  <si>
    <t>062702</t>
  </si>
  <si>
    <t>FB5100022478</t>
  </si>
  <si>
    <t>062836</t>
  </si>
  <si>
    <t xml:space="preserve">       BA7795</t>
  </si>
  <si>
    <t>COPETINERO BAMBOO NGRO ALARGADO 5X30X12.5CM</t>
  </si>
  <si>
    <t>FB5100021784</t>
  </si>
  <si>
    <t>062216</t>
  </si>
  <si>
    <t xml:space="preserve">       BA7795</t>
  </si>
  <si>
    <t>COPETINERO BAMBOO NGRO ALARGADO 5X30X12.5CM</t>
  </si>
  <si>
    <t>FB5100021793</t>
  </si>
  <si>
    <t>062224</t>
  </si>
  <si>
    <t xml:space="preserve">       BA7795</t>
  </si>
  <si>
    <t>COPETINERO BAMBOO NGRO ALARGADO 5X30X12.5CM</t>
  </si>
  <si>
    <t>FB5100022047</t>
  </si>
  <si>
    <t>062449</t>
  </si>
  <si>
    <t xml:space="preserve">       BA7796</t>
  </si>
  <si>
    <t>COPETINERO BAMBOO GRIS ALARGADO 5X30X12.5CM</t>
  </si>
  <si>
    <t>FB5100022509</t>
  </si>
  <si>
    <t>062873</t>
  </si>
  <si>
    <t xml:space="preserve">       BA7797</t>
  </si>
  <si>
    <t xml:space="preserve">BOWL BAMBOO BCO 6X15CM </t>
  </si>
  <si>
    <t>FB5100021291</t>
  </si>
  <si>
    <t>061181</t>
  </si>
  <si>
    <t xml:space="preserve">       BA7797</t>
  </si>
  <si>
    <t xml:space="preserve">BOWL BAMBOO BCO 6X15CM </t>
  </si>
  <si>
    <t>FB5100021765</t>
  </si>
  <si>
    <t>062203</t>
  </si>
  <si>
    <t xml:space="preserve">       BA7797</t>
  </si>
  <si>
    <t xml:space="preserve">BOWL BAMBOO BCO 6X15CM </t>
  </si>
  <si>
    <t>FB5100021810</t>
  </si>
  <si>
    <t>062240</t>
  </si>
  <si>
    <t xml:space="preserve">       BA7797</t>
  </si>
  <si>
    <t xml:space="preserve">BOWL BAMBOO BCO 6X15CM </t>
  </si>
  <si>
    <t>FB5100021793</t>
  </si>
  <si>
    <t>062224</t>
  </si>
  <si>
    <t xml:space="preserve">       BA7797</t>
  </si>
  <si>
    <t xml:space="preserve">BOWL BAMBOO BCO 6X15CM </t>
  </si>
  <si>
    <t>FB5100021801</t>
  </si>
  <si>
    <t>062231</t>
  </si>
  <si>
    <t xml:space="preserve">       BA7797</t>
  </si>
  <si>
    <t xml:space="preserve">BOWL BAMBOO BCO 6X15CM </t>
  </si>
  <si>
    <t>FB5100022007</t>
  </si>
  <si>
    <t>062258</t>
  </si>
  <si>
    <t xml:space="preserve">       BA7797</t>
  </si>
  <si>
    <t xml:space="preserve">BOWL BAMBOO BCO 6X15CM </t>
  </si>
  <si>
    <t>FB5100022008</t>
  </si>
  <si>
    <t>062259</t>
  </si>
  <si>
    <t xml:space="preserve">       BA7797</t>
  </si>
  <si>
    <t xml:space="preserve">BOWL BAMBOO BCO 6X15CM </t>
  </si>
  <si>
    <t>FB5100022015</t>
  </si>
  <si>
    <t>062266</t>
  </si>
  <si>
    <t>FB5100022195</t>
  </si>
  <si>
    <t>062576</t>
  </si>
  <si>
    <t xml:space="preserve">       BA7798</t>
  </si>
  <si>
    <t xml:space="preserve">BOWL BAMBOO NGRO 6X15CM </t>
  </si>
  <si>
    <t>FB5100021992</t>
  </si>
  <si>
    <t>062242</t>
  </si>
  <si>
    <t xml:space="preserve">       BA7799</t>
  </si>
  <si>
    <t xml:space="preserve">BOWL BAMBOO GRIS 6X15CM </t>
  </si>
  <si>
    <t>CB5100004824</t>
  </si>
  <si>
    <t>061181</t>
  </si>
  <si>
    <t xml:space="preserve">       BA7799</t>
  </si>
  <si>
    <t xml:space="preserve">BOWL BAMBOO GRIS 6X15CM </t>
  </si>
  <si>
    <t>FB5100022008</t>
  </si>
  <si>
    <t>062259</t>
  </si>
  <si>
    <t xml:space="preserve">       BA7800</t>
  </si>
  <si>
    <t xml:space="preserve">SET CUCHARON Y TENEDOR BAMBOO BCO 29CM </t>
  </si>
  <si>
    <t>FB5100021793</t>
  </si>
  <si>
    <t>062224</t>
  </si>
  <si>
    <t>FB5100023342</t>
  </si>
  <si>
    <t>063533</t>
  </si>
  <si>
    <t xml:space="preserve">       BA7801</t>
  </si>
  <si>
    <t xml:space="preserve">SET CUCHARON Y TENEDOR BAMBOO NGRO 29CM </t>
  </si>
  <si>
    <t>FB5100022047</t>
  </si>
  <si>
    <t>062449</t>
  </si>
  <si>
    <t>FB5100022315</t>
  </si>
  <si>
    <t>062699</t>
  </si>
  <si>
    <t>FB5100022944</t>
  </si>
  <si>
    <t>063248</t>
  </si>
  <si>
    <t xml:space="preserve">       BA7802</t>
  </si>
  <si>
    <t>SET CUCHARON Y TENEDOR BAMBOO GRIS 29CM</t>
  </si>
  <si>
    <t>FB5100021787</t>
  </si>
  <si>
    <t>062219</t>
  </si>
  <si>
    <t xml:space="preserve">       BA7802</t>
  </si>
  <si>
    <t>SET CUCHARON Y TENEDOR BAMBOO GRIS 29CM</t>
  </si>
  <si>
    <t>FB5100022035</t>
  </si>
  <si>
    <t>062437</t>
  </si>
  <si>
    <t>FB5100022176</t>
  </si>
  <si>
    <t>062477</t>
  </si>
  <si>
    <t>FB5100022401</t>
  </si>
  <si>
    <t>062726</t>
  </si>
  <si>
    <t>CB5100004876</t>
  </si>
  <si>
    <t>FB5100022634</t>
  </si>
  <si>
    <t>062478</t>
  </si>
  <si>
    <t xml:space="preserve">       BA7812</t>
  </si>
  <si>
    <t>BOWL BAMBOO BCO 14X28CM</t>
  </si>
  <si>
    <t>FB5100021765</t>
  </si>
  <si>
    <t>062203</t>
  </si>
  <si>
    <t xml:space="preserve">       BA7812</t>
  </si>
  <si>
    <t>BOWL BAMBOO BCO 14X28CM</t>
  </si>
  <si>
    <t>FB5100021776</t>
  </si>
  <si>
    <t>062210</t>
  </si>
  <si>
    <t xml:space="preserve">       BA7812</t>
  </si>
  <si>
    <t>BOWL BAMBOO BCO 14X28CM</t>
  </si>
  <si>
    <t>FB5100021800</t>
  </si>
  <si>
    <t>062230</t>
  </si>
  <si>
    <t xml:space="preserve">       BA7812</t>
  </si>
  <si>
    <t>BOWL BAMBOO BCO 14X28CM</t>
  </si>
  <si>
    <t>FB5100021810</t>
  </si>
  <si>
    <t>062240</t>
  </si>
  <si>
    <t xml:space="preserve">       BA7812</t>
  </si>
  <si>
    <t>BOWL BAMBOO BCO 14X28CM</t>
  </si>
  <si>
    <t>FB5100021793</t>
  </si>
  <si>
    <t>062224</t>
  </si>
  <si>
    <t xml:space="preserve">       BA7812</t>
  </si>
  <si>
    <t>BOWL BAMBOO BCO 14X28CM</t>
  </si>
  <si>
    <t>FB5100021809</t>
  </si>
  <si>
    <t>062239</t>
  </si>
  <si>
    <t xml:space="preserve">       BA7812</t>
  </si>
  <si>
    <t>BOWL BAMBOO BCO 14X28CM</t>
  </si>
  <si>
    <t>FB5100022041</t>
  </si>
  <si>
    <t>062444</t>
  </si>
  <si>
    <t xml:space="preserve">       BA7812</t>
  </si>
  <si>
    <t>BOWL BAMBOO BCO 14X28CM</t>
  </si>
  <si>
    <t>FB5100022051</t>
  </si>
  <si>
    <t>062450</t>
  </si>
  <si>
    <t xml:space="preserve">       BA7812</t>
  </si>
  <si>
    <t>BOWL BAMBOO BCO 14X28CM</t>
  </si>
  <si>
    <t>FB5100022175</t>
  </si>
  <si>
    <t>062476</t>
  </si>
  <si>
    <t xml:space="preserve">       BA7813</t>
  </si>
  <si>
    <t>BOWL BAMBOO NGRO 14X28CM</t>
  </si>
  <si>
    <t>FB5100021777</t>
  </si>
  <si>
    <t>062211</t>
  </si>
  <si>
    <t xml:space="preserve">       BA7813</t>
  </si>
  <si>
    <t>BOWL BAMBOO NGRO 14X28CM</t>
  </si>
  <si>
    <t>FB5100022047</t>
  </si>
  <si>
    <t>062449</t>
  </si>
  <si>
    <t>FB5100023570</t>
  </si>
  <si>
    <t xml:space="preserve">       BA7814</t>
  </si>
  <si>
    <t>BOWL BAMBOO GRIS 14X28CM</t>
  </si>
  <si>
    <t>FB5100021787</t>
  </si>
  <si>
    <t>062219</t>
  </si>
  <si>
    <t xml:space="preserve">       BA7814</t>
  </si>
  <si>
    <t>BOWL BAMBOO GRIS 14X28CM</t>
  </si>
  <si>
    <t>FB5100022035</t>
  </si>
  <si>
    <t>062437</t>
  </si>
  <si>
    <t>FB5100022177</t>
  </si>
  <si>
    <t>FB5100022283</t>
  </si>
  <si>
    <t>062574</t>
  </si>
  <si>
    <t>CB5100004866</t>
  </si>
  <si>
    <t>FB5100022284</t>
  </si>
  <si>
    <t>CB5100004877</t>
  </si>
  <si>
    <t>FB5100022851</t>
  </si>
  <si>
    <t>FB5100023451</t>
  </si>
  <si>
    <t>063738</t>
  </si>
  <si>
    <t xml:space="preserve">       BA7830</t>
  </si>
  <si>
    <t>BOWL BAMBOO BCO 6X12CM</t>
  </si>
  <si>
    <t>FB5100021792</t>
  </si>
  <si>
    <t>062219</t>
  </si>
  <si>
    <t xml:space="preserve">       BA7830</t>
  </si>
  <si>
    <t>BOWL BAMBOO BCO 6X12CM</t>
  </si>
  <si>
    <t>FB5100022007</t>
  </si>
  <si>
    <t>062258</t>
  </si>
  <si>
    <t xml:space="preserve">       BA7830</t>
  </si>
  <si>
    <t>BOWL BAMBOO BCO 6X12CM</t>
  </si>
  <si>
    <t>FB5100022015</t>
  </si>
  <si>
    <t>062266</t>
  </si>
  <si>
    <t xml:space="preserve">       BA7830</t>
  </si>
  <si>
    <t>BOWL BAMBOO BCO 6X12CM</t>
  </si>
  <si>
    <t>FB5100021995</t>
  </si>
  <si>
    <t>062244</t>
  </si>
  <si>
    <t xml:space="preserve">       BA7831</t>
  </si>
  <si>
    <t>BOWL BAMBOO NGRO 6X12CM</t>
  </si>
  <si>
    <t>FB5100022002</t>
  </si>
  <si>
    <t>062252</t>
  </si>
  <si>
    <t xml:space="preserve">       BA7831</t>
  </si>
  <si>
    <t>BOWL BAMBOO NGRO 6X12CM</t>
  </si>
  <si>
    <t>FB5100021992</t>
  </si>
  <si>
    <t>062242</t>
  </si>
  <si>
    <t xml:space="preserve">       BA7831</t>
  </si>
  <si>
    <t>BOWL BAMBOO NGRO 6X12CM</t>
  </si>
  <si>
    <t>FB5100022047</t>
  </si>
  <si>
    <t>062449</t>
  </si>
  <si>
    <t xml:space="preserve">       BA7832</t>
  </si>
  <si>
    <t>BOWL BAMBOO GRIS 6X12CM</t>
  </si>
  <si>
    <t>FB5100021800</t>
  </si>
  <si>
    <t>062230</t>
  </si>
  <si>
    <t xml:space="preserve">       BA7832</t>
  </si>
  <si>
    <t>BOWL BAMBOO GRIS 6X12CM</t>
  </si>
  <si>
    <t>FB5100021787</t>
  </si>
  <si>
    <t>062219</t>
  </si>
  <si>
    <t xml:space="preserve">       BA7832</t>
  </si>
  <si>
    <t>BOWL BAMBOO GRIS 6X12CM</t>
  </si>
  <si>
    <t>FB5100021993</t>
  </si>
  <si>
    <t>062243</t>
  </si>
  <si>
    <t xml:space="preserve">       BA8205</t>
  </si>
  <si>
    <t>BOWL BAMBOO GRIS PETROLEO 6X12CM</t>
  </si>
  <si>
    <t>FB5100021753</t>
  </si>
  <si>
    <t>060888</t>
  </si>
  <si>
    <t xml:space="preserve">       BA8205</t>
  </si>
  <si>
    <t>BOWL BAMBOO GRIS PETROLEO 6X12CM</t>
  </si>
  <si>
    <t>FB5100022023</t>
  </si>
  <si>
    <t>062272</t>
  </si>
  <si>
    <t xml:space="preserve">       BOTEST</t>
  </si>
  <si>
    <t>** BOTELLA ESTAMPA PERMANENTE 475CC SURT</t>
  </si>
  <si>
    <t>FB5100023579</t>
  </si>
  <si>
    <t>063764</t>
  </si>
  <si>
    <t xml:space="preserve">       FRAMER</t>
  </si>
  <si>
    <t>**FRASCO MERMELADA C/MANIJA/LEYENDA Y SORBETE</t>
  </si>
  <si>
    <t>FB5100021781</t>
  </si>
  <si>
    <t>062215</t>
  </si>
  <si>
    <t xml:space="preserve">       JAR003</t>
  </si>
  <si>
    <t>**RASTRILLO DE JARDIN FLORA</t>
  </si>
  <si>
    <t xml:space="preserve">       ML0001</t>
  </si>
  <si>
    <t>PERCHERO DE PIE EXHIBIDOR TIPO NORDICO ESCANDINAVO</t>
  </si>
  <si>
    <t>FB5100021242</t>
  </si>
  <si>
    <t>061636</t>
  </si>
  <si>
    <t xml:space="preserve">       ML0002</t>
  </si>
  <si>
    <t>PERCHERO DE PIE EXHIBIDOR TIPO NORDICO ESCANDINAVO DOBLE ESTANTE</t>
  </si>
  <si>
    <t>FB5100021422</t>
  </si>
  <si>
    <t>061887</t>
  </si>
  <si>
    <t xml:space="preserve">       ML0002</t>
  </si>
  <si>
    <t>PERCHERO DE PIE EXHIBIDOR TIPO NORDICO ESCANDINAVO DOBLE ESTANTE</t>
  </si>
  <si>
    <t>FB5100021751</t>
  </si>
  <si>
    <t>062189</t>
  </si>
  <si>
    <t xml:space="preserve">       TW4699</t>
  </si>
  <si>
    <t>**VASO BRILHANTE SET 6PC DISP. 310ML CISPER</t>
  </si>
  <si>
    <t>FB5100022046</t>
  </si>
  <si>
    <t>062448</t>
  </si>
  <si>
    <t>FB5100022181</t>
  </si>
  <si>
    <t>062577</t>
  </si>
  <si>
    <t>FB5100023346</t>
  </si>
  <si>
    <t>063536</t>
  </si>
  <si>
    <t>CB5100004911</t>
  </si>
  <si>
    <t>FB5100023509</t>
  </si>
  <si>
    <t xml:space="preserve">      BP01102</t>
  </si>
  <si>
    <t xml:space="preserve">**//BOWL NEGRO 400CC TRANSLUCIDO </t>
  </si>
  <si>
    <t>FB5100022479</t>
  </si>
  <si>
    <t>062837</t>
  </si>
  <si>
    <t xml:space="preserve">      BP02001</t>
  </si>
  <si>
    <t>+**//BOWL BLANCO 2.5LTS</t>
  </si>
  <si>
    <t>FB5100021527</t>
  </si>
  <si>
    <t>061965</t>
  </si>
  <si>
    <t xml:space="preserve">      BP02001</t>
  </si>
  <si>
    <t>+**//BOWL BLANCO 2.5LTS</t>
  </si>
  <si>
    <t>FB5100021757</t>
  </si>
  <si>
    <t>062195</t>
  </si>
  <si>
    <t xml:space="preserve">      BP02001</t>
  </si>
  <si>
    <t>+**//BOWL BLANCO 2.5LTS</t>
  </si>
  <si>
    <t>FB5100021788</t>
  </si>
  <si>
    <t>062220</t>
  </si>
  <si>
    <t xml:space="preserve">      BP02001</t>
  </si>
  <si>
    <t>+**//BOWL BLANCO 2.5LTS</t>
  </si>
  <si>
    <t>FB5100022000</t>
  </si>
  <si>
    <t>062250</t>
  </si>
  <si>
    <t>FB5100022299</t>
  </si>
  <si>
    <t>062682</t>
  </si>
  <si>
    <t xml:space="preserve">      BP02002</t>
  </si>
  <si>
    <t xml:space="preserve">**//BOWL NEGRO 2.5LTS </t>
  </si>
  <si>
    <t>FB5100022000</t>
  </si>
  <si>
    <t>062250</t>
  </si>
  <si>
    <t xml:space="preserve">      BP02002</t>
  </si>
  <si>
    <t xml:space="preserve">**//BOWL NEGRO 2.5LTS </t>
  </si>
  <si>
    <t>FB5100022035</t>
  </si>
  <si>
    <t>062437</t>
  </si>
  <si>
    <t>FB5100023590</t>
  </si>
  <si>
    <t>063766</t>
  </si>
  <si>
    <t xml:space="preserve">      BP02003</t>
  </si>
  <si>
    <t xml:space="preserve">**//BOWL ROJO 2.5LTS </t>
  </si>
  <si>
    <t>FB5100022000</t>
  </si>
  <si>
    <t>062250</t>
  </si>
  <si>
    <t xml:space="preserve">      BP02005</t>
  </si>
  <si>
    <t xml:space="preserve">**//BOWL TURQUESA 2.5LTS </t>
  </si>
  <si>
    <t>FB5100022031</t>
  </si>
  <si>
    <t>062279</t>
  </si>
  <si>
    <t xml:space="preserve">      BP02005</t>
  </si>
  <si>
    <t xml:space="preserve">**//BOWL TURQUESA 2.5LTS </t>
  </si>
  <si>
    <t>FB5100022060</t>
  </si>
  <si>
    <t>062456</t>
  </si>
  <si>
    <t xml:space="preserve">      BP10002</t>
  </si>
  <si>
    <t>**//ESPUMADERA NEGRO</t>
  </si>
  <si>
    <t xml:space="preserve">      BP11005</t>
  </si>
  <si>
    <t xml:space="preserve">**ESPATULA TURQUESA PLANA RANURADA </t>
  </si>
  <si>
    <t>FB5100023348</t>
  </si>
  <si>
    <t>063538</t>
  </si>
  <si>
    <t xml:space="preserve">      BP12005</t>
  </si>
  <si>
    <t xml:space="preserve">**//ESPATULA TURQUESA RANURADA </t>
  </si>
  <si>
    <t xml:space="preserve">      BP15001</t>
  </si>
  <si>
    <t>**CUCHARA BLANCA</t>
  </si>
  <si>
    <t xml:space="preserve">      BP16001</t>
  </si>
  <si>
    <t>**//CUCHARON BLANCO</t>
  </si>
  <si>
    <t xml:space="preserve">      BP17001</t>
  </si>
  <si>
    <t>**PISAPAPA BLANCO</t>
  </si>
  <si>
    <t>FB5100022512</t>
  </si>
  <si>
    <t>062877</t>
  </si>
  <si>
    <t>FB5100023181</t>
  </si>
  <si>
    <t>063471</t>
  </si>
  <si>
    <t xml:space="preserve">      BP17002</t>
  </si>
  <si>
    <t>**//PISAPAPA NEGRO</t>
  </si>
  <si>
    <t>FB5100023446</t>
  </si>
  <si>
    <t>063731</t>
  </si>
  <si>
    <t xml:space="preserve">      BP24001</t>
  </si>
  <si>
    <t xml:space="preserve">**VASO BLANCO FACETADO Y EXPRIMIDOR </t>
  </si>
  <si>
    <t>FB5100021532</t>
  </si>
  <si>
    <t>059126</t>
  </si>
  <si>
    <t xml:space="preserve">      BP24001</t>
  </si>
  <si>
    <t xml:space="preserve">**VASO BLANCO FACETADO Y EXPRIMIDOR </t>
  </si>
  <si>
    <t>FB5100021760</t>
  </si>
  <si>
    <t>062198</t>
  </si>
  <si>
    <t xml:space="preserve">      BP24001</t>
  </si>
  <si>
    <t xml:space="preserve">**VASO BLANCO FACETADO Y EXPRIMIDOR </t>
  </si>
  <si>
    <t>FB5100021799</t>
  </si>
  <si>
    <t>062229</t>
  </si>
  <si>
    <t xml:space="preserve">      BP24001</t>
  </si>
  <si>
    <t xml:space="preserve">**VASO BLANCO FACETADO Y EXPRIMIDOR </t>
  </si>
  <si>
    <t>FB5100022173</t>
  </si>
  <si>
    <t>062474</t>
  </si>
  <si>
    <t>FB5100022945</t>
  </si>
  <si>
    <t>FB5100023173</t>
  </si>
  <si>
    <t>063464</t>
  </si>
  <si>
    <t xml:space="preserve">      BP24002</t>
  </si>
  <si>
    <t xml:space="preserve">**//VASO NEGRO FACETADO Y EXPRIMIDOR </t>
  </si>
  <si>
    <t>FB5100021750</t>
  </si>
  <si>
    <t>062188</t>
  </si>
  <si>
    <t xml:space="preserve">      BP24002</t>
  </si>
  <si>
    <t xml:space="preserve">**//VASO NEGRO FACETADO Y EXPRIMIDOR </t>
  </si>
  <si>
    <t>FB5100021777</t>
  </si>
  <si>
    <t>062211</t>
  </si>
  <si>
    <t xml:space="preserve">      BP24004</t>
  </si>
  <si>
    <t xml:space="preserve">**VASO ANARANJADO FACETADO Y EXPRIMIDOR </t>
  </si>
  <si>
    <t>FB5100022331</t>
  </si>
  <si>
    <t>062714</t>
  </si>
  <si>
    <t xml:space="preserve">      BP24006</t>
  </si>
  <si>
    <t xml:space="preserve">**//VASO VERDE FACETADO Y EXPRIMIDOR </t>
  </si>
  <si>
    <t>FB5100021808</t>
  </si>
  <si>
    <t>062238</t>
  </si>
  <si>
    <t>FB5100022405</t>
  </si>
  <si>
    <t>062729</t>
  </si>
  <si>
    <t>FB5100023177</t>
  </si>
  <si>
    <t>063468</t>
  </si>
  <si>
    <t xml:space="preserve">      BP24007</t>
  </si>
  <si>
    <t xml:space="preserve">**//VASO AZUL FACETADO Y EXPRIMIDOR </t>
  </si>
  <si>
    <t>FB5100021534</t>
  </si>
  <si>
    <t>060487</t>
  </si>
  <si>
    <t xml:space="preserve">      BP24008</t>
  </si>
  <si>
    <t xml:space="preserve">**VASO FUCSIA FACETADO Y EXPRIMIDOR </t>
  </si>
  <si>
    <t>FB5100021995</t>
  </si>
  <si>
    <t>062244</t>
  </si>
  <si>
    <t>FB5100022477</t>
  </si>
  <si>
    <t>062835</t>
  </si>
  <si>
    <t xml:space="preserve">      LO26003</t>
  </si>
  <si>
    <t>**PANERAS HOME</t>
  </si>
  <si>
    <t>FB5100021422</t>
  </si>
  <si>
    <t>061887</t>
  </si>
  <si>
    <t xml:space="preserve">      LO26003</t>
  </si>
  <si>
    <t>**PANERAS HOME</t>
  </si>
  <si>
    <t>FB5100021793</t>
  </si>
  <si>
    <t>062224</t>
  </si>
  <si>
    <t xml:space="preserve">      LO26003</t>
  </si>
  <si>
    <t>**PANERAS HOME</t>
  </si>
  <si>
    <t>FB5100021920</t>
  </si>
  <si>
    <t>062385</t>
  </si>
  <si>
    <t xml:space="preserve">      LO26011</t>
  </si>
  <si>
    <t>**//PANERAS RAYAS AMAR</t>
  </si>
  <si>
    <t>FB5100023175</t>
  </si>
  <si>
    <t>063466</t>
  </si>
  <si>
    <t xml:space="preserve">      M119AF3</t>
  </si>
  <si>
    <t>**58006 MUG IRISH COFFEE DISP 3PC 261ML</t>
  </si>
  <si>
    <t>FB5100022028</t>
  </si>
  <si>
    <t>062277</t>
  </si>
  <si>
    <t xml:space="preserve">      PA59114</t>
  </si>
  <si>
    <t>**BOWL DE VIDRIO 1.6L 21.5 CM DIAM X 9.5CM PASABAHCE</t>
  </si>
  <si>
    <t>FB5100022318</t>
  </si>
  <si>
    <t>062701</t>
  </si>
  <si>
    <t xml:space="preserve">      PA59294</t>
  </si>
  <si>
    <t>**FUENTE PARA HORNO 2.8L PASABAHCE 36.5X21.5X6.5CM</t>
  </si>
  <si>
    <t>FB5100022063</t>
  </si>
  <si>
    <t>062458</t>
  </si>
  <si>
    <t xml:space="preserve">      PA59384</t>
  </si>
  <si>
    <t>**FUENTE PARA HORNO CUADRADA BORCAM  1950CC 25.5 X22X5.5CM PASABAHCE</t>
  </si>
  <si>
    <t>FB5100021798</t>
  </si>
  <si>
    <t>061369</t>
  </si>
  <si>
    <t>FB5100023339</t>
  </si>
  <si>
    <t>063530</t>
  </si>
  <si>
    <t xml:space="preserve">      PA59534</t>
  </si>
  <si>
    <t xml:space="preserve">**FUENTE PARA HORNO REDONDA BORCAM 1720CC PASABAHCE 26CM DIAM 4.5CM </t>
  </si>
  <si>
    <t>FB5100021527</t>
  </si>
  <si>
    <t>061965</t>
  </si>
  <si>
    <t xml:space="preserve">      PA59534</t>
  </si>
  <si>
    <t xml:space="preserve">**FUENTE PARA HORNO REDONDA BORCAM 1720CC PASABAHCE 26CM DIAM 4.5CM </t>
  </si>
  <si>
    <t>FB5100021788</t>
  </si>
  <si>
    <t>062220</t>
  </si>
  <si>
    <t>FB5100023350</t>
  </si>
  <si>
    <t>063540</t>
  </si>
  <si>
    <t>FB5100023453</t>
  </si>
  <si>
    <t>063744</t>
  </si>
  <si>
    <t xml:space="preserve">      PO61582</t>
  </si>
  <si>
    <t>PLATO PLAYO ESPARTA BLANCO DISP 6PC 26CM</t>
  </si>
  <si>
    <t>FB5100023171</t>
  </si>
  <si>
    <t>063463</t>
  </si>
  <si>
    <t>FB5100023460</t>
  </si>
  <si>
    <t>063748</t>
  </si>
  <si>
    <t xml:space="preserve">      PO61583</t>
  </si>
  <si>
    <t>PLATO HONDO ESPARTA BLANCO DISP 6PC 22CM</t>
  </si>
  <si>
    <t xml:space="preserve">      PO61584</t>
  </si>
  <si>
    <t>PLATO POSTRE ESPARTA BLANCO DISP 6PC 20.5CM</t>
  </si>
  <si>
    <t xml:space="preserve">      TW40523</t>
  </si>
  <si>
    <t>**VASO LIVERPOOL DISP 6PC COLOR 310ML CISPER CI6467</t>
  </si>
  <si>
    <t>FB5100021770</t>
  </si>
  <si>
    <t>062206</t>
  </si>
  <si>
    <t xml:space="preserve">      TW88640</t>
  </si>
  <si>
    <t>**VASO BELLIZE ROCKS AZUL SET 12PC GNL 315ML CISPER</t>
  </si>
  <si>
    <t>FB5100023567</t>
  </si>
  <si>
    <t>062208</t>
  </si>
  <si>
    <t xml:space="preserve">      TW94424</t>
  </si>
  <si>
    <t>CISPER COPA AGUA PREMIERE DISP 4PC COLOR 370ML CI6452</t>
  </si>
  <si>
    <t xml:space="preserve">     02AL7766</t>
  </si>
  <si>
    <t>+** FUNDA AZUL PANA 50X36CM</t>
  </si>
  <si>
    <t>FB5100021999</t>
  </si>
  <si>
    <t>062249</t>
  </si>
  <si>
    <t xml:space="preserve">     02AL7766</t>
  </si>
  <si>
    <t>+** FUNDA AZUL PANA 50X36CM</t>
  </si>
  <si>
    <t>FB5100022018</t>
  </si>
  <si>
    <t>062269</t>
  </si>
  <si>
    <t xml:space="preserve">     02AL7766</t>
  </si>
  <si>
    <t>+** FUNDA AZUL PANA 50X36CM</t>
  </si>
  <si>
    <t>FB5100022063</t>
  </si>
  <si>
    <t>062458</t>
  </si>
  <si>
    <t xml:space="preserve">     02AL7768</t>
  </si>
  <si>
    <t>**ALM.  ESCANDINAVA C/BORDE  40X40CM C/RELLENO</t>
  </si>
  <si>
    <t>FB5100021425</t>
  </si>
  <si>
    <t>061890</t>
  </si>
  <si>
    <t xml:space="preserve">     02AL7769</t>
  </si>
  <si>
    <t>**FUNDA GRIS LUNARES C/POMPONES 60*28CM</t>
  </si>
  <si>
    <t>FB5100021796</t>
  </si>
  <si>
    <t>062227</t>
  </si>
  <si>
    <t xml:space="preserve">     087588F3</t>
  </si>
  <si>
    <t>FNG 32303 ISABELLE 3PC BOWL  DISP20X9.5CM 203ML / 17X7.5CM 170 ML / 12.5X6 127ML</t>
  </si>
  <si>
    <t>FB5100022507</t>
  </si>
  <si>
    <t>062871</t>
  </si>
  <si>
    <t>FB5100022838</t>
  </si>
  <si>
    <t>063176</t>
  </si>
  <si>
    <t>FB5100023179</t>
  </si>
  <si>
    <t>063470</t>
  </si>
  <si>
    <t>FB5100023343</t>
  </si>
  <si>
    <t>063534</t>
  </si>
  <si>
    <t xml:space="preserve">     42BA1021</t>
  </si>
  <si>
    <t>TABLA BLANCA 35.5CM DIAM</t>
  </si>
  <si>
    <t>FB5100021783</t>
  </si>
  <si>
    <t>062216</t>
  </si>
  <si>
    <t xml:space="preserve">     42BA1021</t>
  </si>
  <si>
    <t>TABLA BLANCA 35.5CM DIAM</t>
  </si>
  <si>
    <t>FB5100021799</t>
  </si>
  <si>
    <t>062229</t>
  </si>
  <si>
    <t xml:space="preserve">     42BA1021</t>
  </si>
  <si>
    <t>TABLA BLANCA 35.5CM DIAM</t>
  </si>
  <si>
    <t>CB5100004838</t>
  </si>
  <si>
    <t>062216</t>
  </si>
  <si>
    <t xml:space="preserve">     42BA1021</t>
  </si>
  <si>
    <t>TABLA BLANCA 35.5CM DIAM</t>
  </si>
  <si>
    <t>FB5100021792</t>
  </si>
  <si>
    <t>062219</t>
  </si>
  <si>
    <t xml:space="preserve">     42BA1021</t>
  </si>
  <si>
    <t>TABLA BLANCA 35.5CM DIAM</t>
  </si>
  <si>
    <t>FB5100022042</t>
  </si>
  <si>
    <t>062445</t>
  </si>
  <si>
    <t xml:space="preserve">     42BA1021</t>
  </si>
  <si>
    <t>TABLA BLANCA 35.5CM DIAM</t>
  </si>
  <si>
    <t>FB5100022061</t>
  </si>
  <si>
    <t>062456</t>
  </si>
  <si>
    <t xml:space="preserve">     42BA1021</t>
  </si>
  <si>
    <t>TABLA BLANCA 35.5CM DIAM</t>
  </si>
  <si>
    <t>FB5100022189</t>
  </si>
  <si>
    <t>061179</t>
  </si>
  <si>
    <t>FB5100022913</t>
  </si>
  <si>
    <t xml:space="preserve">     CHUIN03C</t>
  </si>
  <si>
    <t xml:space="preserve">**IND.CUERINA 32.5CM DIAM </t>
  </si>
  <si>
    <t>FB5100021995</t>
  </si>
  <si>
    <t>062244</t>
  </si>
  <si>
    <t xml:space="preserve">     CHUIN15C</t>
  </si>
  <si>
    <t xml:space="preserve">**IND.CUERINA HOJAS 32.5CM DIAM </t>
  </si>
  <si>
    <t>FB5100021768</t>
  </si>
  <si>
    <t>062204</t>
  </si>
  <si>
    <t xml:space="preserve">     CHUIN15C</t>
  </si>
  <si>
    <t xml:space="preserve">**IND.CUERINA HOJAS 32.5CM DIAM </t>
  </si>
  <si>
    <t>FB5100021920</t>
  </si>
  <si>
    <t>062385</t>
  </si>
  <si>
    <t xml:space="preserve">     CHUIN15C</t>
  </si>
  <si>
    <t xml:space="preserve">**IND.CUERINA HOJAS 32.5CM DIAM </t>
  </si>
  <si>
    <t>FB5100021922</t>
  </si>
  <si>
    <t>062255</t>
  </si>
  <si>
    <t xml:space="preserve">     CHUIN27C</t>
  </si>
  <si>
    <t xml:space="preserve">**IND.CUERINA HEXAGONAL ROSA 32.5CM DIAM </t>
  </si>
  <si>
    <t xml:space="preserve">     CHUIN36C</t>
  </si>
  <si>
    <t xml:space="preserve">**IND.CUERINA ENJOY 32.5CM DIAM </t>
  </si>
  <si>
    <t xml:space="preserve">     CHUIN37C</t>
  </si>
  <si>
    <t xml:space="preserve">**IND.CUERINA MAPA 32.5CM DIAM </t>
  </si>
  <si>
    <t>FB5100021849</t>
  </si>
  <si>
    <t>060487</t>
  </si>
  <si>
    <t xml:space="preserve">     CHUIN37C</t>
  </si>
  <si>
    <t xml:space="preserve">**IND.CUERINA MAPA 32.5CM DIAM </t>
  </si>
  <si>
    <t>FB5100021992</t>
  </si>
  <si>
    <t>062242</t>
  </si>
  <si>
    <t xml:space="preserve">     CHUIN37C</t>
  </si>
  <si>
    <t xml:space="preserve">**IND.CUERINA MAPA 32.5CM DIAM </t>
  </si>
  <si>
    <t>FB5100022028</t>
  </si>
  <si>
    <t>062277</t>
  </si>
  <si>
    <t xml:space="preserve">     CHUIN37C</t>
  </si>
  <si>
    <t xml:space="preserve">**IND.CUERINA MAPA 32.5CM DIAM </t>
  </si>
  <si>
    <t>FB5100022063</t>
  </si>
  <si>
    <t>062458</t>
  </si>
  <si>
    <t xml:space="preserve">     CHUIN41C</t>
  </si>
  <si>
    <t xml:space="preserve">     CHUIN41R</t>
  </si>
  <si>
    <t>**IND.CUERINA HOJAS 44X30CM</t>
  </si>
  <si>
    <t>FB5100023349</t>
  </si>
  <si>
    <t>063539</t>
  </si>
  <si>
    <t xml:space="preserve">     CHUIN44C</t>
  </si>
  <si>
    <t>FB5100023147</t>
  </si>
  <si>
    <t>063448</t>
  </si>
  <si>
    <t xml:space="preserve">     CHUIN45C</t>
  </si>
  <si>
    <t xml:space="preserve">**IND.CUERINA  HOJAS 32.5CM DIAM </t>
  </si>
  <si>
    <t>FB5100023564</t>
  </si>
  <si>
    <t>060026</t>
  </si>
  <si>
    <t>FB5100023572</t>
  </si>
  <si>
    <t>063761</t>
  </si>
  <si>
    <t xml:space="preserve">     CHUIN49R</t>
  </si>
  <si>
    <t>**IND.CUERINA  AQUI Y AHORA 44X30CM</t>
  </si>
  <si>
    <t xml:space="preserve">     ML285713</t>
  </si>
  <si>
    <t>TAZA ROMA CRUDO 1PC 275ML</t>
  </si>
  <si>
    <t>FB5100021761</t>
  </si>
  <si>
    <t>062199</t>
  </si>
  <si>
    <t xml:space="preserve">     ML285713</t>
  </si>
  <si>
    <t>TAZA ROMA CRUDO 1PC 275ML</t>
  </si>
  <si>
    <t>FB5100021800</t>
  </si>
  <si>
    <t>062230</t>
  </si>
  <si>
    <t xml:space="preserve">     ML285713</t>
  </si>
  <si>
    <t>TAZA ROMA CRUDO 1PC 275ML</t>
  </si>
  <si>
    <t>FB5100022173</t>
  </si>
  <si>
    <t>062474</t>
  </si>
  <si>
    <t>FB5100022306</t>
  </si>
  <si>
    <t xml:space="preserve">     ML378713</t>
  </si>
  <si>
    <t>TAZA ROMA ROSA 1PC 275ML</t>
  </si>
  <si>
    <t>FB5100021761</t>
  </si>
  <si>
    <t>062199</t>
  </si>
  <si>
    <t xml:space="preserve">     ML378713</t>
  </si>
  <si>
    <t>TAZA ROMA ROSA 1PC 275ML</t>
  </si>
  <si>
    <t>FB5100021800</t>
  </si>
  <si>
    <t>062230</t>
  </si>
  <si>
    <t xml:space="preserve">     ML378713</t>
  </si>
  <si>
    <t>TAZA ROMA ROSA 1PC 275ML</t>
  </si>
  <si>
    <t>FB5100021784</t>
  </si>
  <si>
    <t>062216</t>
  </si>
  <si>
    <t xml:space="preserve">     PA440165</t>
  </si>
  <si>
    <t>**COPA DE AGUA SET 6PC GNL 300CC PASABAHCE</t>
  </si>
  <si>
    <t>FB5100021762</t>
  </si>
  <si>
    <t>062200</t>
  </si>
  <si>
    <t xml:space="preserve">     PA440165</t>
  </si>
  <si>
    <t>**COPA DE AGUA SET 6PC GNL 300CC PASABAHCE</t>
  </si>
  <si>
    <t>FB5100021781</t>
  </si>
  <si>
    <t>062215</t>
  </si>
  <si>
    <t xml:space="preserve">     PA440165</t>
  </si>
  <si>
    <t>**COPA DE AGUA SET 6PC GNL 300CC PASABAHCE</t>
  </si>
  <si>
    <t>FB5100021809</t>
  </si>
  <si>
    <t>062239</t>
  </si>
  <si>
    <t xml:space="preserve">     PA440165</t>
  </si>
  <si>
    <t>**COPA DE AGUA SET 6PC GNL 300CC PASABAHCE</t>
  </si>
  <si>
    <t>FB5100022011</t>
  </si>
  <si>
    <t>062263</t>
  </si>
  <si>
    <t xml:space="preserve">     PA440165</t>
  </si>
  <si>
    <t>**COPA DE AGUA SET 6PC GNL 300CC PASABAHCE</t>
  </si>
  <si>
    <t>FB5100022027</t>
  </si>
  <si>
    <t>062276</t>
  </si>
  <si>
    <t xml:space="preserve">     PA440165</t>
  </si>
  <si>
    <t>**COPA DE AGUA SET 6PC GNL 300CC PASABAHCE</t>
  </si>
  <si>
    <t>FB5100022036</t>
  </si>
  <si>
    <t>062438</t>
  </si>
  <si>
    <t xml:space="preserve">     PA440165</t>
  </si>
  <si>
    <t>**COPA DE AGUA SET 6PC GNL 300CC PASABAHCE</t>
  </si>
  <si>
    <t>FB5100022064</t>
  </si>
  <si>
    <t>062459</t>
  </si>
  <si>
    <t xml:space="preserve">     PAN73863</t>
  </si>
  <si>
    <t xml:space="preserve">**BA6209 AZUL HERVIDOR N14 CM ANTIADHERENTE </t>
  </si>
  <si>
    <t>FB5100021782</t>
  </si>
  <si>
    <t>062216</t>
  </si>
  <si>
    <t xml:space="preserve">     PAN73863</t>
  </si>
  <si>
    <t xml:space="preserve">**BA6209 AZUL HERVIDOR N14 CM ANTIADHERENTE </t>
  </si>
  <si>
    <t>CB5100004837</t>
  </si>
  <si>
    <t>062216</t>
  </si>
  <si>
    <t xml:space="preserve">     PAN73900</t>
  </si>
  <si>
    <t>**BA6248 CEREZA SARTÉN FRANCESA N20 CM ANTIADHERENTE</t>
  </si>
  <si>
    <t>FB5100021424</t>
  </si>
  <si>
    <t>061889</t>
  </si>
  <si>
    <t xml:space="preserve">     PAN75119</t>
  </si>
  <si>
    <t xml:space="preserve">**CEREZA BIFERA CUADRADA N24 CM ANTIADHERENTE </t>
  </si>
  <si>
    <t>FB5100022066</t>
  </si>
  <si>
    <t>062461</t>
  </si>
  <si>
    <t xml:space="preserve">     PO285582</t>
  </si>
  <si>
    <t>PLATO PLAYO ESPARTA CRUDO DISP 6 PC 26CM</t>
  </si>
  <si>
    <t xml:space="preserve">     PO342472</t>
  </si>
  <si>
    <t>PLATO PLAYO PARTHENON AZUL POPPY DISP 6PC 26CM</t>
  </si>
  <si>
    <t>FB5100023351</t>
  </si>
  <si>
    <t>063541</t>
  </si>
  <si>
    <t>FB5100023560</t>
  </si>
  <si>
    <t xml:space="preserve">     PO378582</t>
  </si>
  <si>
    <t>PLATO PLAYO ESPARTA ROSA DISP 6PC 26CM</t>
  </si>
  <si>
    <t>FB5100021423</t>
  </si>
  <si>
    <t>061888</t>
  </si>
  <si>
    <t xml:space="preserve">     PO378582</t>
  </si>
  <si>
    <t>PLATO PLAYO ESPARTA ROSA DISP 6PC 26CM</t>
  </si>
  <si>
    <t>FB5100021800</t>
  </si>
  <si>
    <t>062230</t>
  </si>
  <si>
    <t xml:space="preserve">     PO378586</t>
  </si>
  <si>
    <t>TAZA DE TE CON PLATO ESPARTA ROSA DISP 6PC 100ML</t>
  </si>
  <si>
    <t xml:space="preserve">     PO393584</t>
  </si>
  <si>
    <t>PLATO POSTRE ESPARTA VERDE DISP 6PC 20.5CM</t>
  </si>
  <si>
    <t xml:space="preserve">     PO393589</t>
  </si>
  <si>
    <t>BOWL ESPARTA VERDE DISP 6PC 12.5CM 250ML</t>
  </si>
  <si>
    <t xml:space="preserve">     PO416472</t>
  </si>
  <si>
    <t>PLATO PLAYO PARTHENON ROJO DISP 6PC 26CM</t>
  </si>
  <si>
    <t>FB5100022850</t>
  </si>
  <si>
    <t>063187</t>
  </si>
  <si>
    <t>FB5100022924</t>
  </si>
  <si>
    <t>063235</t>
  </si>
  <si>
    <t>FB5100022935</t>
  </si>
  <si>
    <t>063241</t>
  </si>
  <si>
    <t xml:space="preserve">     PO416473</t>
  </si>
  <si>
    <t>PLATO HONDO PARTHENON ROJO DISP 6PC 22CM</t>
  </si>
  <si>
    <t xml:space="preserve">     TW409590</t>
  </si>
  <si>
    <t>**SOMMELIER KIT DECANTER + 4 COPAS DE VINO</t>
  </si>
  <si>
    <t>FB5100022393</t>
  </si>
  <si>
    <t>062720</t>
  </si>
  <si>
    <t xml:space="preserve">    011BA4696</t>
  </si>
  <si>
    <t xml:space="preserve">** FRASCOS SET 4PC BLANCO TAPA NEGRA </t>
  </si>
  <si>
    <t>FB5100022006</t>
  </si>
  <si>
    <t>062257</t>
  </si>
  <si>
    <t xml:space="preserve">    013BI4712</t>
  </si>
  <si>
    <t>** BANDEJA DECORADA 34X24CM VINTAGE TORRE EIFFEL</t>
  </si>
  <si>
    <t>FB5100022001</t>
  </si>
  <si>
    <t>062251</t>
  </si>
  <si>
    <t xml:space="preserve">    013BI4712</t>
  </si>
  <si>
    <t>** BANDEJA DECORADA 34X24CM VINTAGE TORRE EIFFEL</t>
  </si>
  <si>
    <t>FB5100022070</t>
  </si>
  <si>
    <t>062251</t>
  </si>
  <si>
    <t>FB5100022327</t>
  </si>
  <si>
    <t>062710</t>
  </si>
  <si>
    <t xml:space="preserve">    019BA3015</t>
  </si>
  <si>
    <t>+**SECAPLATOS PANAL  MOTIV.SIN ELECCION 193 30.5X0.4X20.5CM</t>
  </si>
  <si>
    <t>FB5100021243</t>
  </si>
  <si>
    <t>061637</t>
  </si>
  <si>
    <t xml:space="preserve">    019BA3015</t>
  </si>
  <si>
    <t>+**SECAPLATOS PANAL  MOTIV.SIN ELECCION 193 30.5X0.4X20.5CM</t>
  </si>
  <si>
    <t>FB5100021532</t>
  </si>
  <si>
    <t>059126</t>
  </si>
  <si>
    <t xml:space="preserve">    019BA3015</t>
  </si>
  <si>
    <t>+**SECAPLATOS PANAL  MOTIV.SIN ELECCION 193 30.5X0.4X20.5CM</t>
  </si>
  <si>
    <t>FB5100021761</t>
  </si>
  <si>
    <t>062199</t>
  </si>
  <si>
    <t xml:space="preserve">    019BA3015</t>
  </si>
  <si>
    <t>+**SECAPLATOS PANAL  MOTIV.SIN ELECCION 193 30.5X0.4X20.5CM</t>
  </si>
  <si>
    <t>FB5100022000</t>
  </si>
  <si>
    <t>062250</t>
  </si>
  <si>
    <t xml:space="preserve">    019BA3015</t>
  </si>
  <si>
    <t>+**SECAPLATOS PANAL  MOTIV.SIN ELECCION 193 30.5X0.4X20.5CM</t>
  </si>
  <si>
    <t>FB5100022024</t>
  </si>
  <si>
    <t>062273</t>
  </si>
  <si>
    <t xml:space="preserve">    019BA3015</t>
  </si>
  <si>
    <t>+**SECAPLATOS PANAL  MOTIV.SIN ELECCION 193 30.5X0.4X20.5CM</t>
  </si>
  <si>
    <t>FB5100022173</t>
  </si>
  <si>
    <t>062474</t>
  </si>
  <si>
    <t xml:space="preserve">    019BA3015</t>
  </si>
  <si>
    <t>+**SECAPLATOS PANAL  MOTIV.SIN ELECCION 193 30.5X0.4X20.5CM</t>
  </si>
  <si>
    <t>FB5100022191</t>
  </si>
  <si>
    <t>059862</t>
  </si>
  <si>
    <t>FB5100022637</t>
  </si>
  <si>
    <t>062261</t>
  </si>
  <si>
    <t xml:space="preserve">    019BA6981</t>
  </si>
  <si>
    <t>**UNTADOR CRISTAL1PC 14.5 CM MOTIV. SIN ELECCION</t>
  </si>
  <si>
    <t>FB5100023341</t>
  </si>
  <si>
    <t>062687</t>
  </si>
  <si>
    <t>FB5100023552</t>
  </si>
  <si>
    <t>063751</t>
  </si>
  <si>
    <t xml:space="preserve">    019BA6984</t>
  </si>
  <si>
    <t>**TAPA P/ CERVEZA 1PC COLORES SURTIDOS</t>
  </si>
  <si>
    <t>FB5100022192</t>
  </si>
  <si>
    <t>062278</t>
  </si>
  <si>
    <t>FB5100022300</t>
  </si>
  <si>
    <t>062683</t>
  </si>
  <si>
    <t>FB5100022853</t>
  </si>
  <si>
    <t>063189</t>
  </si>
  <si>
    <t xml:space="preserve">    019BA6986</t>
  </si>
  <si>
    <t>**//SEGURO P PUERTA SIL 1PC COLORES SURTIDOS</t>
  </si>
  <si>
    <t>FB5100023554</t>
  </si>
  <si>
    <t>063754</t>
  </si>
  <si>
    <t xml:space="preserve">    019BA7570</t>
  </si>
  <si>
    <t>**HOMBRECITO C VIRULANA COLORES SURTIDOS</t>
  </si>
  <si>
    <t>FB5100022844</t>
  </si>
  <si>
    <t>063182</t>
  </si>
  <si>
    <t xml:space="preserve">    019BA7571</t>
  </si>
  <si>
    <t>**COLADOR BALLENA COLORES SURT. 33CM</t>
  </si>
  <si>
    <t>FB5100021244</t>
  </si>
  <si>
    <t>061638</t>
  </si>
  <si>
    <t xml:space="preserve">    019BA7571</t>
  </si>
  <si>
    <t>**COLADOR BALLENA COLORES SURT. 33CM</t>
  </si>
  <si>
    <t>FB5100021534</t>
  </si>
  <si>
    <t>060487</t>
  </si>
  <si>
    <t xml:space="preserve">    019BA7571</t>
  </si>
  <si>
    <t>**COLADOR BALLENA COLORES SURT. 33CM</t>
  </si>
  <si>
    <t>FB5100022000</t>
  </si>
  <si>
    <t>062250</t>
  </si>
  <si>
    <t xml:space="preserve">    019BA7571</t>
  </si>
  <si>
    <t>**COLADOR BALLENA COLORES SURT. 33CM</t>
  </si>
  <si>
    <t>FB5100022060</t>
  </si>
  <si>
    <t>062456</t>
  </si>
  <si>
    <t>FB5100022396</t>
  </si>
  <si>
    <t>062722</t>
  </si>
  <si>
    <t>FB5100022931</t>
  </si>
  <si>
    <t>063236</t>
  </si>
  <si>
    <t xml:space="preserve">    019BA7578</t>
  </si>
  <si>
    <t>**VASO TERMICO CON TAPA Y FAJA MOTIV.SIN ELECCION</t>
  </si>
  <si>
    <t>FB5100021541</t>
  </si>
  <si>
    <t>061975</t>
  </si>
  <si>
    <t xml:space="preserve">    019BA7578</t>
  </si>
  <si>
    <t>**VASO TERMICO CON TAPA Y FAJA MOTIV.SIN ELECCION</t>
  </si>
  <si>
    <t>FB5100021754</t>
  </si>
  <si>
    <t>062192</t>
  </si>
  <si>
    <t xml:space="preserve">    019BA7578</t>
  </si>
  <si>
    <t>**VASO TERMICO CON TAPA Y FAJA MOTIV.SIN ELECCION</t>
  </si>
  <si>
    <t>FB5100021920</t>
  </si>
  <si>
    <t>062385</t>
  </si>
  <si>
    <t xml:space="preserve">    019BA7578</t>
  </si>
  <si>
    <t>**VASO TERMICO CON TAPA Y FAJA MOTIV.SIN ELECCION</t>
  </si>
  <si>
    <t>FB5100022000</t>
  </si>
  <si>
    <t>062250</t>
  </si>
  <si>
    <t xml:space="preserve">    019BA7578</t>
  </si>
  <si>
    <t>**VASO TERMICO CON TAPA Y FAJA MOTIV.SIN ELECCION</t>
  </si>
  <si>
    <t>FB5100022000</t>
  </si>
  <si>
    <t>062250</t>
  </si>
  <si>
    <t xml:space="preserve">    019BA7907</t>
  </si>
  <si>
    <t>**PASTO SECAPLATOS MEDIANO 25CMX25CM</t>
  </si>
  <si>
    <t>FB5100021920</t>
  </si>
  <si>
    <t>062385</t>
  </si>
  <si>
    <t xml:space="preserve">    019BA8002</t>
  </si>
  <si>
    <t>**RALLADOR MANZANA + CUCHARA</t>
  </si>
  <si>
    <t>FB5100021760</t>
  </si>
  <si>
    <t>062198</t>
  </si>
  <si>
    <t>FB5100022392</t>
  </si>
  <si>
    <t>062719</t>
  </si>
  <si>
    <t xml:space="preserve">    019BO6217</t>
  </si>
  <si>
    <t>SET X 2 BOT. 500ML ACEITE/VINAGRE</t>
  </si>
  <si>
    <t>FB5100022022</t>
  </si>
  <si>
    <t>062271</t>
  </si>
  <si>
    <t xml:space="preserve">    043BA6127</t>
  </si>
  <si>
    <t>PANELUX PROVOLETERA 14CM - ANTIADHERENTE NEGRO</t>
  </si>
  <si>
    <t>FB5100021784</t>
  </si>
  <si>
    <t>062216</t>
  </si>
  <si>
    <t xml:space="preserve">    043BA6148</t>
  </si>
  <si>
    <t>////PANELUX JUEGO DE ASADERAS 2 PZS - ANTIADHERENTE NEGRO 24.8X14.8 / 29.8X20</t>
  </si>
  <si>
    <t>FB5100021920</t>
  </si>
  <si>
    <t>062385</t>
  </si>
  <si>
    <t xml:space="preserve">    043BA6154</t>
  </si>
  <si>
    <t>////PANELUX ASADERA Nº 3 - ANTIADHERENTE NEGRO 35,3X24.7X5.2CM ESP 1MM</t>
  </si>
  <si>
    <t>FB5100021240</t>
  </si>
  <si>
    <t>061635</t>
  </si>
  <si>
    <t xml:space="preserve">    043BA6161</t>
  </si>
  <si>
    <t>PANELUX MOLDE PARA PIZZA 30 CM - ANTIADHERENTE NEGRO ESP 1MM</t>
  </si>
  <si>
    <t>FB5100021772</t>
  </si>
  <si>
    <t>062208</t>
  </si>
  <si>
    <t xml:space="preserve">    043BA6161</t>
  </si>
  <si>
    <t>PANELUX MOLDE PARA PIZZA 30 CM - ANTIADHERENTE NEGRO ESP 1MM</t>
  </si>
  <si>
    <t>FB5100022064</t>
  </si>
  <si>
    <t>062459</t>
  </si>
  <si>
    <t>FB5100022313</t>
  </si>
  <si>
    <t>062697</t>
  </si>
  <si>
    <t xml:space="preserve">    046AB6007</t>
  </si>
  <si>
    <t>**//SET BAÑO 4PC ACRILICO BLANCO 1DISP + 1 JABONERA + 1 VASO + 1 PORTA CEP</t>
  </si>
  <si>
    <t>FB5100021790</t>
  </si>
  <si>
    <t>062222</t>
  </si>
  <si>
    <t xml:space="preserve">    046AB6007</t>
  </si>
  <si>
    <t>**//SET BAÑO 4PC ACRILICO BLANCO 1DISP + 1 JABONERA + 1 VASO + 1 PORTA CEP</t>
  </si>
  <si>
    <t>FB5100022006</t>
  </si>
  <si>
    <t>062257</t>
  </si>
  <si>
    <t xml:space="preserve">    046AB6007</t>
  </si>
  <si>
    <t>**//SET BAÑO 4PC ACRILICO BLANCO 1DISP + 1 JABONERA + 1 VASO + 1 PORTA CEP</t>
  </si>
  <si>
    <t>FB5100022025</t>
  </si>
  <si>
    <t>062274</t>
  </si>
  <si>
    <t xml:space="preserve">    046AB6065</t>
  </si>
  <si>
    <t>**CEPILLO BAÑO PL. BLANCO 4COL SURT 38X13CM</t>
  </si>
  <si>
    <t>FB5100021426</t>
  </si>
  <si>
    <t>061891</t>
  </si>
  <si>
    <t>FB5100022840</t>
  </si>
  <si>
    <t>063178</t>
  </si>
  <si>
    <t xml:space="preserve">    046AB6625</t>
  </si>
  <si>
    <t xml:space="preserve">CEPILLO P INODORO BAÑO AC. INOX </t>
  </si>
  <si>
    <t>FB5100022186</t>
  </si>
  <si>
    <t>062582</t>
  </si>
  <si>
    <t>FB5100022415</t>
  </si>
  <si>
    <t>062799</t>
  </si>
  <si>
    <t xml:space="preserve">    046AB6647</t>
  </si>
  <si>
    <t>**//DISPENSER BAÑO POLI. PASTEL</t>
  </si>
  <si>
    <t>FB5100021525</t>
  </si>
  <si>
    <t>061964</t>
  </si>
  <si>
    <t xml:space="preserve">    046AB6647</t>
  </si>
  <si>
    <t>**//DISPENSER BAÑO POLI. PASTEL</t>
  </si>
  <si>
    <t>FB5100021791</t>
  </si>
  <si>
    <t>062223</t>
  </si>
  <si>
    <t xml:space="preserve">    046AB6647</t>
  </si>
  <si>
    <t>**//DISPENSER BAÑO POLI. PASTEL</t>
  </si>
  <si>
    <t>FB5100022010</t>
  </si>
  <si>
    <t>062262</t>
  </si>
  <si>
    <t xml:space="preserve">    046AB6656</t>
  </si>
  <si>
    <t>**CORTINA DE BAÑO FLORES 180X200CM</t>
  </si>
  <si>
    <t>FB5100021750</t>
  </si>
  <si>
    <t>062188</t>
  </si>
  <si>
    <t xml:space="preserve">    046AB7306</t>
  </si>
  <si>
    <t>**SET DE BAÑO CELESTE 4PC DISP + JAB + 2 PORTA CEP 17*6/ 10*6/10*6/12.5*9CM</t>
  </si>
  <si>
    <t>FB5100022410</t>
  </si>
  <si>
    <t>062247</t>
  </si>
  <si>
    <t xml:space="preserve">    046AB7320</t>
  </si>
  <si>
    <t>**JABONERA BLANCO POLI. 10X14CM</t>
  </si>
  <si>
    <t xml:space="preserve">    046AB7322</t>
  </si>
  <si>
    <t>+**DISPENSER POLI. + MAD. 17*7CM</t>
  </si>
  <si>
    <t>FB5100022316</t>
  </si>
  <si>
    <t>CB5100004869</t>
  </si>
  <si>
    <t>FB5100022317</t>
  </si>
  <si>
    <t>062700</t>
  </si>
  <si>
    <t xml:space="preserve">    046AB7327</t>
  </si>
  <si>
    <t>**//PORTACEPILLOS BLANCO POLI. 10.5X7CM</t>
  </si>
  <si>
    <t>FB5100021791</t>
  </si>
  <si>
    <t>062223</t>
  </si>
  <si>
    <t xml:space="preserve">    046AB7327</t>
  </si>
  <si>
    <t>**//PORTACEPILLOS BLANCO POLI. 10.5X7CM</t>
  </si>
  <si>
    <t>FB5100022010</t>
  </si>
  <si>
    <t>062262</t>
  </si>
  <si>
    <t xml:space="preserve">    046AB7327</t>
  </si>
  <si>
    <t>**//PORTACEPILLOS BLANCO POLI. 10.5X7CM</t>
  </si>
  <si>
    <t>FB5100022037</t>
  </si>
  <si>
    <t>062440</t>
  </si>
  <si>
    <t xml:space="preserve">    046AB7329</t>
  </si>
  <si>
    <t>SET DE BAÑO NEGRO 4PC DISPENSER + JABONERA + 2 PORTA CEPILLOS</t>
  </si>
  <si>
    <t>FB5100021779</t>
  </si>
  <si>
    <t>062213</t>
  </si>
  <si>
    <t xml:space="preserve">    046AB7329</t>
  </si>
  <si>
    <t>SET DE BAÑO NEGRO 4PC DISPENSER + JABONERA + 2 PORTA CEPILLOS</t>
  </si>
  <si>
    <t>FB5100021809</t>
  </si>
  <si>
    <t>062239</t>
  </si>
  <si>
    <t xml:space="preserve">    046AB7329</t>
  </si>
  <si>
    <t>SET DE BAÑO NEGRO 4PC DISPENSER + JABONERA + 2 PORTA CEPILLOS</t>
  </si>
  <si>
    <t>FB5100022035</t>
  </si>
  <si>
    <t>062437</t>
  </si>
  <si>
    <t xml:space="preserve">    046AB7330</t>
  </si>
  <si>
    <t>**//DISPENSER NEGRO 17,5X6,8CM</t>
  </si>
  <si>
    <t>FB5100021535</t>
  </si>
  <si>
    <t>061969</t>
  </si>
  <si>
    <t xml:space="preserve">    046AB7330</t>
  </si>
  <si>
    <t>**//DISPENSER NEGRO 17,5X6,8CM</t>
  </si>
  <si>
    <t>FB5100021779</t>
  </si>
  <si>
    <t>062213</t>
  </si>
  <si>
    <t>FB5100023168</t>
  </si>
  <si>
    <t>063461</t>
  </si>
  <si>
    <t xml:space="preserve">    046AB7332</t>
  </si>
  <si>
    <t>**////PORTACEPILLOS NEGRO 11X6,8CM</t>
  </si>
  <si>
    <t>FB5100021535</t>
  </si>
  <si>
    <t>061969</t>
  </si>
  <si>
    <t>FB5100022322</t>
  </si>
  <si>
    <t>062705</t>
  </si>
  <si>
    <t xml:space="preserve">    046AB7341</t>
  </si>
  <si>
    <t xml:space="preserve">CORTINA DE BAÑO CREMA 180X180CM </t>
  </si>
  <si>
    <t>FB5100022845</t>
  </si>
  <si>
    <t>063183</t>
  </si>
  <si>
    <t xml:space="preserve">    046AB7346</t>
  </si>
  <si>
    <t>+CORTINA DE BAÑO BLANCA 180X200CM</t>
  </si>
  <si>
    <t>FB5100021425</t>
  </si>
  <si>
    <t>061890</t>
  </si>
  <si>
    <t xml:space="preserve">    046AB7346</t>
  </si>
  <si>
    <t>+CORTINA DE BAÑO BLANCA 180X200CM</t>
  </si>
  <si>
    <t>FB5100021754</t>
  </si>
  <si>
    <t>062192</t>
  </si>
  <si>
    <t xml:space="preserve">    046AB7498</t>
  </si>
  <si>
    <t xml:space="preserve">**JABONERA DE PL. RAYAS EN BLT. 3COL SURT 13CM </t>
  </si>
  <si>
    <t>FB5100021995</t>
  </si>
  <si>
    <t>062244</t>
  </si>
  <si>
    <t>FB5100023169</t>
  </si>
  <si>
    <t>063462</t>
  </si>
  <si>
    <t xml:space="preserve">    046AC7619</t>
  </si>
  <si>
    <t>**/REL. DESPERTADOR C CAMPANA 12 / 7CM DIAM- 3COL SURT</t>
  </si>
  <si>
    <t xml:space="preserve">    046AS7256</t>
  </si>
  <si>
    <t xml:space="preserve">**PUFF RED. CH. GRIS 30CM 30H </t>
  </si>
  <si>
    <t>FB5100021789</t>
  </si>
  <si>
    <t>062221</t>
  </si>
  <si>
    <t xml:space="preserve">    046AS7256</t>
  </si>
  <si>
    <t xml:space="preserve">**PUFF RED. CH. GRIS 30CM 30H </t>
  </si>
  <si>
    <t>FB5100021811</t>
  </si>
  <si>
    <t>062241</t>
  </si>
  <si>
    <t xml:space="preserve">    046AS7256</t>
  </si>
  <si>
    <t xml:space="preserve">**PUFF RED. CH. GRIS 30CM 30H </t>
  </si>
  <si>
    <t>FB5100021910</t>
  </si>
  <si>
    <t>062245</t>
  </si>
  <si>
    <t xml:space="preserve">    046AS7256</t>
  </si>
  <si>
    <t xml:space="preserve">**PUFF RED. CH. GRIS 30CM 30H </t>
  </si>
  <si>
    <t>FB5100022013</t>
  </si>
  <si>
    <t>062264</t>
  </si>
  <si>
    <t xml:space="preserve">    046AS7257</t>
  </si>
  <si>
    <t>**PUFF RED. CH. AQUA 30CM 30H</t>
  </si>
  <si>
    <t>FB5100023573</t>
  </si>
  <si>
    <t>063762</t>
  </si>
  <si>
    <t xml:space="preserve">    046AS7258</t>
  </si>
  <si>
    <t>**PUFF RED. CH. BLANCO 30CM 30H</t>
  </si>
  <si>
    <t>FB5100021811</t>
  </si>
  <si>
    <t>062241</t>
  </si>
  <si>
    <t xml:space="preserve">    046AS7258</t>
  </si>
  <si>
    <t>**PUFF RED. CH. BLANCO 30CM 30H</t>
  </si>
  <si>
    <t>FB5100022038</t>
  </si>
  <si>
    <t>062441</t>
  </si>
  <si>
    <t>FB5100023458</t>
  </si>
  <si>
    <t xml:space="preserve">    046AS7259</t>
  </si>
  <si>
    <t>**PUFF RED. CH. ROSA 30CM 30H</t>
  </si>
  <si>
    <t>FB5100022321</t>
  </si>
  <si>
    <t>062704</t>
  </si>
  <si>
    <t>FB5100023559</t>
  </si>
  <si>
    <t>063758</t>
  </si>
  <si>
    <t xml:space="preserve">    046AS7260</t>
  </si>
  <si>
    <t>**PUFF RED. CH. VIOLETA 30CM 30H</t>
  </si>
  <si>
    <t xml:space="preserve">    046AS7261</t>
  </si>
  <si>
    <t xml:space="preserve">**PUFF CUAD. GRIS 30X30CM 30H </t>
  </si>
  <si>
    <t>FB5100022329</t>
  </si>
  <si>
    <t>062712</t>
  </si>
  <si>
    <t xml:space="preserve">    046BA2831</t>
  </si>
  <si>
    <t>** TUPPER 900ML.2COL. URT 13 X 9 CM.</t>
  </si>
  <si>
    <t xml:space="preserve">    046BA3323</t>
  </si>
  <si>
    <t>** SET 2PC PINZA DE ARROZ YFIDEOS  NYLON 34CM</t>
  </si>
  <si>
    <t>FB5100021527</t>
  </si>
  <si>
    <t>061965</t>
  </si>
  <si>
    <t xml:space="preserve">    046BA3323</t>
  </si>
  <si>
    <t>** SET 2PC PINZA DE ARROZ YFIDEOS  NYLON 34CM</t>
  </si>
  <si>
    <t>FB5100021788</t>
  </si>
  <si>
    <t>062220</t>
  </si>
  <si>
    <t>FB5100022314</t>
  </si>
  <si>
    <t>062698</t>
  </si>
  <si>
    <t>FB5100022323</t>
  </si>
  <si>
    <t>062706</t>
  </si>
  <si>
    <t>FB5100022414</t>
  </si>
  <si>
    <t>062798</t>
  </si>
  <si>
    <t>FB5100022843</t>
  </si>
  <si>
    <t>063181</t>
  </si>
  <si>
    <t xml:space="preserve">    046BA3347</t>
  </si>
  <si>
    <t>ESPECIERO  X6PC 20X20CM ACERO INOX</t>
  </si>
  <si>
    <t>FB5100022847</t>
  </si>
  <si>
    <t>063184</t>
  </si>
  <si>
    <t>FB5100023183</t>
  </si>
  <si>
    <t>063473</t>
  </si>
  <si>
    <t>FB5100023549</t>
  </si>
  <si>
    <t>063752</t>
  </si>
  <si>
    <t xml:space="preserve">    046BA4748</t>
  </si>
  <si>
    <t>TAMIZ DIAM 10CM ALT 9CM</t>
  </si>
  <si>
    <t>FB5100021421</t>
  </si>
  <si>
    <t>061886</t>
  </si>
  <si>
    <t xml:space="preserve">    046BA4748</t>
  </si>
  <si>
    <t>TAMIZ DIAM 10CM ALT 9CM</t>
  </si>
  <si>
    <t>FB5100021756</t>
  </si>
  <si>
    <t>062194</t>
  </si>
  <si>
    <t xml:space="preserve">    046BA4748</t>
  </si>
  <si>
    <t>TAMIZ DIAM 10CM ALT 9CM</t>
  </si>
  <si>
    <t>FB5100021765</t>
  </si>
  <si>
    <t>062203</t>
  </si>
  <si>
    <t xml:space="preserve">    046BA4748</t>
  </si>
  <si>
    <t>TAMIZ DIAM 10CM ALT 9CM</t>
  </si>
  <si>
    <t>FB5100021771</t>
  </si>
  <si>
    <t>062207</t>
  </si>
  <si>
    <t xml:space="preserve">    046BA4748</t>
  </si>
  <si>
    <t>TAMIZ DIAM 10CM ALT 9CM</t>
  </si>
  <si>
    <t>FB5100021772</t>
  </si>
  <si>
    <t>062208</t>
  </si>
  <si>
    <t xml:space="preserve">    046BA4748</t>
  </si>
  <si>
    <t>TAMIZ DIAM 10CM ALT 9CM</t>
  </si>
  <si>
    <t>FB5100021806</t>
  </si>
  <si>
    <t>062282</t>
  </si>
  <si>
    <t xml:space="preserve">    046BA4748</t>
  </si>
  <si>
    <t>TAMIZ DIAM 10CM ALT 9CM</t>
  </si>
  <si>
    <t>FB5100021807</t>
  </si>
  <si>
    <t>062237</t>
  </si>
  <si>
    <t xml:space="preserve">    046BA4748</t>
  </si>
  <si>
    <t>TAMIZ DIAM 10CM ALT 9CM</t>
  </si>
  <si>
    <t>FB5100022008</t>
  </si>
  <si>
    <t>062259</t>
  </si>
  <si>
    <t xml:space="preserve">    046BA4748</t>
  </si>
  <si>
    <t>TAMIZ DIAM 10CM ALT 9CM</t>
  </si>
  <si>
    <t>FB5100022021</t>
  </si>
  <si>
    <t>062253</t>
  </si>
  <si>
    <t xml:space="preserve">    046BA4748</t>
  </si>
  <si>
    <t>TAMIZ DIAM 10CM ALT 9CM</t>
  </si>
  <si>
    <t>FB5100022040</t>
  </si>
  <si>
    <t>062443</t>
  </si>
  <si>
    <t>FB5100022304</t>
  </si>
  <si>
    <t>FB5100022310</t>
  </si>
  <si>
    <t>062696</t>
  </si>
  <si>
    <t>FB5100022841</t>
  </si>
  <si>
    <t>063179</t>
  </si>
  <si>
    <t>FB5100022846</t>
  </si>
  <si>
    <t>060495</t>
  </si>
  <si>
    <t>FB5100022774</t>
  </si>
  <si>
    <t>FB5100023544</t>
  </si>
  <si>
    <t>063879</t>
  </si>
  <si>
    <t>CB5100004912</t>
  </si>
  <si>
    <t>FB5100023545</t>
  </si>
  <si>
    <t xml:space="preserve">    046BA4757</t>
  </si>
  <si>
    <t>INFUSOR DIAM 4,5CM</t>
  </si>
  <si>
    <t>FB5100021768</t>
  </si>
  <si>
    <t>062204</t>
  </si>
  <si>
    <t xml:space="preserve">    046BA4757</t>
  </si>
  <si>
    <t>INFUSOR DIAM 4,5CM</t>
  </si>
  <si>
    <t>FB5100021771</t>
  </si>
  <si>
    <t>062207</t>
  </si>
  <si>
    <t xml:space="preserve">    046BA4757</t>
  </si>
  <si>
    <t>INFUSOR DIAM 4,5CM</t>
  </si>
  <si>
    <t>FB5100022000</t>
  </si>
  <si>
    <t>062250</t>
  </si>
  <si>
    <t xml:space="preserve">    046BA4757</t>
  </si>
  <si>
    <t>INFUSOR DIAM 4,5CM</t>
  </si>
  <si>
    <t>FB5100022173</t>
  </si>
  <si>
    <t>062474</t>
  </si>
  <si>
    <t xml:space="preserve">    046BA4757</t>
  </si>
  <si>
    <t>INFUSOR DIAM 4,5CM</t>
  </si>
  <si>
    <t>FB5100022174</t>
  </si>
  <si>
    <t>062475</t>
  </si>
  <si>
    <t xml:space="preserve">    046BA4771</t>
  </si>
  <si>
    <t>COCTELERA 750ML ACERO INOX.</t>
  </si>
  <si>
    <t>FB5100022917</t>
  </si>
  <si>
    <t>063232</t>
  </si>
  <si>
    <t xml:space="preserve">    046BA4791</t>
  </si>
  <si>
    <t>**DESTAPADOR SACACORCHOS 2 TIEMPOS 12CM</t>
  </si>
  <si>
    <t xml:space="preserve">    046BA4795</t>
  </si>
  <si>
    <t>//INFUSOR 4CM</t>
  </si>
  <si>
    <t>FB5100022005</t>
  </si>
  <si>
    <t>062256</t>
  </si>
  <si>
    <t xml:space="preserve">    046BA4795</t>
  </si>
  <si>
    <t>//INFUSOR 4CM</t>
  </si>
  <si>
    <t>FB5100022000</t>
  </si>
  <si>
    <t>062250</t>
  </si>
  <si>
    <t xml:space="preserve">    046BA4795</t>
  </si>
  <si>
    <t>//INFUSOR 4CM</t>
  </si>
  <si>
    <t>FB5100022035</t>
  </si>
  <si>
    <t>062437</t>
  </si>
  <si>
    <t xml:space="preserve">    046BA4818</t>
  </si>
  <si>
    <t>SET 5PCS PICOS TORTA + MANGA 24CM</t>
  </si>
  <si>
    <t>FB5100022014</t>
  </si>
  <si>
    <t>062265</t>
  </si>
  <si>
    <t xml:space="preserve">    046BA4818</t>
  </si>
  <si>
    <t>SET 5PCS PICOS TORTA + MANGA 24CM</t>
  </si>
  <si>
    <t>FB5100022054</t>
  </si>
  <si>
    <t>062451</t>
  </si>
  <si>
    <t>FB5100022942</t>
  </si>
  <si>
    <t>063246</t>
  </si>
  <si>
    <t xml:space="preserve">    046BA4819</t>
  </si>
  <si>
    <t>SET 6PCS PICOS TORTA + MANGA 36CM</t>
  </si>
  <si>
    <t>FB5100022294</t>
  </si>
  <si>
    <t>062439</t>
  </si>
  <si>
    <t>FB5100022308</t>
  </si>
  <si>
    <t>062694</t>
  </si>
  <si>
    <t xml:space="preserve">    046BA4821</t>
  </si>
  <si>
    <t>SET 8PCS PUNZONES TORTA SURT.</t>
  </si>
  <si>
    <t xml:space="preserve">    046BA4823</t>
  </si>
  <si>
    <t xml:space="preserve">SET 24PCS PICO TORTA + ESTUCHE </t>
  </si>
  <si>
    <t>FB5100022000</t>
  </si>
  <si>
    <t>062250</t>
  </si>
  <si>
    <t xml:space="preserve">    046BA4824</t>
  </si>
  <si>
    <t>BATIDOR SEMIAUTOMATICO 2COL.SURT 34CM</t>
  </si>
  <si>
    <t>FB5100021239</t>
  </si>
  <si>
    <t>061633</t>
  </si>
  <si>
    <t xml:space="preserve">    046BA4824</t>
  </si>
  <si>
    <t>BATIDOR SEMIAUTOMATICO 2COL.SURT 34CM</t>
  </si>
  <si>
    <t>FB5100021424</t>
  </si>
  <si>
    <t>061889</t>
  </si>
  <si>
    <t xml:space="preserve">    046BA4824</t>
  </si>
  <si>
    <t>BATIDOR SEMIAUTOMATICO 2COL.SURT 34CM</t>
  </si>
  <si>
    <t>FB5100021527</t>
  </si>
  <si>
    <t>061965</t>
  </si>
  <si>
    <t xml:space="preserve">    046BA4824</t>
  </si>
  <si>
    <t>BATIDOR SEMIAUTOMATICO 2COL.SURT 34CM</t>
  </si>
  <si>
    <t>FB5100021530</t>
  </si>
  <si>
    <t>061967</t>
  </si>
  <si>
    <t xml:space="preserve">    046BA4824</t>
  </si>
  <si>
    <t>BATIDOR SEMIAUTOMATICO 2COL.SURT 34CM</t>
  </si>
  <si>
    <t>FB5100021544</t>
  </si>
  <si>
    <t>061179</t>
  </si>
  <si>
    <t xml:space="preserve">    046BA4824</t>
  </si>
  <si>
    <t>BATIDOR SEMIAUTOMATICO 2COL.SURT 34CM</t>
  </si>
  <si>
    <t>FB5100021546</t>
  </si>
  <si>
    <t>062049</t>
  </si>
  <si>
    <t xml:space="preserve">    046BA4824</t>
  </si>
  <si>
    <t>BATIDOR SEMIAUTOMATICO 2COL.SURT 34CM</t>
  </si>
  <si>
    <t>FB5100021750</t>
  </si>
  <si>
    <t>062188</t>
  </si>
  <si>
    <t xml:space="preserve">    046BA4824</t>
  </si>
  <si>
    <t>BATIDOR SEMIAUTOMATICO 2COL.SURT 34CM</t>
  </si>
  <si>
    <t>FA5100042742</t>
  </si>
  <si>
    <t>062191</t>
  </si>
  <si>
    <t xml:space="preserve">    046BA4824</t>
  </si>
  <si>
    <t>BATIDOR SEMIAUTOMATICO 2COL.SURT 34CM</t>
  </si>
  <si>
    <t>FB5100021756</t>
  </si>
  <si>
    <t>062194</t>
  </si>
  <si>
    <t xml:space="preserve">    046BA4824</t>
  </si>
  <si>
    <t>BATIDOR SEMIAUTOMATICO 2COL.SURT 34CM</t>
  </si>
  <si>
    <t>FB5100021767</t>
  </si>
  <si>
    <t>061668</t>
  </si>
  <si>
    <t xml:space="preserve">    046BA4824</t>
  </si>
  <si>
    <t>BATIDOR SEMIAUTOMATICO 2COL.SURT 34CM</t>
  </si>
  <si>
    <t>FB5100021760</t>
  </si>
  <si>
    <t>062198</t>
  </si>
  <si>
    <t xml:space="preserve">    046BA4824</t>
  </si>
  <si>
    <t>BATIDOR SEMIAUTOMATICO 2COL.SURT 34CM</t>
  </si>
  <si>
    <t>FB5100021772</t>
  </si>
  <si>
    <t>062208</t>
  </si>
  <si>
    <t xml:space="preserve">    046BA4824</t>
  </si>
  <si>
    <t>BATIDOR SEMIAUTOMATICO 2COL.SURT 34CM</t>
  </si>
  <si>
    <t>FB5100021778</t>
  </si>
  <si>
    <t>062212</t>
  </si>
  <si>
    <t xml:space="preserve">    046BA4824</t>
  </si>
  <si>
    <t>BATIDOR SEMIAUTOMATICO 2COL.SURT 34CM</t>
  </si>
  <si>
    <t>FB5100021790</t>
  </si>
  <si>
    <t>062222</t>
  </si>
  <si>
    <t xml:space="preserve">    046BA4824</t>
  </si>
  <si>
    <t>BATIDOR SEMIAUTOMATICO 2COL.SURT 34CM</t>
  </si>
  <si>
    <t>FB5100021796</t>
  </si>
  <si>
    <t>062227</t>
  </si>
  <si>
    <t xml:space="preserve">    046BA4824</t>
  </si>
  <si>
    <t>BATIDOR SEMIAUTOMATICO 2COL.SURT 34CM</t>
  </si>
  <si>
    <t>FB5100021802</t>
  </si>
  <si>
    <t>062232</t>
  </si>
  <si>
    <t xml:space="preserve">    046BA4824</t>
  </si>
  <si>
    <t>BATIDOR SEMIAUTOMATICO 2COL.SURT 34CM</t>
  </si>
  <si>
    <t>FB5100021786</t>
  </si>
  <si>
    <t>062218</t>
  </si>
  <si>
    <t xml:space="preserve">    046BA4824</t>
  </si>
  <si>
    <t>BATIDOR SEMIAUTOMATICO 2COL.SURT 34CM</t>
  </si>
  <si>
    <t>FB5100021789</t>
  </si>
  <si>
    <t>062221</t>
  </si>
  <si>
    <t xml:space="preserve">    046BA4824</t>
  </si>
  <si>
    <t>BATIDOR SEMIAUTOMATICO 2COL.SURT 34CM</t>
  </si>
  <si>
    <t>FB5100021806</t>
  </si>
  <si>
    <t>062282</t>
  </si>
  <si>
    <t xml:space="preserve">    046BA4824</t>
  </si>
  <si>
    <t>BATIDOR SEMIAUTOMATICO 2COL.SURT 34CM</t>
  </si>
  <si>
    <t>FB5100021923</t>
  </si>
  <si>
    <t>062255</t>
  </si>
  <si>
    <t xml:space="preserve">    046BA4824</t>
  </si>
  <si>
    <t>BATIDOR SEMIAUTOMATICO 2COL.SURT 34CM</t>
  </si>
  <si>
    <t>FB5100022006</t>
  </si>
  <si>
    <t>062257</t>
  </si>
  <si>
    <t xml:space="preserve">    046BA4824</t>
  </si>
  <si>
    <t>BATIDOR SEMIAUTOMATICO 2COL.SURT 34CM</t>
  </si>
  <si>
    <t>FB5100022011</t>
  </si>
  <si>
    <t>062263</t>
  </si>
  <si>
    <t xml:space="preserve">    046BA4824</t>
  </si>
  <si>
    <t>BATIDOR SEMIAUTOMATICO 2COL.SURT 34CM</t>
  </si>
  <si>
    <t>FB5100022029</t>
  </si>
  <si>
    <t>062277</t>
  </si>
  <si>
    <t xml:space="preserve">    046BA4824</t>
  </si>
  <si>
    <t>BATIDOR SEMIAUTOMATICO 2COL.SURT 34CM</t>
  </si>
  <si>
    <t>FB5100022034</t>
  </si>
  <si>
    <t>062436</t>
  </si>
  <si>
    <t xml:space="preserve">    046BA4824</t>
  </si>
  <si>
    <t>BATIDOR SEMIAUTOMATICO 2COL.SURT 34CM</t>
  </si>
  <si>
    <t>FB5100022040</t>
  </si>
  <si>
    <t>062443</t>
  </si>
  <si>
    <t xml:space="preserve">    046BA4824</t>
  </si>
  <si>
    <t>BATIDOR SEMIAUTOMATICO 2COL.SURT 34CM</t>
  </si>
  <si>
    <t>FB5100021996</t>
  </si>
  <si>
    <t>062246</t>
  </si>
  <si>
    <t xml:space="preserve">    046BA4824</t>
  </si>
  <si>
    <t>BATIDOR SEMIAUTOMATICO 2COL.SURT 34CM</t>
  </si>
  <si>
    <t>FB5100022000</t>
  </si>
  <si>
    <t>062250</t>
  </si>
  <si>
    <t xml:space="preserve">    046BA4824</t>
  </si>
  <si>
    <t>BATIDOR SEMIAUTOMATICO 2COL.SURT 34CM</t>
  </si>
  <si>
    <t>FB5100022013</t>
  </si>
  <si>
    <t>062264</t>
  </si>
  <si>
    <t xml:space="preserve">    046BA4824</t>
  </si>
  <si>
    <t>BATIDOR SEMIAUTOMATICO 2COL.SURT 34CM</t>
  </si>
  <si>
    <t>FB5100022021</t>
  </si>
  <si>
    <t>062253</t>
  </si>
  <si>
    <t xml:space="preserve">    046BA4824</t>
  </si>
  <si>
    <t>BATIDOR SEMIAUTOMATICO 2COL.SURT 34CM</t>
  </si>
  <si>
    <t>FB5100022024</t>
  </si>
  <si>
    <t>062273</t>
  </si>
  <si>
    <t xml:space="preserve">    046BA4824</t>
  </si>
  <si>
    <t>BATIDOR SEMIAUTOMATICO 2COL.SURT 34CM</t>
  </si>
  <si>
    <t>FB5100022031</t>
  </si>
  <si>
    <t>062279</t>
  </si>
  <si>
    <t xml:space="preserve">    046BA4824</t>
  </si>
  <si>
    <t>BATIDOR SEMIAUTOMATICO 2COL.SURT 34CM</t>
  </si>
  <si>
    <t>FB5100022036</t>
  </si>
  <si>
    <t>062438</t>
  </si>
  <si>
    <t xml:space="preserve">    046BA4824</t>
  </si>
  <si>
    <t>BATIDOR SEMIAUTOMATICO 2COL.SURT 34CM</t>
  </si>
  <si>
    <t>FB5100022042</t>
  </si>
  <si>
    <t>062445</t>
  </si>
  <si>
    <t xml:space="preserve">    046BA4824</t>
  </si>
  <si>
    <t>BATIDOR SEMIAUTOMATICO 2COL.SURT 34CM</t>
  </si>
  <si>
    <t>FB5100022046</t>
  </si>
  <si>
    <t>062448</t>
  </si>
  <si>
    <t xml:space="preserve">    046BA4824</t>
  </si>
  <si>
    <t>BATIDOR SEMIAUTOMATICO 2COL.SURT 34CM</t>
  </si>
  <si>
    <t>FB5100022055</t>
  </si>
  <si>
    <t>062452</t>
  </si>
  <si>
    <t xml:space="preserve">    046BA4824</t>
  </si>
  <si>
    <t>BATIDOR SEMIAUTOMATICO 2COL.SURT 34CM</t>
  </si>
  <si>
    <t>FB5100022054</t>
  </si>
  <si>
    <t>062451</t>
  </si>
  <si>
    <t xml:space="preserve">    046BA4824</t>
  </si>
  <si>
    <t>BATIDOR SEMIAUTOMATICO 2COL.SURT 34CM</t>
  </si>
  <si>
    <t>FB5100022060</t>
  </si>
  <si>
    <t>062456</t>
  </si>
  <si>
    <t xml:space="preserve">    046BA4824</t>
  </si>
  <si>
    <t>BATIDOR SEMIAUTOMATICO 2COL.SURT 34CM</t>
  </si>
  <si>
    <t>FB5100022162</t>
  </si>
  <si>
    <t>062468</t>
  </si>
  <si>
    <t xml:space="preserve">    046BA4824</t>
  </si>
  <si>
    <t>BATIDOR SEMIAUTOMATICO 2COL.SURT 34CM</t>
  </si>
  <si>
    <t>FB5100022167</t>
  </si>
  <si>
    <t>062471</t>
  </si>
  <si>
    <t>FB5100022180</t>
  </si>
  <si>
    <t>FB5100022187</t>
  </si>
  <si>
    <t>062583</t>
  </si>
  <si>
    <t xml:space="preserve">    046BA4824</t>
  </si>
  <si>
    <t>BATIDOR SEMIAUTOMATICO 2COL.SURT 34CM</t>
  </si>
  <si>
    <t>FB5100022191</t>
  </si>
  <si>
    <t>059862</t>
  </si>
  <si>
    <t>FB5100022210</t>
  </si>
  <si>
    <t>FB5100022296</t>
  </si>
  <si>
    <t>062679</t>
  </si>
  <si>
    <t>FB5100022302</t>
  </si>
  <si>
    <t>062685</t>
  </si>
  <si>
    <t>FB5100022402</t>
  </si>
  <si>
    <t>062727</t>
  </si>
  <si>
    <t>FB5100022476</t>
  </si>
  <si>
    <t>062834</t>
  </si>
  <si>
    <t>FB5100022775</t>
  </si>
  <si>
    <t>063116</t>
  </si>
  <si>
    <t>FB5100022839</t>
  </si>
  <si>
    <t>063177</t>
  </si>
  <si>
    <t>FB5100022943</t>
  </si>
  <si>
    <t>063247</t>
  </si>
  <si>
    <t>FB5100023455</t>
  </si>
  <si>
    <t>061258</t>
  </si>
  <si>
    <t xml:space="preserve">    046BA4825</t>
  </si>
  <si>
    <t>+//MOLDE FLANERA DIAM 21CM ALT 9CM</t>
  </si>
  <si>
    <t>FB5100022511</t>
  </si>
  <si>
    <t>060572</t>
  </si>
  <si>
    <t>FB5100022933</t>
  </si>
  <si>
    <t>063239</t>
  </si>
  <si>
    <t>FB5100023182</t>
  </si>
  <si>
    <t>063472</t>
  </si>
  <si>
    <t>FB5100023454</t>
  </si>
  <si>
    <t xml:space="preserve">    046BA4826</t>
  </si>
  <si>
    <t>SET 3PCS MOLDE VARIOS DIAM 28CM ALT 7CM</t>
  </si>
  <si>
    <t>FB5100023176</t>
  </si>
  <si>
    <t>063467</t>
  </si>
  <si>
    <t>FB5100023356</t>
  </si>
  <si>
    <t>FB5100023450</t>
  </si>
  <si>
    <t>063736</t>
  </si>
  <si>
    <t>FB5100023456</t>
  </si>
  <si>
    <t>063745</t>
  </si>
  <si>
    <t xml:space="preserve">    046BA4828</t>
  </si>
  <si>
    <t>SET 3PCS MOLDE CIRC. DIAM 28CM ALT 7CM</t>
  </si>
  <si>
    <t>FB5100022000</t>
  </si>
  <si>
    <t>062250</t>
  </si>
  <si>
    <t>FB5100023150</t>
  </si>
  <si>
    <t>063449</t>
  </si>
  <si>
    <t xml:space="preserve">    046BA4829</t>
  </si>
  <si>
    <t>+//MOLDE BUDINERA RECT. 37X13X6CM</t>
  </si>
  <si>
    <t>FB5100021239</t>
  </si>
  <si>
    <t>061633</t>
  </si>
  <si>
    <t xml:space="preserve">    046BA4829</t>
  </si>
  <si>
    <t>+//MOLDE BUDINERA RECT. 37X13X6CM</t>
  </si>
  <si>
    <t>FB5100021244</t>
  </si>
  <si>
    <t>061638</t>
  </si>
  <si>
    <t xml:space="preserve">    046BA4829</t>
  </si>
  <si>
    <t>+//MOLDE BUDINERA RECT. 37X13X6CM</t>
  </si>
  <si>
    <t>FB5100021339</t>
  </si>
  <si>
    <t>061813</t>
  </si>
  <si>
    <t xml:space="preserve">    046BA4829</t>
  </si>
  <si>
    <t>+//MOLDE BUDINERA RECT. 37X13X6CM</t>
  </si>
  <si>
    <t>FB5100021424</t>
  </si>
  <si>
    <t>061889</t>
  </si>
  <si>
    <t xml:space="preserve">    046BA4829</t>
  </si>
  <si>
    <t>+//MOLDE BUDINERA RECT. 37X13X6CM</t>
  </si>
  <si>
    <t>FB5100021530</t>
  </si>
  <si>
    <t>061967</t>
  </si>
  <si>
    <t xml:space="preserve">    046BA4829</t>
  </si>
  <si>
    <t>+//MOLDE BUDINERA RECT. 37X13X6CM</t>
  </si>
  <si>
    <t>FB5100021544</t>
  </si>
  <si>
    <t>061179</t>
  </si>
  <si>
    <t xml:space="preserve">    046BA4829</t>
  </si>
  <si>
    <t>+//MOLDE BUDINERA RECT. 37X13X6CM</t>
  </si>
  <si>
    <t>FB5100021546</t>
  </si>
  <si>
    <t>062049</t>
  </si>
  <si>
    <t xml:space="preserve">    046BA4829</t>
  </si>
  <si>
    <t>+//MOLDE BUDINERA RECT. 37X13X6CM</t>
  </si>
  <si>
    <t>FA5100042742</t>
  </si>
  <si>
    <t>062191</t>
  </si>
  <si>
    <t xml:space="preserve">    046BA4829</t>
  </si>
  <si>
    <t>+//MOLDE BUDINERA RECT. 37X13X6CM</t>
  </si>
  <si>
    <t>FB5100021755</t>
  </si>
  <si>
    <t>062193</t>
  </si>
  <si>
    <t xml:space="preserve">    046BA4829</t>
  </si>
  <si>
    <t>+//MOLDE BUDINERA RECT. 37X13X6CM</t>
  </si>
  <si>
    <t>FB5100021756</t>
  </si>
  <si>
    <t>062194</t>
  </si>
  <si>
    <t xml:space="preserve">    046BA4829</t>
  </si>
  <si>
    <t>+//MOLDE BUDINERA RECT. 37X13X6CM</t>
  </si>
  <si>
    <t>FB5100021767</t>
  </si>
  <si>
    <t>061668</t>
  </si>
  <si>
    <t xml:space="preserve">    046BA4829</t>
  </si>
  <si>
    <t>+//MOLDE BUDINERA RECT. 37X13X6CM</t>
  </si>
  <si>
    <t>FB5100021771</t>
  </si>
  <si>
    <t>062207</t>
  </si>
  <si>
    <t xml:space="preserve">    046BA4829</t>
  </si>
  <si>
    <t>+//MOLDE BUDINERA RECT. 37X13X6CM</t>
  </si>
  <si>
    <t>FB5100021778</t>
  </si>
  <si>
    <t>062212</t>
  </si>
  <si>
    <t xml:space="preserve">    046BA4829</t>
  </si>
  <si>
    <t>+//MOLDE BUDINERA RECT. 37X13X6CM</t>
  </si>
  <si>
    <t>FB5100021788</t>
  </si>
  <si>
    <t>062220</t>
  </si>
  <si>
    <t xml:space="preserve">    046BA4829</t>
  </si>
  <si>
    <t>+//MOLDE BUDINERA RECT. 37X13X6CM</t>
  </si>
  <si>
    <t>FB5100021796</t>
  </si>
  <si>
    <t>062227</t>
  </si>
  <si>
    <t xml:space="preserve">    046BA4829</t>
  </si>
  <si>
    <t>+//MOLDE BUDINERA RECT. 37X13X6CM</t>
  </si>
  <si>
    <t>FB5100021802</t>
  </si>
  <si>
    <t>062232</t>
  </si>
  <si>
    <t xml:space="preserve">    046BA4829</t>
  </si>
  <si>
    <t>+//MOLDE BUDINERA RECT. 37X13X6CM</t>
  </si>
  <si>
    <t>FB5100021923</t>
  </si>
  <si>
    <t>062255</t>
  </si>
  <si>
    <t xml:space="preserve">    046BA4829</t>
  </si>
  <si>
    <t>+//MOLDE BUDINERA RECT. 37X13X6CM</t>
  </si>
  <si>
    <t>FB5100021998</t>
  </si>
  <si>
    <t>062248</t>
  </si>
  <si>
    <t xml:space="preserve">    046BA4829</t>
  </si>
  <si>
    <t>+//MOLDE BUDINERA RECT. 37X13X6CM</t>
  </si>
  <si>
    <t>FB5100022006</t>
  </si>
  <si>
    <t>062257</t>
  </si>
  <si>
    <t xml:space="preserve">    046BA4829</t>
  </si>
  <si>
    <t>+//MOLDE BUDINERA RECT. 37X13X6CM</t>
  </si>
  <si>
    <t>FB5100022008</t>
  </si>
  <si>
    <t>062259</t>
  </si>
  <si>
    <t xml:space="preserve">    046BA4829</t>
  </si>
  <si>
    <t>+//MOLDE BUDINERA RECT. 37X13X6CM</t>
  </si>
  <si>
    <t>FB5100022011</t>
  </si>
  <si>
    <t>062263</t>
  </si>
  <si>
    <t xml:space="preserve">    046BA4829</t>
  </si>
  <si>
    <t>+//MOLDE BUDINERA RECT. 37X13X6CM</t>
  </si>
  <si>
    <t>FB5100022029</t>
  </si>
  <si>
    <t>062277</t>
  </si>
  <si>
    <t xml:space="preserve">    046BA4829</t>
  </si>
  <si>
    <t>+//MOLDE BUDINERA RECT. 37X13X6CM</t>
  </si>
  <si>
    <t>FB5100022034</t>
  </si>
  <si>
    <t>062436</t>
  </si>
  <si>
    <t xml:space="preserve">    046BA4829</t>
  </si>
  <si>
    <t>+//MOLDE BUDINERA RECT. 37X13X6CM</t>
  </si>
  <si>
    <t>FB5100022000</t>
  </si>
  <si>
    <t>062250</t>
  </si>
  <si>
    <t xml:space="preserve">    046BA4829</t>
  </si>
  <si>
    <t>+//MOLDE BUDINERA RECT. 37X13X6CM</t>
  </si>
  <si>
    <t>FB5100022030</t>
  </si>
  <si>
    <t>062278</t>
  </si>
  <si>
    <t xml:space="preserve">    046BA4829</t>
  </si>
  <si>
    <t>+//MOLDE BUDINERA RECT. 37X13X6CM</t>
  </si>
  <si>
    <t>FB5100022032</t>
  </si>
  <si>
    <t>062280</t>
  </si>
  <si>
    <t xml:space="preserve">    046BA4829</t>
  </si>
  <si>
    <t>+//MOLDE BUDINERA RECT. 37X13X6CM</t>
  </si>
  <si>
    <t>CB5100004853</t>
  </si>
  <si>
    <t>062278</t>
  </si>
  <si>
    <t xml:space="preserve">    046BA4829</t>
  </si>
  <si>
    <t>+//MOLDE BUDINERA RECT. 37X13X6CM</t>
  </si>
  <si>
    <t>FB5100022042</t>
  </si>
  <si>
    <t>062445</t>
  </si>
  <si>
    <t xml:space="preserve">    046BA4829</t>
  </si>
  <si>
    <t>+//MOLDE BUDINERA RECT. 37X13X6CM</t>
  </si>
  <si>
    <t>FB5100022046</t>
  </si>
  <si>
    <t>062448</t>
  </si>
  <si>
    <t xml:space="preserve">    046BA4829</t>
  </si>
  <si>
    <t>+//MOLDE BUDINERA RECT. 37X13X6CM</t>
  </si>
  <si>
    <t>FB5100022055</t>
  </si>
  <si>
    <t>062452</t>
  </si>
  <si>
    <t xml:space="preserve">    046BA4829</t>
  </si>
  <si>
    <t>+//MOLDE BUDINERA RECT. 37X13X6CM</t>
  </si>
  <si>
    <t>FB5100022162</t>
  </si>
  <si>
    <t>062468</t>
  </si>
  <si>
    <t xml:space="preserve">    046BA4829</t>
  </si>
  <si>
    <t>+//MOLDE BUDINERA RECT. 37X13X6CM</t>
  </si>
  <si>
    <t>FB5100022167</t>
  </si>
  <si>
    <t>062471</t>
  </si>
  <si>
    <t xml:space="preserve">    046BA4829</t>
  </si>
  <si>
    <t>+//MOLDE BUDINERA RECT. 37X13X6CM</t>
  </si>
  <si>
    <t>FB5100022191</t>
  </si>
  <si>
    <t>059862</t>
  </si>
  <si>
    <t xml:space="preserve">    046BA4830</t>
  </si>
  <si>
    <t>MOLDE MUFFINS 12 DIV. 34X26X3CM</t>
  </si>
  <si>
    <t>FB5100021246</t>
  </si>
  <si>
    <t>061640</t>
  </si>
  <si>
    <t xml:space="preserve">    046BA4830</t>
  </si>
  <si>
    <t>MOLDE MUFFINS 12 DIV. 34X26X3CM</t>
  </si>
  <si>
    <t>FB5100021340</t>
  </si>
  <si>
    <t>061814</t>
  </si>
  <si>
    <t xml:space="preserve">    046BA4830</t>
  </si>
  <si>
    <t>MOLDE MUFFINS 12 DIV. 34X26X3CM</t>
  </si>
  <si>
    <t>FB5100021527</t>
  </si>
  <si>
    <t>061965</t>
  </si>
  <si>
    <t xml:space="preserve">    046BA4830</t>
  </si>
  <si>
    <t>MOLDE MUFFINS 12 DIV. 34X26X3CM</t>
  </si>
  <si>
    <t>FB5100021788</t>
  </si>
  <si>
    <t>062220</t>
  </si>
  <si>
    <t xml:space="preserve">    046BA4830</t>
  </si>
  <si>
    <t>MOLDE MUFFINS 12 DIV. 34X26X3CM</t>
  </si>
  <si>
    <t>FB5100021998</t>
  </si>
  <si>
    <t>062248</t>
  </si>
  <si>
    <t xml:space="preserve">    046BA4833</t>
  </si>
  <si>
    <t>MOLDE P GALLE 6DIV 26X18X1,5CM</t>
  </si>
  <si>
    <t>FB5100021312</t>
  </si>
  <si>
    <t>061668</t>
  </si>
  <si>
    <t xml:space="preserve">    046BA4833</t>
  </si>
  <si>
    <t>MOLDE P GALLE 6DIV 26X18X1,5CM</t>
  </si>
  <si>
    <t>FB5100021797</t>
  </si>
  <si>
    <t>062228</t>
  </si>
  <si>
    <t xml:space="preserve">    046BA4833</t>
  </si>
  <si>
    <t>MOLDE P GALLE 6DIV 26X18X1,5CM</t>
  </si>
  <si>
    <t>FB5100021807</t>
  </si>
  <si>
    <t>062237</t>
  </si>
  <si>
    <t xml:space="preserve">    046BA4833</t>
  </si>
  <si>
    <t>MOLDE P GALLE 6DIV 26X18X1,5CM</t>
  </si>
  <si>
    <t>FB5100022000</t>
  </si>
  <si>
    <t>062250</t>
  </si>
  <si>
    <t xml:space="preserve">    046BA4834</t>
  </si>
  <si>
    <t>MOLDE P GALLE 6DIV. CORAZON 26X18X1,5CM</t>
  </si>
  <si>
    <t>FB5100021312</t>
  </si>
  <si>
    <t>061668</t>
  </si>
  <si>
    <t xml:space="preserve">    046BA4834</t>
  </si>
  <si>
    <t>MOLDE P GALLE 6DIV. CORAZON 26X18X1,5CM</t>
  </si>
  <si>
    <t>FB5100021797</t>
  </si>
  <si>
    <t>062228</t>
  </si>
  <si>
    <t xml:space="preserve">    046BA4834</t>
  </si>
  <si>
    <t>MOLDE P GALLE 6DIV. CORAZON 26X18X1,5CM</t>
  </si>
  <si>
    <t>FB5100022000</t>
  </si>
  <si>
    <t>062250</t>
  </si>
  <si>
    <t xml:space="preserve">    046BA4836</t>
  </si>
  <si>
    <t>+//MOLDE TARTERA DIAM 27CM</t>
  </si>
  <si>
    <t>FB5100021239</t>
  </si>
  <si>
    <t>061633</t>
  </si>
  <si>
    <t xml:space="preserve">    046BA4836</t>
  </si>
  <si>
    <t>+//MOLDE TARTERA DIAM 27CM</t>
  </si>
  <si>
    <t>FB5100021247</t>
  </si>
  <si>
    <t>061641</t>
  </si>
  <si>
    <t xml:space="preserve">    046BA4836</t>
  </si>
  <si>
    <t>+//MOLDE TARTERA DIAM 27CM</t>
  </si>
  <si>
    <t>FB5100021424</t>
  </si>
  <si>
    <t>061889</t>
  </si>
  <si>
    <t xml:space="preserve">    046BA4836</t>
  </si>
  <si>
    <t>+//MOLDE TARTERA DIAM 27CM</t>
  </si>
  <si>
    <t>FB5100021527</t>
  </si>
  <si>
    <t>061965</t>
  </si>
  <si>
    <t xml:space="preserve">    046BA4836</t>
  </si>
  <si>
    <t>+//MOLDE TARTERA DIAM 27CM</t>
  </si>
  <si>
    <t>FB5100021530</t>
  </si>
  <si>
    <t>061967</t>
  </si>
  <si>
    <t xml:space="preserve">    046BA4836</t>
  </si>
  <si>
    <t>+//MOLDE TARTERA DIAM 27CM</t>
  </si>
  <si>
    <t>FB5100021544</t>
  </si>
  <si>
    <t>061179</t>
  </si>
  <si>
    <t xml:space="preserve">    046BA4836</t>
  </si>
  <si>
    <t>+//MOLDE TARTERA DIAM 27CM</t>
  </si>
  <si>
    <t>FB5100021546</t>
  </si>
  <si>
    <t>062049</t>
  </si>
  <si>
    <t xml:space="preserve">    046BA4836</t>
  </si>
  <si>
    <t>+//MOLDE TARTERA DIAM 27CM</t>
  </si>
  <si>
    <t>FA5100042742</t>
  </si>
  <si>
    <t>062191</t>
  </si>
  <si>
    <t xml:space="preserve">    046BA4836</t>
  </si>
  <si>
    <t>+//MOLDE TARTERA DIAM 27CM</t>
  </si>
  <si>
    <t>FB5100021756</t>
  </si>
  <si>
    <t>062194</t>
  </si>
  <si>
    <t xml:space="preserve">    046BA4836</t>
  </si>
  <si>
    <t>+//MOLDE TARTERA DIAM 27CM</t>
  </si>
  <si>
    <t>FB5100021757</t>
  </si>
  <si>
    <t>062195</t>
  </si>
  <si>
    <t xml:space="preserve">    046BA4836</t>
  </si>
  <si>
    <t>+//MOLDE TARTERA DIAM 27CM</t>
  </si>
  <si>
    <t>FB5100021767</t>
  </si>
  <si>
    <t>061668</t>
  </si>
  <si>
    <t xml:space="preserve">    046BA4836</t>
  </si>
  <si>
    <t>+//MOLDE TARTERA DIAM 27CM</t>
  </si>
  <si>
    <t>FB5100021771</t>
  </si>
  <si>
    <t>062207</t>
  </si>
  <si>
    <t xml:space="preserve">    046BA4836</t>
  </si>
  <si>
    <t>+//MOLDE TARTERA DIAM 27CM</t>
  </si>
  <si>
    <t>FB5100021778</t>
  </si>
  <si>
    <t>062212</t>
  </si>
  <si>
    <t xml:space="preserve">    046BA4836</t>
  </si>
  <si>
    <t>+//MOLDE TARTERA DIAM 27CM</t>
  </si>
  <si>
    <t>FB5100021788</t>
  </si>
  <si>
    <t>062220</t>
  </si>
  <si>
    <t xml:space="preserve">    046BA4836</t>
  </si>
  <si>
    <t>+//MOLDE TARTERA DIAM 27CM</t>
  </si>
  <si>
    <t>FB5100021796</t>
  </si>
  <si>
    <t>062227</t>
  </si>
  <si>
    <t xml:space="preserve">    046BA4836</t>
  </si>
  <si>
    <t>+//MOLDE TARTERA DIAM 27CM</t>
  </si>
  <si>
    <t>FB5100021799</t>
  </si>
  <si>
    <t>062229</t>
  </si>
  <si>
    <t xml:space="preserve">    046BA4836</t>
  </si>
  <si>
    <t>+//MOLDE TARTERA DIAM 27CM</t>
  </si>
  <si>
    <t>FB5100021802</t>
  </si>
  <si>
    <t>062232</t>
  </si>
  <si>
    <t xml:space="preserve">    046BA4836</t>
  </si>
  <si>
    <t>+//MOLDE TARTERA DIAM 27CM</t>
  </si>
  <si>
    <t>FB5100021803</t>
  </si>
  <si>
    <t>062233</t>
  </si>
  <si>
    <t xml:space="preserve">    046BA4836</t>
  </si>
  <si>
    <t>+//MOLDE TARTERA DIAM 27CM</t>
  </si>
  <si>
    <t>FB5100021923</t>
  </si>
  <si>
    <t>062255</t>
  </si>
  <si>
    <t xml:space="preserve">    046BA4836</t>
  </si>
  <si>
    <t>+//MOLDE TARTERA DIAM 27CM</t>
  </si>
  <si>
    <t>FB5100022005</t>
  </si>
  <si>
    <t>062256</t>
  </si>
  <si>
    <t xml:space="preserve">    046BA4836</t>
  </si>
  <si>
    <t>+//MOLDE TARTERA DIAM 27CM</t>
  </si>
  <si>
    <t>FB5100022006</t>
  </si>
  <si>
    <t>062257</t>
  </si>
  <si>
    <t xml:space="preserve">    046BA4836</t>
  </si>
  <si>
    <t>+//MOLDE TARTERA DIAM 27CM</t>
  </si>
  <si>
    <t>FB5100022011</t>
  </si>
  <si>
    <t>062263</t>
  </si>
  <si>
    <t xml:space="preserve">    046BA4836</t>
  </si>
  <si>
    <t>+//MOLDE TARTERA DIAM 27CM</t>
  </si>
  <si>
    <t>FB5100022029</t>
  </si>
  <si>
    <t>062277</t>
  </si>
  <si>
    <t xml:space="preserve">    046BA4836</t>
  </si>
  <si>
    <t>+//MOLDE TARTERA DIAM 27CM</t>
  </si>
  <si>
    <t>FB5100022034</t>
  </si>
  <si>
    <t>062436</t>
  </si>
  <si>
    <t xml:space="preserve">    046BA4836</t>
  </si>
  <si>
    <t>+//MOLDE TARTERA DIAM 27CM</t>
  </si>
  <si>
    <t>FB5100022000</t>
  </si>
  <si>
    <t>062250</t>
  </si>
  <si>
    <t xml:space="preserve">    046BA4836</t>
  </si>
  <si>
    <t>+//MOLDE TARTERA DIAM 27CM</t>
  </si>
  <si>
    <t>FB5100022013</t>
  </si>
  <si>
    <t>062264</t>
  </si>
  <si>
    <t xml:space="preserve">    046BA4836</t>
  </si>
  <si>
    <t>+//MOLDE TARTERA DIAM 27CM</t>
  </si>
  <si>
    <t>FB5100022021</t>
  </si>
  <si>
    <t>062253</t>
  </si>
  <si>
    <t xml:space="preserve">    046BA4836</t>
  </si>
  <si>
    <t>+//MOLDE TARTERA DIAM 27CM</t>
  </si>
  <si>
    <t>FB5100022031</t>
  </si>
  <si>
    <t>062279</t>
  </si>
  <si>
    <t xml:space="preserve">    046BA4836</t>
  </si>
  <si>
    <t>+//MOLDE TARTERA DIAM 27CM</t>
  </si>
  <si>
    <t>FB5100022042</t>
  </si>
  <si>
    <t>062445</t>
  </si>
  <si>
    <t xml:space="preserve">    046BA4836</t>
  </si>
  <si>
    <t>+//MOLDE TARTERA DIAM 27CM</t>
  </si>
  <si>
    <t>FB5100022046</t>
  </si>
  <si>
    <t>062448</t>
  </si>
  <si>
    <t xml:space="preserve">    046BA4836</t>
  </si>
  <si>
    <t>+//MOLDE TARTERA DIAM 27CM</t>
  </si>
  <si>
    <t>FB5100022055</t>
  </si>
  <si>
    <t>062452</t>
  </si>
  <si>
    <t xml:space="preserve">    046BA4836</t>
  </si>
  <si>
    <t>+//MOLDE TARTERA DIAM 27CM</t>
  </si>
  <si>
    <t>FB5100022060</t>
  </si>
  <si>
    <t>062456</t>
  </si>
  <si>
    <t xml:space="preserve">    046BA4836</t>
  </si>
  <si>
    <t>+//MOLDE TARTERA DIAM 27CM</t>
  </si>
  <si>
    <t>FB5100022162</t>
  </si>
  <si>
    <t>062468</t>
  </si>
  <si>
    <t xml:space="preserve">    046BA4836</t>
  </si>
  <si>
    <t>+//MOLDE TARTERA DIAM 27CM</t>
  </si>
  <si>
    <t>FB5100022167</t>
  </si>
  <si>
    <t>062471</t>
  </si>
  <si>
    <t xml:space="preserve">    046BA4836</t>
  </si>
  <si>
    <t>+//MOLDE TARTERA DIAM 27CM</t>
  </si>
  <si>
    <t>FB5100022191</t>
  </si>
  <si>
    <t>059862</t>
  </si>
  <si>
    <t xml:space="preserve">    046BA4860</t>
  </si>
  <si>
    <t>**FRASCO DE VIDRIO 10X11CM</t>
  </si>
  <si>
    <t>FB5100023155</t>
  </si>
  <si>
    <t xml:space="preserve">    046BA4865</t>
  </si>
  <si>
    <t>**FRASCO VIDRIO 900ML 14X12CM</t>
  </si>
  <si>
    <t xml:space="preserve">    046BA4998</t>
  </si>
  <si>
    <t>**CERAM. TETERA + FILTRO 2MOD SURT 500ML</t>
  </si>
  <si>
    <t xml:space="preserve">    046BA4999</t>
  </si>
  <si>
    <t>**CERAM. TETERA + FILTRO 2MOD SURT 700ML</t>
  </si>
  <si>
    <t>FB5100022723</t>
  </si>
  <si>
    <t>058951</t>
  </si>
  <si>
    <t xml:space="preserve">    046BA5447</t>
  </si>
  <si>
    <t>APOYA PAVA MAD. CIRC. 18CM</t>
  </si>
  <si>
    <t>FB5100022014</t>
  </si>
  <si>
    <t>062265</t>
  </si>
  <si>
    <t xml:space="preserve">    046BA5447</t>
  </si>
  <si>
    <t>APOYA PAVA MAD. CIRC. 18CM</t>
  </si>
  <si>
    <t>FB5100022051</t>
  </si>
  <si>
    <t>062450</t>
  </si>
  <si>
    <t xml:space="preserve">    046BA5450</t>
  </si>
  <si>
    <t>APOYA PAVA MADERA CERCO 17,5CM</t>
  </si>
  <si>
    <t>FB5100021920</t>
  </si>
  <si>
    <t>062385</t>
  </si>
  <si>
    <t xml:space="preserve">    046BA5450</t>
  </si>
  <si>
    <t>APOYA PAVA MADERA CERCO 17,5CM</t>
  </si>
  <si>
    <t>FB5100022190</t>
  </si>
  <si>
    <t>061179</t>
  </si>
  <si>
    <t>FB5100022307</t>
  </si>
  <si>
    <t>062693</t>
  </si>
  <si>
    <t xml:space="preserve">    046BA5897</t>
  </si>
  <si>
    <t>CARAMELERA DE VIDRIO 21X14CM</t>
  </si>
  <si>
    <t>FB5100022014</t>
  </si>
  <si>
    <t>062265</t>
  </si>
  <si>
    <t xml:space="preserve">    046BA6335</t>
  </si>
  <si>
    <t>**PLATO DE VIDRIO  LINEAS 31CM</t>
  </si>
  <si>
    <t xml:space="preserve">    046BA6363</t>
  </si>
  <si>
    <t>BOMBONERA DE VIDRIO 20X12CM</t>
  </si>
  <si>
    <t>FB5100021766</t>
  </si>
  <si>
    <t>061668</t>
  </si>
  <si>
    <t xml:space="preserve">    046BA6369</t>
  </si>
  <si>
    <t>SECAPLATOS BANDEJA TRANSPARENTE 48X32X9CM</t>
  </si>
  <si>
    <t xml:space="preserve">    046BA6370</t>
  </si>
  <si>
    <t>SECAPLATOS MANIJA ACC. INOX. 40X37X27CM</t>
  </si>
  <si>
    <t xml:space="preserve">    046BA6374</t>
  </si>
  <si>
    <t>SECAPLATOS SURT 42.5*32.5 CM</t>
  </si>
  <si>
    <t>FB5100021794</t>
  </si>
  <si>
    <t>062225</t>
  </si>
  <si>
    <t xml:space="preserve">    046BA6374</t>
  </si>
  <si>
    <t>SECAPLATOS SURT 42.5*32.5 CM</t>
  </si>
  <si>
    <t>FB5100021784</t>
  </si>
  <si>
    <t>062216</t>
  </si>
  <si>
    <t xml:space="preserve">    046BA6431</t>
  </si>
  <si>
    <t>FRASCO VIDRIO 19CM</t>
  </si>
  <si>
    <t>FB5100021312</t>
  </si>
  <si>
    <t>061668</t>
  </si>
  <si>
    <t xml:space="preserve">    046BA6431</t>
  </si>
  <si>
    <t>FRASCO VIDRIO 19CM</t>
  </si>
  <si>
    <t>FB5100021240</t>
  </si>
  <si>
    <t>061635</t>
  </si>
  <si>
    <t xml:space="preserve">    046BA6431</t>
  </si>
  <si>
    <t>FRASCO VIDRIO 19CM</t>
  </si>
  <si>
    <t>FB5100021526</t>
  </si>
  <si>
    <t>060807</t>
  </si>
  <si>
    <t xml:space="preserve">    046BA6431</t>
  </si>
  <si>
    <t>FRASCO VIDRIO 19CM</t>
  </si>
  <si>
    <t>FB5100021753</t>
  </si>
  <si>
    <t>060888</t>
  </si>
  <si>
    <t xml:space="preserve">    046BA6431</t>
  </si>
  <si>
    <t>FRASCO VIDRIO 19CM</t>
  </si>
  <si>
    <t>FB5100021759</t>
  </si>
  <si>
    <t>062197</t>
  </si>
  <si>
    <t xml:space="preserve">    046BA6431</t>
  </si>
  <si>
    <t>FRASCO VIDRIO 19CM</t>
  </si>
  <si>
    <t>FB5100021766</t>
  </si>
  <si>
    <t>061668</t>
  </si>
  <si>
    <t xml:space="preserve">    046BA6431</t>
  </si>
  <si>
    <t>FRASCO VIDRIO 19CM</t>
  </si>
  <si>
    <t>FB5100021796</t>
  </si>
  <si>
    <t>062227</t>
  </si>
  <si>
    <t xml:space="preserve">    046BA6431</t>
  </si>
  <si>
    <t>FRASCO VIDRIO 19CM</t>
  </si>
  <si>
    <t>FB5100021808</t>
  </si>
  <si>
    <t>062238</t>
  </si>
  <si>
    <t xml:space="preserve">    046BA6431</t>
  </si>
  <si>
    <t>FRASCO VIDRIO 19CM</t>
  </si>
  <si>
    <t>FB5100021780</t>
  </si>
  <si>
    <t>062214</t>
  </si>
  <si>
    <t xml:space="preserve">    046BA6431</t>
  </si>
  <si>
    <t>FRASCO VIDRIO 19CM</t>
  </si>
  <si>
    <t>FB5100021789</t>
  </si>
  <si>
    <t>062221</t>
  </si>
  <si>
    <t xml:space="preserve">    046BA6431</t>
  </si>
  <si>
    <t>FRASCO VIDRIO 19CM</t>
  </si>
  <si>
    <t>FB5100022025</t>
  </si>
  <si>
    <t>062274</t>
  </si>
  <si>
    <t xml:space="preserve">    046BA6431</t>
  </si>
  <si>
    <t>FRASCO VIDRIO 19CM</t>
  </si>
  <si>
    <t>FB5100022026</t>
  </si>
  <si>
    <t>062275</t>
  </si>
  <si>
    <t xml:space="preserve">    046BA6431</t>
  </si>
  <si>
    <t>FRASCO VIDRIO 19CM</t>
  </si>
  <si>
    <t>FB5100022003</t>
  </si>
  <si>
    <t>062253</t>
  </si>
  <si>
    <t xml:space="preserve">    046BA6431</t>
  </si>
  <si>
    <t>FRASCO VIDRIO 19CM</t>
  </si>
  <si>
    <t>CB5100004850</t>
  </si>
  <si>
    <t>062253</t>
  </si>
  <si>
    <t xml:space="preserve">    046BA6431</t>
  </si>
  <si>
    <t>FRASCO VIDRIO 19CM</t>
  </si>
  <si>
    <t>FB5100022004</t>
  </si>
  <si>
    <t>062254</t>
  </si>
  <si>
    <t xml:space="preserve">    046BA6431</t>
  </si>
  <si>
    <t>FRASCO VIDRIO 19CM</t>
  </si>
  <si>
    <t>FB5100022192</t>
  </si>
  <si>
    <t>062278</t>
  </si>
  <si>
    <t>FB5100022324</t>
  </si>
  <si>
    <t>062707</t>
  </si>
  <si>
    <t>FB5100022848</t>
  </si>
  <si>
    <t>063185</t>
  </si>
  <si>
    <t>FB5100023080</t>
  </si>
  <si>
    <t>063439</t>
  </si>
  <si>
    <t xml:space="preserve">    046BA6436</t>
  </si>
  <si>
    <t>RALLADOR VERDE CH 20X4CM</t>
  </si>
  <si>
    <t>FB5100022000</t>
  </si>
  <si>
    <t>062250</t>
  </si>
  <si>
    <t xml:space="preserve">    046BA6438</t>
  </si>
  <si>
    <t>RALLADOR ROSA CH 20X4CM</t>
  </si>
  <si>
    <t>FB5100021995</t>
  </si>
  <si>
    <t>062244</t>
  </si>
  <si>
    <t xml:space="preserve">    046BA6438</t>
  </si>
  <si>
    <t>RALLADOR ROSA CH 20X4CM</t>
  </si>
  <si>
    <t>FB5100022063</t>
  </si>
  <si>
    <t>062458</t>
  </si>
  <si>
    <t xml:space="preserve">    046BA6623</t>
  </si>
  <si>
    <t>CUBIERTERO DE AC. INOX. 15X10CM</t>
  </si>
  <si>
    <t>FB5100022026</t>
  </si>
  <si>
    <t>062275</t>
  </si>
  <si>
    <t xml:space="preserve">    046BA6854</t>
  </si>
  <si>
    <t xml:space="preserve">RALLADOR DE MANO PL. CON PROTECTOR </t>
  </si>
  <si>
    <t>FB5100021762</t>
  </si>
  <si>
    <t>062200</t>
  </si>
  <si>
    <t xml:space="preserve">    046BA6854</t>
  </si>
  <si>
    <t xml:space="preserve">RALLADOR DE MANO PL. CON PROTECTOR </t>
  </si>
  <si>
    <t>FB5100021995</t>
  </si>
  <si>
    <t>062244</t>
  </si>
  <si>
    <t xml:space="preserve">    046BA6855</t>
  </si>
  <si>
    <t xml:space="preserve">RALLADOR DE MANO PL. CON PROTECTOR </t>
  </si>
  <si>
    <t>FB5100022063</t>
  </si>
  <si>
    <t>062458</t>
  </si>
  <si>
    <t xml:space="preserve">    046BA6863</t>
  </si>
  <si>
    <t>MOLINILLO AC. INOX. 15CM</t>
  </si>
  <si>
    <t xml:space="preserve">    046BA7284</t>
  </si>
  <si>
    <t>CARAMELERA DE VIDRIO 17CM // 15CM DIAM</t>
  </si>
  <si>
    <t>FB5100021920</t>
  </si>
  <si>
    <t>062385</t>
  </si>
  <si>
    <t>FB5100023551</t>
  </si>
  <si>
    <t>063753</t>
  </si>
  <si>
    <t xml:space="preserve">    046BA7382</t>
  </si>
  <si>
    <t>RALLADOR DE MANO MED. 20CM</t>
  </si>
  <si>
    <t>FB5100021527</t>
  </si>
  <si>
    <t>061965</t>
  </si>
  <si>
    <t xml:space="preserve">    046BA7382</t>
  </si>
  <si>
    <t>RALLADOR DE MANO MED. 20CM</t>
  </si>
  <si>
    <t>FB5100021534</t>
  </si>
  <si>
    <t>060487</t>
  </si>
  <si>
    <t xml:space="preserve">    046BA7382</t>
  </si>
  <si>
    <t>RALLADOR DE MANO MED. 20CM</t>
  </si>
  <si>
    <t>FB5100021755</t>
  </si>
  <si>
    <t>062193</t>
  </si>
  <si>
    <t xml:space="preserve">    046BA7382</t>
  </si>
  <si>
    <t>RALLADOR DE MANO MED. 20CM</t>
  </si>
  <si>
    <t>FB5100021757</t>
  </si>
  <si>
    <t>062195</t>
  </si>
  <si>
    <t xml:space="preserve">    046BA7382</t>
  </si>
  <si>
    <t>RALLADOR DE MANO MED. 20CM</t>
  </si>
  <si>
    <t>FB5100021768</t>
  </si>
  <si>
    <t>062204</t>
  </si>
  <si>
    <t xml:space="preserve">    046BA7382</t>
  </si>
  <si>
    <t>RALLADOR DE MANO MED. 20CM</t>
  </si>
  <si>
    <t>FB5100021771</t>
  </si>
  <si>
    <t>062207</t>
  </si>
  <si>
    <t xml:space="preserve">    046BA7382</t>
  </si>
  <si>
    <t>RALLADOR DE MANO MED. 20CM</t>
  </si>
  <si>
    <t>FB5100021788</t>
  </si>
  <si>
    <t>062220</t>
  </si>
  <si>
    <t xml:space="preserve">    046BA7382</t>
  </si>
  <si>
    <t>RALLADOR DE MANO MED. 20CM</t>
  </si>
  <si>
    <t>FB5100021802</t>
  </si>
  <si>
    <t>062232</t>
  </si>
  <si>
    <t xml:space="preserve">    046BA7382</t>
  </si>
  <si>
    <t>RALLADOR DE MANO MED. 20CM</t>
  </si>
  <si>
    <t>FB5100021808</t>
  </si>
  <si>
    <t>062238</t>
  </si>
  <si>
    <t xml:space="preserve">    046BA7382</t>
  </si>
  <si>
    <t>RALLADOR DE MANO MED. 20CM</t>
  </si>
  <si>
    <t>FB5100021782</t>
  </si>
  <si>
    <t>062216</t>
  </si>
  <si>
    <t xml:space="preserve">    046BA7382</t>
  </si>
  <si>
    <t>RALLADOR DE MANO MED. 20CM</t>
  </si>
  <si>
    <t>FB5100021797</t>
  </si>
  <si>
    <t>062228</t>
  </si>
  <si>
    <t xml:space="preserve">    046BA7382</t>
  </si>
  <si>
    <t>RALLADOR DE MANO MED. 20CM</t>
  </si>
  <si>
    <t>FB5100021807</t>
  </si>
  <si>
    <t>062237</t>
  </si>
  <si>
    <t xml:space="preserve">    046BA7382</t>
  </si>
  <si>
    <t>RALLADOR DE MANO MED. 20CM</t>
  </si>
  <si>
    <t>CB5100004837</t>
  </si>
  <si>
    <t>062216</t>
  </si>
  <si>
    <t xml:space="preserve">    046BA7382</t>
  </si>
  <si>
    <t>RALLADOR DE MANO MED. 20CM</t>
  </si>
  <si>
    <t>FB5100021994</t>
  </si>
  <si>
    <t>055447</t>
  </si>
  <si>
    <t xml:space="preserve">    046BA7382</t>
  </si>
  <si>
    <t>RALLADOR DE MANO MED. 20CM</t>
  </si>
  <si>
    <t>FB5100022005</t>
  </si>
  <si>
    <t>062256</t>
  </si>
  <si>
    <t xml:space="preserve">    046BA7382</t>
  </si>
  <si>
    <t>RALLADOR DE MANO MED. 20CM</t>
  </si>
  <si>
    <t>FB5100022000</t>
  </si>
  <si>
    <t>062250</t>
  </si>
  <si>
    <t xml:space="preserve">    046BA7382</t>
  </si>
  <si>
    <t>RALLADOR DE MANO MED. 20CM</t>
  </si>
  <si>
    <t>FB5100022040</t>
  </si>
  <si>
    <t>062443</t>
  </si>
  <si>
    <t xml:space="preserve">    046BA7382</t>
  </si>
  <si>
    <t>RALLADOR DE MANO MED. 20CM</t>
  </si>
  <si>
    <t>FB5100022063</t>
  </si>
  <si>
    <t>062458</t>
  </si>
  <si>
    <t xml:space="preserve">    046BA7382</t>
  </si>
  <si>
    <t>RALLADOR DE MANO MED. 20CM</t>
  </si>
  <si>
    <t>FB5100022190</t>
  </si>
  <si>
    <t>061179</t>
  </si>
  <si>
    <t>FB5100023340</t>
  </si>
  <si>
    <t>063531</t>
  </si>
  <si>
    <t>FB5100023448</t>
  </si>
  <si>
    <t>063733</t>
  </si>
  <si>
    <t xml:space="preserve">    046BA7383</t>
  </si>
  <si>
    <t>//RALLADOR DE MANO GRUESO 20CM</t>
  </si>
  <si>
    <t>FB5100021422</t>
  </si>
  <si>
    <t>061887</t>
  </si>
  <si>
    <t xml:space="preserve">    046BA7383</t>
  </si>
  <si>
    <t>//RALLADOR DE MANO GRUESO 20CM</t>
  </si>
  <si>
    <t>FB5100021770</t>
  </si>
  <si>
    <t>062206</t>
  </si>
  <si>
    <t xml:space="preserve">    046BA7383</t>
  </si>
  <si>
    <t>//RALLADOR DE MANO GRUESO 20CM</t>
  </si>
  <si>
    <t>FB5100021807</t>
  </si>
  <si>
    <t>062237</t>
  </si>
  <si>
    <t xml:space="preserve">    046BA7383</t>
  </si>
  <si>
    <t>//RALLADOR DE MANO GRUESO 20CM</t>
  </si>
  <si>
    <t>FB5100022190</t>
  </si>
  <si>
    <t>061179</t>
  </si>
  <si>
    <t xml:space="preserve">    046BA7388</t>
  </si>
  <si>
    <t>//RALLADOR 4 LADOS 20CM 3COL SURT</t>
  </si>
  <si>
    <t>FB5100021799</t>
  </si>
  <si>
    <t>062229</t>
  </si>
  <si>
    <t xml:space="preserve">    046BA7388</t>
  </si>
  <si>
    <t>//RALLADOR 4 LADOS 20CM 3COL SURT</t>
  </si>
  <si>
    <t>FB5100022037</t>
  </si>
  <si>
    <t>062440</t>
  </si>
  <si>
    <t xml:space="preserve">    046BA7389</t>
  </si>
  <si>
    <t>RALLADOR DE MANO 4 LADOS 20CM 3 COL SURT</t>
  </si>
  <si>
    <t>FB5100023575</t>
  </si>
  <si>
    <t>063763</t>
  </si>
  <si>
    <t xml:space="preserve">    046BA7442</t>
  </si>
  <si>
    <t>**FRASCO DE VIDRIO 31CM // 10CM DIAM</t>
  </si>
  <si>
    <t>FB5100022922</t>
  </si>
  <si>
    <t>063234</t>
  </si>
  <si>
    <t xml:space="preserve">    046BA7444</t>
  </si>
  <si>
    <t>**FRASCO DE VIDRIO 19CM // 10CM DIAM</t>
  </si>
  <si>
    <t>FB5100021809</t>
  </si>
  <si>
    <t>062239</t>
  </si>
  <si>
    <t xml:space="preserve">    046BA7445</t>
  </si>
  <si>
    <t>**FRASCO DE VIDRIO 24CM // 10CM DIAM</t>
  </si>
  <si>
    <t>FB5100022000</t>
  </si>
  <si>
    <t>062250</t>
  </si>
  <si>
    <t xml:space="preserve">    046BA7449</t>
  </si>
  <si>
    <t>**PLATO DE VIDRIO PLAYO 32CM</t>
  </si>
  <si>
    <t xml:space="preserve">    046BA7546</t>
  </si>
  <si>
    <t>TIMER PINGUINOS 4MOD SURT 7CM</t>
  </si>
  <si>
    <t>FB5100022060</t>
  </si>
  <si>
    <t>062456</t>
  </si>
  <si>
    <t xml:space="preserve">    046BA7903</t>
  </si>
  <si>
    <t>CENTRIFUGA
 DE PLASTICO PP, COLOR BLANCO 24*18CMS</t>
  </si>
  <si>
    <t>FB5100021751</t>
  </si>
  <si>
    <t>062189</t>
  </si>
  <si>
    <t xml:space="preserve">    046BA7903</t>
  </si>
  <si>
    <t>CENTRIFUGA
 DE PLASTICO PP, COLOR BLANCO 24*18CMS</t>
  </si>
  <si>
    <t>FB5100022003</t>
  </si>
  <si>
    <t>062253</t>
  </si>
  <si>
    <t xml:space="preserve">    046BA7903</t>
  </si>
  <si>
    <t>CENTRIFUGA
 DE PLASTICO PP, COLOR BLANCO 24*18CMS</t>
  </si>
  <si>
    <t>CB5100004850</t>
  </si>
  <si>
    <t>062253</t>
  </si>
  <si>
    <t xml:space="preserve">    046BA7903</t>
  </si>
  <si>
    <t>CENTRIFUGA
 DE PLASTICO PP, COLOR BLANCO 24*18CMS</t>
  </si>
  <si>
    <t>FB5100022004</t>
  </si>
  <si>
    <t>062254</t>
  </si>
  <si>
    <t xml:space="preserve">    046BA8036</t>
  </si>
  <si>
    <t xml:space="preserve">CAFETERA 
EMBOLO 1000ML NEGRO </t>
  </si>
  <si>
    <t>FB5100022173</t>
  </si>
  <si>
    <t>062474</t>
  </si>
  <si>
    <t xml:space="preserve">    046BA8037</t>
  </si>
  <si>
    <t>CAFETERA
 EMBOLO 350ML M1</t>
  </si>
  <si>
    <t>FB5100021777</t>
  </si>
  <si>
    <t>062211</t>
  </si>
  <si>
    <t xml:space="preserve">    046BA8048</t>
  </si>
  <si>
    <t>+//CAFETERA 
EMBOLO 800ML M3</t>
  </si>
  <si>
    <t>FB5100023548</t>
  </si>
  <si>
    <t xml:space="preserve">    046BA8050</t>
  </si>
  <si>
    <t>CAFETERA EMBOLO
 600ML M4</t>
  </si>
  <si>
    <t>FB5100022028</t>
  </si>
  <si>
    <t>062277</t>
  </si>
  <si>
    <t>FB5100022941</t>
  </si>
  <si>
    <t>063245</t>
  </si>
  <si>
    <t>FB5100023352</t>
  </si>
  <si>
    <t>063600</t>
  </si>
  <si>
    <t xml:space="preserve">    046BA8058</t>
  </si>
  <si>
    <t>TABLA DE PICAR 38X26CM</t>
  </si>
  <si>
    <t>FB5100021788</t>
  </si>
  <si>
    <t>062220</t>
  </si>
  <si>
    <t xml:space="preserve">    046BA8059</t>
  </si>
  <si>
    <t>TABLA DE PICAR 45X31CM</t>
  </si>
  <si>
    <t>FB5100021807</t>
  </si>
  <si>
    <t>062237</t>
  </si>
  <si>
    <t xml:space="preserve">    046BA8091</t>
  </si>
  <si>
    <t>+//ESCURRIDOR DE CUBIERTOS 12,5 X 19CMS</t>
  </si>
  <si>
    <t>FB5100021524</t>
  </si>
  <si>
    <t>061963</t>
  </si>
  <si>
    <t xml:space="preserve">    046BA8164</t>
  </si>
  <si>
    <t>+COLADOR DIAM 26CM X9CM ALTO</t>
  </si>
  <si>
    <t>FB5100021533</t>
  </si>
  <si>
    <t>061968</t>
  </si>
  <si>
    <t xml:space="preserve">    046BA8164</t>
  </si>
  <si>
    <t>+COLADOR DIAM 26CM X9CM ALTO</t>
  </si>
  <si>
    <t>FB5100022032</t>
  </si>
  <si>
    <t>062280</t>
  </si>
  <si>
    <t xml:space="preserve">    046BA8164</t>
  </si>
  <si>
    <t>+COLADOR DIAM 26CM X9CM ALTO</t>
  </si>
  <si>
    <t>FB5100022057</t>
  </si>
  <si>
    <t>062453</t>
  </si>
  <si>
    <t>FB5100022849</t>
  </si>
  <si>
    <t>063186</t>
  </si>
  <si>
    <t xml:space="preserve">    046BA8168</t>
  </si>
  <si>
    <t xml:space="preserve">**SARTEN CERAM. 26CM S/TAPA ANTIADHERENTE </t>
  </si>
  <si>
    <t>FB5100021805</t>
  </si>
  <si>
    <t>062235</t>
  </si>
  <si>
    <t xml:space="preserve">    046BA8168</t>
  </si>
  <si>
    <t xml:space="preserve">**SARTEN CERAM. 26CM S/TAPA ANTIADHERENTE </t>
  </si>
  <si>
    <t>FB5100021922</t>
  </si>
  <si>
    <t>062255</t>
  </si>
  <si>
    <t>FB5100022305</t>
  </si>
  <si>
    <t>062691</t>
  </si>
  <si>
    <t>FB5100023354</t>
  </si>
  <si>
    <t>063602</t>
  </si>
  <si>
    <t xml:space="preserve">    046BA8169</t>
  </si>
  <si>
    <t xml:space="preserve">**SARTEN CERAM. 20CM C/TAPA ANTIADHERENTE </t>
  </si>
  <si>
    <t xml:space="preserve">    046BA8171</t>
  </si>
  <si>
    <t xml:space="preserve">**SARTEN CERAM. 24CM C/TAPA ANTIADHERENTE </t>
  </si>
  <si>
    <t>FB5100022032</t>
  </si>
  <si>
    <t>062280</t>
  </si>
  <si>
    <t xml:space="preserve">    046BA8171</t>
  </si>
  <si>
    <t xml:space="preserve">**SARTEN CERAM. 24CM C/TAPA ANTIADHERENTE </t>
  </si>
  <si>
    <t>FB5100022045</t>
  </si>
  <si>
    <t>062447</t>
  </si>
  <si>
    <t xml:space="preserve">    046BA8187</t>
  </si>
  <si>
    <t>**CUCHILLO DE CERAMICA 1PC 20CM MANGO NEGRO</t>
  </si>
  <si>
    <t>FB5100021783</t>
  </si>
  <si>
    <t>062216</t>
  </si>
  <si>
    <t xml:space="preserve">    046BA8187</t>
  </si>
  <si>
    <t>**CUCHILLO DE CERAMICA 1PC 20CM MANGO NEGRO</t>
  </si>
  <si>
    <t>CB5100004838</t>
  </si>
  <si>
    <t>062216</t>
  </si>
  <si>
    <t xml:space="preserve">    046BA8187</t>
  </si>
  <si>
    <t>**CUCHILLO DE CERAMICA 1PC 20CM MANGO NEGRO</t>
  </si>
  <si>
    <t>FB5100022061</t>
  </si>
  <si>
    <t>062456</t>
  </si>
  <si>
    <t xml:space="preserve">    046BA8187</t>
  </si>
  <si>
    <t>**CUCHILLO DE CERAMICA 1PC 20CM MANGO NEGRO</t>
  </si>
  <si>
    <t>FB5100022189</t>
  </si>
  <si>
    <t>061179</t>
  </si>
  <si>
    <t xml:space="preserve">    046BA8191</t>
  </si>
  <si>
    <t>TIMER LECHUZA 3MOD SURT 7CM</t>
  </si>
  <si>
    <t>FB5100021793</t>
  </si>
  <si>
    <t>062224</t>
  </si>
  <si>
    <t xml:space="preserve">    046BA8192</t>
  </si>
  <si>
    <t>TIMER FORMAS HUEVO 4MOD SURT 7CM</t>
  </si>
  <si>
    <t>FB5100022015</t>
  </si>
  <si>
    <t>062266</t>
  </si>
  <si>
    <t xml:space="preserve">    046BA8194</t>
  </si>
  <si>
    <t xml:space="preserve">+//ESPECIERO  6PC 20X20CM ACERO INOX </t>
  </si>
  <si>
    <t>FB5100022063</t>
  </si>
  <si>
    <t>062458</t>
  </si>
  <si>
    <t>CB5100004879</t>
  </si>
  <si>
    <t xml:space="preserve">    046BO7484</t>
  </si>
  <si>
    <t>**PERFUMERO 4COL SURT 10CM</t>
  </si>
  <si>
    <t>FB5100021760</t>
  </si>
  <si>
    <t>062198</t>
  </si>
  <si>
    <t xml:space="preserve">    046BO7486</t>
  </si>
  <si>
    <t>**PERFUMERO 3 COL SURT 6,5X14CM</t>
  </si>
  <si>
    <t>FB5100021752</t>
  </si>
  <si>
    <t>062190</t>
  </si>
  <si>
    <t xml:space="preserve">    046BR5388</t>
  </si>
  <si>
    <t xml:space="preserve">BROCHES BLISTER X 12 GRIP ARRIBA  </t>
  </si>
  <si>
    <t>FB5100022000</t>
  </si>
  <si>
    <t>062250</t>
  </si>
  <si>
    <t xml:space="preserve">    046BR5393</t>
  </si>
  <si>
    <t>BR5392 BROCHES P BOLSA FLUO BLISTER SET 5PC LINA 4COL.SURT. 11CM</t>
  </si>
  <si>
    <t>FB5100022413</t>
  </si>
  <si>
    <t>059413</t>
  </si>
  <si>
    <t>FB5100022940</t>
  </si>
  <si>
    <t>060278</t>
  </si>
  <si>
    <t>FB5100023347</t>
  </si>
  <si>
    <t>063537</t>
  </si>
  <si>
    <t xml:space="preserve">    046CU7468</t>
  </si>
  <si>
    <t>CUBIERTERO DE MAD. 4DIV 15X15CM</t>
  </si>
  <si>
    <t>FB5100023151</t>
  </si>
  <si>
    <t>063453</t>
  </si>
  <si>
    <t xml:space="preserve">    046CX7372</t>
  </si>
  <si>
    <t>**CAJA ASIENTO TIBURON CELESTE 60X30X35CM</t>
  </si>
  <si>
    <t>FB5100022191</t>
  </si>
  <si>
    <t>059862</t>
  </si>
  <si>
    <t xml:space="preserve">    046DE4802</t>
  </si>
  <si>
    <t>ADORNO TIMBRE DE MESA  5COL SURT</t>
  </si>
  <si>
    <t xml:space="preserve">    046DE7361</t>
  </si>
  <si>
    <t>**PERCHERO X 4 LLAVE GRIS 4DIV 30X14CM</t>
  </si>
  <si>
    <t>FB5100021532</t>
  </si>
  <si>
    <t>059126</t>
  </si>
  <si>
    <t xml:space="preserve">    046DE7519</t>
  </si>
  <si>
    <t>MACET. CERAMICA JARRITO 15X7,5CM</t>
  </si>
  <si>
    <t>FB5100021751</t>
  </si>
  <si>
    <t>062189</t>
  </si>
  <si>
    <t xml:space="preserve">    046DE7519</t>
  </si>
  <si>
    <t>MACET. CERAMICA JARRITO 15X7,5CM</t>
  </si>
  <si>
    <t>FB5100021768</t>
  </si>
  <si>
    <t>062204</t>
  </si>
  <si>
    <t xml:space="preserve">    046DE7523</t>
  </si>
  <si>
    <t>MACET. CERAMICA 21X7,5CM</t>
  </si>
  <si>
    <t>CB5100004823</t>
  </si>
  <si>
    <t>060843</t>
  </si>
  <si>
    <t xml:space="preserve">    046DE7524</t>
  </si>
  <si>
    <t>MACET. CERAMICA VASIJA 16X7,5CM</t>
  </si>
  <si>
    <t>FB5100021751</t>
  </si>
  <si>
    <t>062189</t>
  </si>
  <si>
    <t xml:space="preserve">    046DE7530</t>
  </si>
  <si>
    <t>MACET. CERAMICA REGADERA 6MOD SURT 19 X 7 X 6.5CM</t>
  </si>
  <si>
    <t>FB5100021781</t>
  </si>
  <si>
    <t>062215</t>
  </si>
  <si>
    <t xml:space="preserve">    046DE7540</t>
  </si>
  <si>
    <t>S/ PLANTA MACETERO DE MAD. P COLGAR 2COL SURT 13X13X10CM</t>
  </si>
  <si>
    <t>FB5100022842</t>
  </si>
  <si>
    <t>063180</t>
  </si>
  <si>
    <t xml:space="preserve">    046DE7595</t>
  </si>
  <si>
    <t>**ESPEJO C BASE MAD. MARRON CLARO 25,5X15CM</t>
  </si>
  <si>
    <t>FB5100021537</t>
  </si>
  <si>
    <t>061971</t>
  </si>
  <si>
    <t xml:space="preserve">    046DE7595</t>
  </si>
  <si>
    <t>**ESPEJO C BASE MAD. MARRON CLARO 25,5X15CM</t>
  </si>
  <si>
    <t>FB5100021786</t>
  </si>
  <si>
    <t>062218</t>
  </si>
  <si>
    <t xml:space="preserve">    046DE7595</t>
  </si>
  <si>
    <t>**ESPEJO C BASE MAD. MARRON CLARO 25,5X15CM</t>
  </si>
  <si>
    <t>FB5100021997</t>
  </si>
  <si>
    <t>062247</t>
  </si>
  <si>
    <t xml:space="preserve">    046JA6424</t>
  </si>
  <si>
    <t>**FLORERO DE VIDRIO TRANSP. 30X6,5CM</t>
  </si>
  <si>
    <t>FB5100021759</t>
  </si>
  <si>
    <t>062197</t>
  </si>
  <si>
    <t xml:space="preserve">    046LI6696</t>
  </si>
  <si>
    <t>LIMPIEZA SECADOR DE VIDRIOS 4 COLORES SURT 29X3X30CM</t>
  </si>
  <si>
    <t>FB5100021770</t>
  </si>
  <si>
    <t>062206</t>
  </si>
  <si>
    <t xml:space="preserve">    046LI6696</t>
  </si>
  <si>
    <t>LIMPIEZA SECADOR DE VIDRIOS 4 COLORES SURT 29X3X30CM</t>
  </si>
  <si>
    <t>FB5100021920</t>
  </si>
  <si>
    <t>062385</t>
  </si>
  <si>
    <t xml:space="preserve">    046LI6698</t>
  </si>
  <si>
    <t>+**LIMPIEZA SET 1PC BALDE + TRAPEADOR 27X31,5 // 95CM</t>
  </si>
  <si>
    <t>FB5100021238</t>
  </si>
  <si>
    <t>061632</t>
  </si>
  <si>
    <t xml:space="preserve">    046LI6698</t>
  </si>
  <si>
    <t>+**LIMPIEZA SET 1PC BALDE + TRAPEADOR 27X31,5 // 95CM</t>
  </si>
  <si>
    <t>FB5100021243</t>
  </si>
  <si>
    <t>061637</t>
  </si>
  <si>
    <t xml:space="preserve">    046LI6698</t>
  </si>
  <si>
    <t>+**LIMPIEZA SET 1PC BALDE + TRAPEADOR 27X31,5 // 95CM</t>
  </si>
  <si>
    <t>FB5100021245</t>
  </si>
  <si>
    <t>061639</t>
  </si>
  <si>
    <t xml:space="preserve">    046LI6698</t>
  </si>
  <si>
    <t>+**LIMPIEZA SET 1PC BALDE + TRAPEADOR 27X31,5 // 95CM</t>
  </si>
  <si>
    <t>FB5100021248</t>
  </si>
  <si>
    <t>060029</t>
  </si>
  <si>
    <t xml:space="preserve">    046LI6698</t>
  </si>
  <si>
    <t>+**LIMPIEZA SET 1PC BALDE + TRAPEADOR 27X31,5 // 95CM</t>
  </si>
  <si>
    <t>FB5100021251</t>
  </si>
  <si>
    <t>060479</t>
  </si>
  <si>
    <t xml:space="preserve">    046LI6698</t>
  </si>
  <si>
    <t>+**LIMPIEZA SET 1PC BALDE + TRAPEADOR 27X31,5 // 95CM</t>
  </si>
  <si>
    <t>FB5100021377</t>
  </si>
  <si>
    <t>061863</t>
  </si>
  <si>
    <t xml:space="preserve">    046LI6698</t>
  </si>
  <si>
    <t>+**LIMPIEZA SET 1PC BALDE + TRAPEADOR 27X31,5 // 95CM</t>
  </si>
  <si>
    <t>FB5100021378</t>
  </si>
  <si>
    <t>061864</t>
  </si>
  <si>
    <t xml:space="preserve">    046LI6698</t>
  </si>
  <si>
    <t>+**LIMPIEZA SET 1PC BALDE + TRAPEADOR 27X31,5 // 95CM</t>
  </si>
  <si>
    <t>FB5100021420</t>
  </si>
  <si>
    <t>061885</t>
  </si>
  <si>
    <t xml:space="preserve">    046LI6698</t>
  </si>
  <si>
    <t>+**LIMPIEZA SET 1PC BALDE + TRAPEADOR 27X31,5 // 95CM</t>
  </si>
  <si>
    <t>FB5100021426</t>
  </si>
  <si>
    <t>061891</t>
  </si>
  <si>
    <t xml:space="preserve">    046LI6698</t>
  </si>
  <si>
    <t>+**LIMPIEZA SET 1PC BALDE + TRAPEADOR 27X31,5 // 95CM</t>
  </si>
  <si>
    <t>FB5100021525</t>
  </si>
  <si>
    <t>061964</t>
  </si>
  <si>
    <t xml:space="preserve">    046LI6698</t>
  </si>
  <si>
    <t>+**LIMPIEZA SET 1PC BALDE + TRAPEADOR 27X31,5 // 95CM</t>
  </si>
  <si>
    <t>FB5100021529</t>
  </si>
  <si>
    <t>061966</t>
  </si>
  <si>
    <t xml:space="preserve">    046LI6698</t>
  </si>
  <si>
    <t>+**LIMPIEZA SET 1PC BALDE + TRAPEADOR 27X31,5 // 95CM</t>
  </si>
  <si>
    <t>FB5100021531</t>
  </si>
  <si>
    <t>060900</t>
  </si>
  <si>
    <t xml:space="preserve">    046LI6698</t>
  </si>
  <si>
    <t>+**LIMPIEZA SET 1PC BALDE + TRAPEADOR 27X31,5 // 95CM</t>
  </si>
  <si>
    <t>FB5100021533</t>
  </si>
  <si>
    <t>061968</t>
  </si>
  <si>
    <t xml:space="preserve">    046LI6698</t>
  </si>
  <si>
    <t>+**LIMPIEZA SET 1PC BALDE + TRAPEADOR 27X31,5 // 95CM</t>
  </si>
  <si>
    <t>FB5100021536</t>
  </si>
  <si>
    <t>061970</t>
  </si>
  <si>
    <t xml:space="preserve">    046LI6698</t>
  </si>
  <si>
    <t>+**LIMPIEZA SET 1PC BALDE + TRAPEADOR 27X31,5 // 95CM</t>
  </si>
  <si>
    <t>FB5100021537</t>
  </si>
  <si>
    <t>061971</t>
  </si>
  <si>
    <t xml:space="preserve">    046LI6698</t>
  </si>
  <si>
    <t>+**LIMPIEZA SET 1PC BALDE + TRAPEADOR 27X31,5 // 95CM</t>
  </si>
  <si>
    <t>FB5100021539</t>
  </si>
  <si>
    <t>061973</t>
  </si>
  <si>
    <t xml:space="preserve">    046LI6698</t>
  </si>
  <si>
    <t>+**LIMPIEZA SET 1PC BALDE + TRAPEADOR 27X31,5 // 95CM</t>
  </si>
  <si>
    <t>FB5100021540</t>
  </si>
  <si>
    <t>061974</t>
  </si>
  <si>
    <t xml:space="preserve">    046LI6698</t>
  </si>
  <si>
    <t>+**LIMPIEZA SET 1PC BALDE + TRAPEADOR 27X31,5 // 95CM</t>
  </si>
  <si>
    <t>FB5100021541</t>
  </si>
  <si>
    <t>061975</t>
  </si>
  <si>
    <t xml:space="preserve">    046LI6698</t>
  </si>
  <si>
    <t>+**LIMPIEZA SET 1PC BALDE + TRAPEADOR 27X31,5 // 95CM</t>
  </si>
  <si>
    <t>FB5100021543</t>
  </si>
  <si>
    <t>061977</t>
  </si>
  <si>
    <t xml:space="preserve">    046LI6698</t>
  </si>
  <si>
    <t>+**LIMPIEZA SET 1PC BALDE + TRAPEADOR 27X31,5 // 95CM</t>
  </si>
  <si>
    <t>FB5100021545</t>
  </si>
  <si>
    <t>062048</t>
  </si>
  <si>
    <t xml:space="preserve">    046LI6698</t>
  </si>
  <si>
    <t>+**LIMPIEZA SET 1PC BALDE + TRAPEADOR 27X31,5 // 95CM</t>
  </si>
  <si>
    <t>FB5100021547</t>
  </si>
  <si>
    <t>062050</t>
  </si>
  <si>
    <t xml:space="preserve">    046LI6698</t>
  </si>
  <si>
    <t>+**LIMPIEZA SET 1PC BALDE + TRAPEADOR 27X31,5 // 95CM</t>
  </si>
  <si>
    <t>FB5100021758</t>
  </si>
  <si>
    <t>062196</t>
  </si>
  <si>
    <t xml:space="preserve">    046LI6698</t>
  </si>
  <si>
    <t>+**LIMPIEZA SET 1PC BALDE + TRAPEADOR 27X31,5 // 95CM</t>
  </si>
  <si>
    <t>FB5100021763</t>
  </si>
  <si>
    <t>062201</t>
  </si>
  <si>
    <t xml:space="preserve">    046LI6698</t>
  </si>
  <si>
    <t>+**LIMPIEZA SET 1PC BALDE + TRAPEADOR 27X31,5 // 95CM</t>
  </si>
  <si>
    <t>FB5100021769</t>
  </si>
  <si>
    <t>062205</t>
  </si>
  <si>
    <t xml:space="preserve">    046LI6698</t>
  </si>
  <si>
    <t>+**LIMPIEZA SET 1PC BALDE + TRAPEADOR 27X31,5 // 95CM</t>
  </si>
  <si>
    <t>FB5100021770</t>
  </si>
  <si>
    <t>062206</t>
  </si>
  <si>
    <t xml:space="preserve">    046LI6698</t>
  </si>
  <si>
    <t>+**LIMPIEZA SET 1PC BALDE + TRAPEADOR 27X31,5 // 95CM</t>
  </si>
  <si>
    <t>FB5100021773</t>
  </si>
  <si>
    <t>062209</t>
  </si>
  <si>
    <t xml:space="preserve">    046LI6698</t>
  </si>
  <si>
    <t>+**LIMPIEZA SET 1PC BALDE + TRAPEADOR 27X31,5 // 95CM</t>
  </si>
  <si>
    <t>FB5100021785</t>
  </si>
  <si>
    <t>062216</t>
  </si>
  <si>
    <t xml:space="preserve">    046LI6698</t>
  </si>
  <si>
    <t>+**LIMPIEZA SET 1PC BALDE + TRAPEADOR 27X31,5 // 95CM</t>
  </si>
  <si>
    <t>FB5100021795</t>
  </si>
  <si>
    <t>062226</t>
  </si>
  <si>
    <t xml:space="preserve">    046LI6698</t>
  </si>
  <si>
    <t>+**LIMPIEZA SET 1PC BALDE + TRAPEADOR 27X31,5 // 95CM</t>
  </si>
  <si>
    <t>FB5100021921</t>
  </si>
  <si>
    <t>062385</t>
  </si>
  <si>
    <t xml:space="preserve">    046LI6698</t>
  </si>
  <si>
    <t>+**LIMPIEZA SET 1PC BALDE + TRAPEADOR 27X31,5 // 95CM</t>
  </si>
  <si>
    <t>FB5100021994</t>
  </si>
  <si>
    <t>055447</t>
  </si>
  <si>
    <t xml:space="preserve">    046LI6698</t>
  </si>
  <si>
    <t>+**LIMPIEZA SET 1PC BALDE + TRAPEADOR 27X31,5 // 95CM</t>
  </si>
  <si>
    <t>FB5100022012</t>
  </si>
  <si>
    <t>062264</t>
  </si>
  <si>
    <t xml:space="preserve">    046LI6698</t>
  </si>
  <si>
    <t>+**LIMPIEZA SET 1PC BALDE + TRAPEADOR 27X31,5 // 95CM</t>
  </si>
  <si>
    <t>FB5100022017</t>
  </si>
  <si>
    <t>062268</t>
  </si>
  <si>
    <t xml:space="preserve">    046LI6698</t>
  </si>
  <si>
    <t>+**LIMPIEZA SET 1PC BALDE + TRAPEADOR 27X31,5 // 95CM</t>
  </si>
  <si>
    <t>FB5100022033</t>
  </si>
  <si>
    <t>062281</t>
  </si>
  <si>
    <t xml:space="preserve">    046LI6698</t>
  </si>
  <si>
    <t>+**LIMPIEZA SET 1PC BALDE + TRAPEADOR 27X31,5 // 95CM</t>
  </si>
  <si>
    <t>FB5100022039</t>
  </si>
  <si>
    <t>062442</t>
  </si>
  <si>
    <t xml:space="preserve">    046LI6698</t>
  </si>
  <si>
    <t>+**LIMPIEZA SET 1PC BALDE + TRAPEADOR 27X31,5 // 95CM</t>
  </si>
  <si>
    <t>FB5100022044</t>
  </si>
  <si>
    <t>062446</t>
  </si>
  <si>
    <t xml:space="preserve">    046LI6698</t>
  </si>
  <si>
    <t>+**LIMPIEZA SET 1PC BALDE + TRAPEADOR 27X31,5 // 95CM</t>
  </si>
  <si>
    <t>FB5100022058</t>
  </si>
  <si>
    <t>062454</t>
  </si>
  <si>
    <t xml:space="preserve">    046LI6698</t>
  </si>
  <si>
    <t>+**LIMPIEZA SET 1PC BALDE + TRAPEADOR 27X31,5 // 95CM</t>
  </si>
  <si>
    <t>FB5100022059</t>
  </si>
  <si>
    <t>062455</t>
  </si>
  <si>
    <t xml:space="preserve">    046LI6698</t>
  </si>
  <si>
    <t>+**LIMPIEZA SET 1PC BALDE + TRAPEADOR 27X31,5 // 95CM</t>
  </si>
  <si>
    <t>FB5100022062</t>
  </si>
  <si>
    <t>062457</t>
  </si>
  <si>
    <t xml:space="preserve">    046LI6698</t>
  </si>
  <si>
    <t>+**LIMPIEZA SET 1PC BALDE + TRAPEADOR 27X31,5 // 95CM</t>
  </si>
  <si>
    <t>FB5100022065</t>
  </si>
  <si>
    <t>062460</t>
  </si>
  <si>
    <t xml:space="preserve">    046LI6698</t>
  </si>
  <si>
    <t>+**LIMPIEZA SET 1PC BALDE + TRAPEADOR 27X31,5 // 95CM</t>
  </si>
  <si>
    <t>FB5100022159</t>
  </si>
  <si>
    <t>062465</t>
  </si>
  <si>
    <t xml:space="preserve">    046LI6698</t>
  </si>
  <si>
    <t>+**LIMPIEZA SET 1PC BALDE + TRAPEADOR 27X31,5 // 95CM</t>
  </si>
  <si>
    <t>FB5100022161</t>
  </si>
  <si>
    <t>062467</t>
  </si>
  <si>
    <t xml:space="preserve">    046LI6698</t>
  </si>
  <si>
    <t>+**LIMPIEZA SET 1PC BALDE + TRAPEADOR 27X31,5 // 95CM</t>
  </si>
  <si>
    <t>FB5100022163</t>
  </si>
  <si>
    <t>062469</t>
  </si>
  <si>
    <t xml:space="preserve">    046LI6698</t>
  </si>
  <si>
    <t>+**LIMPIEZA SET 1PC BALDE + TRAPEADOR 27X31,5 // 95CM</t>
  </si>
  <si>
    <t>FB5100022165</t>
  </si>
  <si>
    <t>062470</t>
  </si>
  <si>
    <t xml:space="preserve">    046LI6698</t>
  </si>
  <si>
    <t>+**LIMPIEZA SET 1PC BALDE + TRAPEADOR 27X31,5 // 95CM</t>
  </si>
  <si>
    <t>FB5100022174</t>
  </si>
  <si>
    <t>062475</t>
  </si>
  <si>
    <t>FB5100022178</t>
  </si>
  <si>
    <t>062575</t>
  </si>
  <si>
    <t>FB5100022179</t>
  </si>
  <si>
    <t>FB5100022182</t>
  </si>
  <si>
    <t>062578</t>
  </si>
  <si>
    <t>FB5100022184</t>
  </si>
  <si>
    <t>062580</t>
  </si>
  <si>
    <t>FB5100022185</t>
  </si>
  <si>
    <t>062581</t>
  </si>
  <si>
    <t xml:space="preserve">    046LI6698</t>
  </si>
  <si>
    <t>+**LIMPIEZA SET 1PC BALDE + TRAPEADOR 27X31,5 // 95CM</t>
  </si>
  <si>
    <t>FB5100022191</t>
  </si>
  <si>
    <t>059862</t>
  </si>
  <si>
    <t>FB5100022297</t>
  </si>
  <si>
    <t>062680</t>
  </si>
  <si>
    <t>FB5100022298</t>
  </si>
  <si>
    <t>062681</t>
  </si>
  <si>
    <t>FA5100042852</t>
  </si>
  <si>
    <t>062684</t>
  </si>
  <si>
    <t>FB5100022303</t>
  </si>
  <si>
    <t>062686</t>
  </si>
  <si>
    <t>FB5100022311</t>
  </si>
  <si>
    <t>FB5100022312</t>
  </si>
  <si>
    <t>FB5100022320</t>
  </si>
  <si>
    <t>062703</t>
  </si>
  <si>
    <t>FB5100022326</t>
  </si>
  <si>
    <t>062709</t>
  </si>
  <si>
    <t>FB5100022330</t>
  </si>
  <si>
    <t>062713</t>
  </si>
  <si>
    <t>FB5100022333</t>
  </si>
  <si>
    <t>062715</t>
  </si>
  <si>
    <t>FB5100022397</t>
  </si>
  <si>
    <t>062723</t>
  </si>
  <si>
    <t>FB5100022398</t>
  </si>
  <si>
    <t>062724</t>
  </si>
  <si>
    <t>FB5100022399</t>
  </si>
  <si>
    <t>062725</t>
  </si>
  <si>
    <t>FB5100022403</t>
  </si>
  <si>
    <t>062728</t>
  </si>
  <si>
    <t>FB5100022406</t>
  </si>
  <si>
    <t>FB5100022408</t>
  </si>
  <si>
    <t>062731</t>
  </si>
  <si>
    <t>FB5100022411</t>
  </si>
  <si>
    <t>062796</t>
  </si>
  <si>
    <t>FB5100022412</t>
  </si>
  <si>
    <t>062797</t>
  </si>
  <si>
    <t>FB5100022633</t>
  </si>
  <si>
    <t>CA5100015041</t>
  </si>
  <si>
    <t>FB5100022653</t>
  </si>
  <si>
    <t xml:space="preserve">    046LI7532</t>
  </si>
  <si>
    <t>LIMPIEZA ESCOBA + PALA SET 2PC  3COL. SURT LI7531</t>
  </si>
  <si>
    <t>FB5100022013</t>
  </si>
  <si>
    <t>062264</t>
  </si>
  <si>
    <t xml:space="preserve">    046LI7532</t>
  </si>
  <si>
    <t>LIMPIEZA ESCOBA + PALA SET 2PC  3COL. SURT LI7531</t>
  </si>
  <si>
    <t>FB5100022043</t>
  </si>
  <si>
    <t>062446</t>
  </si>
  <si>
    <t xml:space="preserve">    046LI7534</t>
  </si>
  <si>
    <t>+**LI7537 LIMPIEZA TRAPEADOR DE PISO EXTENSIBLE VERDE 106CM HASTA 132CM</t>
  </si>
  <si>
    <t xml:space="preserve">    046LI7535</t>
  </si>
  <si>
    <t>LIMPIEZA TRAPEADOR DE PISO EXTENSIBLE VIOLETA 106CM HASTA 140CM BASE 43CM</t>
  </si>
  <si>
    <t>FB5100021790</t>
  </si>
  <si>
    <t>062222</t>
  </si>
  <si>
    <t xml:space="preserve">    046LI7535</t>
  </si>
  <si>
    <t>LIMPIEZA TRAPEADOR DE PISO EXTENSIBLE VIOLETA 106CM HASTA 140CM BASE 43CM</t>
  </si>
  <si>
    <t>FB5100022168</t>
  </si>
  <si>
    <t>062472</t>
  </si>
  <si>
    <t xml:space="preserve">    046LI7537</t>
  </si>
  <si>
    <t>**LIMPIEZA TRAPEADOR DE PISO EXTENSIBLE VERDE 106CM HASTA 132CM  LI7534</t>
  </si>
  <si>
    <t>FB5100021534</t>
  </si>
  <si>
    <t>060487</t>
  </si>
  <si>
    <t xml:space="preserve">    046LI7537</t>
  </si>
  <si>
    <t>**LIMPIEZA TRAPEADOR DE PISO EXTENSIBLE VERDE 106CM HASTA 132CM  LI7534</t>
  </si>
  <si>
    <t>FB5100022188</t>
  </si>
  <si>
    <t>060487</t>
  </si>
  <si>
    <t>FB5100022916</t>
  </si>
  <si>
    <t>063231</t>
  </si>
  <si>
    <t>FB5100022934</t>
  </si>
  <si>
    <t>063240</t>
  </si>
  <si>
    <t>FB5100023152</t>
  </si>
  <si>
    <t>063454</t>
  </si>
  <si>
    <t>FB5100023174</t>
  </si>
  <si>
    <t>063465</t>
  </si>
  <si>
    <t xml:space="preserve">    046LI7902</t>
  </si>
  <si>
    <t xml:space="preserve">TRAPEADOR 
DE MANO 38X12CM </t>
  </si>
  <si>
    <t>FB5100021238</t>
  </si>
  <si>
    <t>061632</t>
  </si>
  <si>
    <t xml:space="preserve">    046LI7902</t>
  </si>
  <si>
    <t xml:space="preserve">TRAPEADOR 
DE MANO 38X12CM </t>
  </si>
  <si>
    <t>FB5100021420</t>
  </si>
  <si>
    <t>061885</t>
  </si>
  <si>
    <t xml:space="preserve">    046LI7902</t>
  </si>
  <si>
    <t xml:space="preserve">TRAPEADOR 
DE MANO 38X12CM </t>
  </si>
  <si>
    <t>FB5100021525</t>
  </si>
  <si>
    <t>061964</t>
  </si>
  <si>
    <t xml:space="preserve">    046LI7902</t>
  </si>
  <si>
    <t xml:space="preserve">TRAPEADOR 
DE MANO 38X12CM </t>
  </si>
  <si>
    <t>FB5100021533</t>
  </si>
  <si>
    <t>061968</t>
  </si>
  <si>
    <t xml:space="preserve">    046LI7902</t>
  </si>
  <si>
    <t xml:space="preserve">TRAPEADOR 
DE MANO 38X12CM </t>
  </si>
  <si>
    <t>FB5100021537</t>
  </si>
  <si>
    <t>061971</t>
  </si>
  <si>
    <t xml:space="preserve">    046LI7902</t>
  </si>
  <si>
    <t xml:space="preserve">TRAPEADOR 
DE MANO 38X12CM </t>
  </si>
  <si>
    <t>FB5100021541</t>
  </si>
  <si>
    <t>061975</t>
  </si>
  <si>
    <t xml:space="preserve">    046LI7902</t>
  </si>
  <si>
    <t xml:space="preserve">TRAPEADOR 
DE MANO 38X12CM </t>
  </si>
  <si>
    <t>FB5100021545</t>
  </si>
  <si>
    <t>062048</t>
  </si>
  <si>
    <t xml:space="preserve">    046LI7902</t>
  </si>
  <si>
    <t xml:space="preserve">TRAPEADOR 
DE MANO 38X12CM </t>
  </si>
  <si>
    <t>FB5100021770</t>
  </si>
  <si>
    <t>062206</t>
  </si>
  <si>
    <t xml:space="preserve">    046LI7902</t>
  </si>
  <si>
    <t xml:space="preserve">TRAPEADOR 
DE MANO 38X12CM </t>
  </si>
  <si>
    <t>FB5100021803</t>
  </si>
  <si>
    <t>062233</t>
  </si>
  <si>
    <t xml:space="preserve">    046LI7902</t>
  </si>
  <si>
    <t xml:space="preserve">TRAPEADOR 
DE MANO 38X12CM </t>
  </si>
  <si>
    <t>FB5100022039</t>
  </si>
  <si>
    <t>062442</t>
  </si>
  <si>
    <t xml:space="preserve">    046LI7902</t>
  </si>
  <si>
    <t xml:space="preserve">TRAPEADOR 
DE MANO 38X12CM </t>
  </si>
  <si>
    <t>FB5100022037</t>
  </si>
  <si>
    <t>062440</t>
  </si>
  <si>
    <t xml:space="preserve">    046LI7902</t>
  </si>
  <si>
    <t xml:space="preserve">TRAPEADOR 
DE MANO 38X12CM </t>
  </si>
  <si>
    <t>FB5100022044</t>
  </si>
  <si>
    <t>062446</t>
  </si>
  <si>
    <t xml:space="preserve">    046LI7902</t>
  </si>
  <si>
    <t xml:space="preserve">TRAPEADOR 
DE MANO 38X12CM </t>
  </si>
  <si>
    <t>FB5100022059</t>
  </si>
  <si>
    <t>062455</t>
  </si>
  <si>
    <t xml:space="preserve">    046LI7902</t>
  </si>
  <si>
    <t xml:space="preserve">TRAPEADOR 
DE MANO 38X12CM </t>
  </si>
  <si>
    <t>FB5100022062</t>
  </si>
  <si>
    <t>062457</t>
  </si>
  <si>
    <t xml:space="preserve">    046LI7902</t>
  </si>
  <si>
    <t xml:space="preserve">TRAPEADOR 
DE MANO 38X12CM </t>
  </si>
  <si>
    <t>FB5100022060</t>
  </si>
  <si>
    <t>062456</t>
  </si>
  <si>
    <t xml:space="preserve">    046LI7902</t>
  </si>
  <si>
    <t xml:space="preserve">TRAPEADOR 
DE MANO 38X12CM </t>
  </si>
  <si>
    <t>FB5100022165</t>
  </si>
  <si>
    <t>062470</t>
  </si>
  <si>
    <t xml:space="preserve">    046LI7902</t>
  </si>
  <si>
    <t xml:space="preserve">TRAPEADOR 
DE MANO 38X12CM </t>
  </si>
  <si>
    <t>FB5100022174</t>
  </si>
  <si>
    <t>062475</t>
  </si>
  <si>
    <t>FB5100022772</t>
  </si>
  <si>
    <t xml:space="preserve">    046ME7897</t>
  </si>
  <si>
    <t>MESA PLEGABLE
 PARA COMP. MAD. MDF Y METAL 5 MOD. 59X39X23CM</t>
  </si>
  <si>
    <t>FB5100022183</t>
  </si>
  <si>
    <t>062579</t>
  </si>
  <si>
    <t>FB5100022309</t>
  </si>
  <si>
    <t>062695</t>
  </si>
  <si>
    <t>FB5100022325</t>
  </si>
  <si>
    <t>062708</t>
  </si>
  <si>
    <t>FB5100022328</t>
  </si>
  <si>
    <t>062711</t>
  </si>
  <si>
    <t>FB5100022407</t>
  </si>
  <si>
    <t>062730</t>
  </si>
  <si>
    <t>FB5100022508</t>
  </si>
  <si>
    <t>062872</t>
  </si>
  <si>
    <t>FB5100022510</t>
  </si>
  <si>
    <t>062874</t>
  </si>
  <si>
    <t>FB5100022513</t>
  </si>
  <si>
    <t>062878</t>
  </si>
  <si>
    <t>FB5100022852</t>
  </si>
  <si>
    <t>063188</t>
  </si>
  <si>
    <t>FB5100022918</t>
  </si>
  <si>
    <t>FB5100022920</t>
  </si>
  <si>
    <t>FB5100022923</t>
  </si>
  <si>
    <t>058542</t>
  </si>
  <si>
    <t>CB5100004885</t>
  </si>
  <si>
    <t>CB5100004886</t>
  </si>
  <si>
    <t>FB5100022925</t>
  </si>
  <si>
    <t>FB5100022932</t>
  </si>
  <si>
    <t>063238</t>
  </si>
  <si>
    <t>FB5100022936</t>
  </si>
  <si>
    <t>063242</t>
  </si>
  <si>
    <t>FB5100022937</t>
  </si>
  <si>
    <t>063243</t>
  </si>
  <si>
    <t>FB5100022939</t>
  </si>
  <si>
    <t>063244</t>
  </si>
  <si>
    <t>FB5100023153</t>
  </si>
  <si>
    <t>063455</t>
  </si>
  <si>
    <t>FB5100023154</t>
  </si>
  <si>
    <t>063456</t>
  </si>
  <si>
    <t>FB5100023165</t>
  </si>
  <si>
    <t>063459</t>
  </si>
  <si>
    <t>FB5100023167</t>
  </si>
  <si>
    <t>063460</t>
  </si>
  <si>
    <t>FB5100023178</t>
  </si>
  <si>
    <t>063469</t>
  </si>
  <si>
    <t>FB5100023353</t>
  </si>
  <si>
    <t>063601</t>
  </si>
  <si>
    <t>FB5100023355</t>
  </si>
  <si>
    <t>063603</t>
  </si>
  <si>
    <t>FB5100023345</t>
  </si>
  <si>
    <t>063532</t>
  </si>
  <si>
    <t>FB5100023444</t>
  </si>
  <si>
    <t>063729</t>
  </si>
  <si>
    <t>FB5100023445</t>
  </si>
  <si>
    <t>063730</t>
  </si>
  <si>
    <t>FB5100023447</t>
  </si>
  <si>
    <t>063732</t>
  </si>
  <si>
    <t>FB5100023452</t>
  </si>
  <si>
    <t>063739</t>
  </si>
  <si>
    <t>FB5100023449</t>
  </si>
  <si>
    <t>063734</t>
  </si>
  <si>
    <t>FB5100023457</t>
  </si>
  <si>
    <t>063746</t>
  </si>
  <si>
    <t>FB5100023459</t>
  </si>
  <si>
    <t>063747</t>
  </si>
  <si>
    <t>FB5100023463</t>
  </si>
  <si>
    <t>FB5100023546</t>
  </si>
  <si>
    <t>063749</t>
  </si>
  <si>
    <t>FB5100023547</t>
  </si>
  <si>
    <t>063750</t>
  </si>
  <si>
    <t>FB5100023555</t>
  </si>
  <si>
    <t>063755</t>
  </si>
  <si>
    <t>FB5100023557</t>
  </si>
  <si>
    <t>063756</t>
  </si>
  <si>
    <t>FB5100023558</t>
  </si>
  <si>
    <t>063757</t>
  </si>
  <si>
    <t>FB5100023561</t>
  </si>
  <si>
    <t>063759</t>
  </si>
  <si>
    <t>FB5100023585</t>
  </si>
  <si>
    <t>063765</t>
  </si>
  <si>
    <t>FB5100023641</t>
  </si>
  <si>
    <t xml:space="preserve">    046TA5737</t>
  </si>
  <si>
    <t>BALDE PL. 4COL SURT 29X25CM</t>
  </si>
  <si>
    <t xml:space="preserve">    046TA7996</t>
  </si>
  <si>
    <t xml:space="preserve">//CESTO DE BASURA ACERO INOXIDABLE 5L </t>
  </si>
  <si>
    <t>FB5100021794</t>
  </si>
  <si>
    <t>062225</t>
  </si>
  <si>
    <t xml:space="preserve">    046TA7997</t>
  </si>
  <si>
    <t xml:space="preserve">//CESTO DE BASURA ACERO INOXIDABLE 8L </t>
  </si>
  <si>
    <t>FB5100022060</t>
  </si>
  <si>
    <t>062456</t>
  </si>
  <si>
    <t xml:space="preserve">    046TA7998</t>
  </si>
  <si>
    <t>//CESTO DE BASURA ACERO INOXIDABLE 12L</t>
  </si>
  <si>
    <t xml:space="preserve">    052CI6458</t>
  </si>
  <si>
    <t>TW91323 COPA VINO BISTRO DISP 6PC COLOR 260ML CISPER</t>
  </si>
  <si>
    <t>FB5100021528</t>
  </si>
  <si>
    <t>059413</t>
  </si>
  <si>
    <t xml:space="preserve">    055BA6583</t>
  </si>
  <si>
    <t>** TORTERO DE CERAMICA + VIDRIO 21X21X22CM</t>
  </si>
  <si>
    <t xml:space="preserve">    055BA7678</t>
  </si>
  <si>
    <t>**JARRA MEDIDORA RECTA CH 7,7X10CM</t>
  </si>
  <si>
    <t xml:space="preserve">    055BA7679</t>
  </si>
  <si>
    <t>**JARRA MEDIDORA RECTA GDE 7,7X14CM</t>
  </si>
  <si>
    <t xml:space="preserve">    058DE6907</t>
  </si>
  <si>
    <t>**CAJONERA DE MIMBRE 3DIV 32X26X59CM</t>
  </si>
  <si>
    <t>FB5100021538</t>
  </si>
  <si>
    <t>061972</t>
  </si>
  <si>
    <t xml:space="preserve">    077DE8062</t>
  </si>
  <si>
    <t xml:space="preserve">**PORTA ROLLO MESA 13X25CM  MOD SURTIDOS </t>
  </si>
  <si>
    <t xml:space="preserve">    084BA3462</t>
  </si>
  <si>
    <t>** FRUTERA ACERO INOX.HINDU 24.5 CM</t>
  </si>
  <si>
    <t xml:space="preserve">    093PA7070</t>
  </si>
  <si>
    <t>**PARRILLA PORTATIL PLEGALE PARA 12 PERSONAS DE AC. INOX. 53X34X20CM</t>
  </si>
  <si>
    <t>FB5100022193</t>
  </si>
  <si>
    <t>062584</t>
  </si>
  <si>
    <t xml:space="preserve">    093PA7074</t>
  </si>
  <si>
    <t>**PARRILLA PORTATIL PLEGABLE P 8 PER CON PIE DE AC. INOX. 59,5X33X26,3CM</t>
  </si>
  <si>
    <t>FB5100021250</t>
  </si>
  <si>
    <t>061643</t>
  </si>
  <si>
    <t xml:space="preserve">    093PA7074</t>
  </si>
  <si>
    <t>**PARRILLA PORTATIL PLEGABLE P 8 PER CON PIE DE AC. INOX. 59,5X33X26,3CM</t>
  </si>
  <si>
    <t>FB5100022169</t>
  </si>
  <si>
    <t>062473</t>
  </si>
  <si>
    <t>FB5100022480</t>
  </si>
  <si>
    <t>062838</t>
  </si>
  <si>
    <t>FB5100022884</t>
  </si>
  <si>
    <t>063213</t>
  </si>
  <si>
    <t xml:space="preserve">    093PA7075</t>
  </si>
  <si>
    <t>**PARRILLA PORTATIL CARRITO  PELGABLE P 8 PERS DE AC. INOX. 83X20X50CM</t>
  </si>
  <si>
    <t>FB5100022158</t>
  </si>
  <si>
    <t>062464</t>
  </si>
  <si>
    <t xml:space="preserve">    094BA7086</t>
  </si>
  <si>
    <t>BOMBONERA DE VIDRIO BISCUITS 24CM/12CM DIAM</t>
  </si>
  <si>
    <t>FB5100021782</t>
  </si>
  <si>
    <t>062216</t>
  </si>
  <si>
    <t xml:space="preserve">    094BA7086</t>
  </si>
  <si>
    <t>BOMBONERA DE VIDRIO BISCUITS 24CM/12CM DIAM</t>
  </si>
  <si>
    <t>CB5100004837</t>
  </si>
  <si>
    <t>062216</t>
  </si>
  <si>
    <t xml:space="preserve">    094BA7087</t>
  </si>
  <si>
    <t>**BOMBONERA DE VIDRIO 33CM / 18,5CM DIAM</t>
  </si>
  <si>
    <t xml:space="preserve">    094BA7090</t>
  </si>
  <si>
    <t>**BOMBONERA DE VIDRIO 15,5CM / 12,5CM DIAM</t>
  </si>
  <si>
    <t>FB5100022054</t>
  </si>
  <si>
    <t>062451</t>
  </si>
  <si>
    <t xml:space="preserve">    094BA7091</t>
  </si>
  <si>
    <t>TORTERO DE VIDRIO CUPCAKES 22CM / 18CM DIAM</t>
  </si>
  <si>
    <t>FB5100022000</t>
  </si>
  <si>
    <t>062250</t>
  </si>
  <si>
    <t xml:space="preserve">    094BA7091</t>
  </si>
  <si>
    <t>TORTERO DE VIDRIO CUPCAKES 22CM / 18CM DIAM</t>
  </si>
  <si>
    <t>FB5100022020</t>
  </si>
  <si>
    <t>062270</t>
  </si>
  <si>
    <t xml:space="preserve">    100BA4011</t>
  </si>
  <si>
    <t xml:space="preserve">** FRASCO ACRILICO TAPA CELESTE 0,6 L </t>
  </si>
  <si>
    <t xml:space="preserve">    100BA4030</t>
  </si>
  <si>
    <t>** TUPPER SET 6PCS FUCSIA  C/TAPA DE VENTILACION</t>
  </si>
  <si>
    <t xml:space="preserve">    BA8133BLA</t>
  </si>
  <si>
    <t>BANDEJA BAMBOO BLANCO 40CMX5CM</t>
  </si>
  <si>
    <t>FB5100021761</t>
  </si>
  <si>
    <t>062199</t>
  </si>
  <si>
    <t xml:space="preserve">    BA8133BLA</t>
  </si>
  <si>
    <t>BANDEJA BAMBOO BLANCO 40CMX5CM</t>
  </si>
  <si>
    <t>FB5100021764</t>
  </si>
  <si>
    <t>062202</t>
  </si>
  <si>
    <t xml:space="preserve">    BA8133BLA</t>
  </si>
  <si>
    <t>BANDEJA BAMBOO BLANCO 40CMX5CM</t>
  </si>
  <si>
    <t>FB5100021774</t>
  </si>
  <si>
    <t>062208</t>
  </si>
  <si>
    <t xml:space="preserve">    BA8133BLA</t>
  </si>
  <si>
    <t>BANDEJA BAMBOO BLANCO 40CMX5CM</t>
  </si>
  <si>
    <t>FB5100021799</t>
  </si>
  <si>
    <t>062229</t>
  </si>
  <si>
    <t xml:space="preserve">    BA8133BLA</t>
  </si>
  <si>
    <t>BANDEJA BAMBOO BLANCO 40CMX5CM</t>
  </si>
  <si>
    <t>FB5100021800</t>
  </si>
  <si>
    <t>062230</t>
  </si>
  <si>
    <t xml:space="preserve">    BA8133BLA</t>
  </si>
  <si>
    <t>BANDEJA BAMBOO BLANCO 40CMX5CM</t>
  </si>
  <si>
    <t>FB5100021775</t>
  </si>
  <si>
    <t>062208</t>
  </si>
  <si>
    <t xml:space="preserve">    BA8133BLA</t>
  </si>
  <si>
    <t>BANDEJA BAMBOO BLANCO 40CMX5CM</t>
  </si>
  <si>
    <t>FB5100021784</t>
  </si>
  <si>
    <t>062216</t>
  </si>
  <si>
    <t xml:space="preserve">    BA8133BLA</t>
  </si>
  <si>
    <t>BANDEJA BAMBOO BLANCO 40CMX5CM</t>
  </si>
  <si>
    <t>FB5100021793</t>
  </si>
  <si>
    <t>062224</t>
  </si>
  <si>
    <t xml:space="preserve">    BA8133BLA</t>
  </si>
  <si>
    <t>BANDEJA BAMBOO BLANCO 40CMX5CM</t>
  </si>
  <si>
    <t>FB5100021804</t>
  </si>
  <si>
    <t>062234</t>
  </si>
  <si>
    <t xml:space="preserve">    BA8133BLA</t>
  </si>
  <si>
    <t>BANDEJA BAMBOO BLANCO 40CMX5CM</t>
  </si>
  <si>
    <t>FB5100022002</t>
  </si>
  <si>
    <t>062252</t>
  </si>
  <si>
    <t xml:space="preserve">    BA8133BLA</t>
  </si>
  <si>
    <t>BANDEJA BAMBOO BLANCO 40CMX5CM</t>
  </si>
  <si>
    <t>FB5100022008</t>
  </si>
  <si>
    <t>062259</t>
  </si>
  <si>
    <t xml:space="preserve">    BA8133BLA</t>
  </si>
  <si>
    <t>BANDEJA BAMBOO BLANCO 40CMX5CM</t>
  </si>
  <si>
    <t>FB5100021920</t>
  </si>
  <si>
    <t>062385</t>
  </si>
  <si>
    <t xml:space="preserve">    BA8133BLA</t>
  </si>
  <si>
    <t>BANDEJA BAMBOO BLANCO 40CMX5CM</t>
  </si>
  <si>
    <t>FB5100021992</t>
  </si>
  <si>
    <t>062242</t>
  </si>
  <si>
    <t xml:space="preserve">    BA8133BLA</t>
  </si>
  <si>
    <t>BANDEJA BAMBOO BLANCO 40CMX5CM</t>
  </si>
  <si>
    <t>FB5100022020</t>
  </si>
  <si>
    <t>062270</t>
  </si>
  <si>
    <t xml:space="preserve">    BA8133BLA</t>
  </si>
  <si>
    <t>BANDEJA BAMBOO BLANCO 40CMX5CM</t>
  </si>
  <si>
    <t>FB5100022035</t>
  </si>
  <si>
    <t>062437</t>
  </si>
  <si>
    <t xml:space="preserve">    BA8133BLA</t>
  </si>
  <si>
    <t>BANDEJA BAMBOO BLANCO 40CMX5CM</t>
  </si>
  <si>
    <t>FB5100022175</t>
  </si>
  <si>
    <t>062476</t>
  </si>
  <si>
    <t xml:space="preserve">    BA8135BLA</t>
  </si>
  <si>
    <t>+BANDEJA BAMBOO BLANCO 30CMX4CM</t>
  </si>
  <si>
    <t>FB5100021753</t>
  </si>
  <si>
    <t>060888</t>
  </si>
  <si>
    <t xml:space="preserve">    BA8135BLA</t>
  </si>
  <si>
    <t>+BANDEJA BAMBOO BLANCO 30CMX4CM</t>
  </si>
  <si>
    <t>FB5100021765</t>
  </si>
  <si>
    <t>062203</t>
  </si>
  <si>
    <t xml:space="preserve">    BA8135BLA</t>
  </si>
  <si>
    <t>+BANDEJA BAMBOO BLANCO 30CMX4CM</t>
  </si>
  <si>
    <t>FB5100021810</t>
  </si>
  <si>
    <t>062240</t>
  </si>
  <si>
    <t xml:space="preserve">    BA8135BLA</t>
  </si>
  <si>
    <t>+BANDEJA BAMBOO BLANCO 30CMX4CM</t>
  </si>
  <si>
    <t>FB5100021786</t>
  </si>
  <si>
    <t>062218</t>
  </si>
  <si>
    <t xml:space="preserve">    BA8135BLA</t>
  </si>
  <si>
    <t>+BANDEJA BAMBOO BLANCO 30CMX4CM</t>
  </si>
  <si>
    <t>FB5100021787</t>
  </si>
  <si>
    <t>062219</t>
  </si>
  <si>
    <t xml:space="preserve">    BA8135BLA</t>
  </si>
  <si>
    <t>+BANDEJA BAMBOO BLANCO 30CMX4CM</t>
  </si>
  <si>
    <t>FB5100022016</t>
  </si>
  <si>
    <t>062267</t>
  </si>
  <si>
    <t xml:space="preserve">    BA8135BLA</t>
  </si>
  <si>
    <t>+BANDEJA BAMBOO BLANCO 30CMX4CM</t>
  </si>
  <si>
    <t>FB5100022025</t>
  </si>
  <si>
    <t>062274</t>
  </si>
  <si>
    <t xml:space="preserve">    BA8135BLA</t>
  </si>
  <si>
    <t>+BANDEJA BAMBOO BLANCO 30CMX4CM</t>
  </si>
  <si>
    <t>FB5100022023</t>
  </si>
  <si>
    <t>062272</t>
  </si>
  <si>
    <t xml:space="preserve">    BA8135BLA</t>
  </si>
  <si>
    <t>+BANDEJA BAMBOO BLANCO 30CMX4CM</t>
  </si>
  <si>
    <t>FB5100022037</t>
  </si>
  <si>
    <t>062440</t>
  </si>
  <si>
    <t xml:space="preserve">    BA8135NEG</t>
  </si>
  <si>
    <t>BANDEJA BAMBOO NEGRO 30CMX4CM</t>
  </si>
  <si>
    <t>FB5100021753</t>
  </si>
  <si>
    <t>060888</t>
  </si>
  <si>
    <t xml:space="preserve">    BA8135NEG</t>
  </si>
  <si>
    <t>BANDEJA BAMBOO NEGRO 30CMX4CM</t>
  </si>
  <si>
    <t>FB5100021771</t>
  </si>
  <si>
    <t>062207</t>
  </si>
  <si>
    <t xml:space="preserve">    BA8135NEG</t>
  </si>
  <si>
    <t>BANDEJA BAMBOO NEGRO 30CMX4CM</t>
  </si>
  <si>
    <t>FB5100021793</t>
  </si>
  <si>
    <t>062224</t>
  </si>
  <si>
    <t xml:space="preserve">    BA8135NEG</t>
  </si>
  <si>
    <t>BANDEJA BAMBOO NEGRO 30CMX4CM</t>
  </si>
  <si>
    <t>FB5100022009</t>
  </si>
  <si>
    <t>062260</t>
  </si>
  <si>
    <t xml:space="preserve">    DIM2004NG</t>
  </si>
  <si>
    <t>**CUCHARON MIA NEGRO 23X10CM</t>
  </si>
  <si>
    <t xml:space="preserve">    DIM2503LU</t>
  </si>
  <si>
    <t xml:space="preserve">+**////LUIGI MOLDE RAVIOLES CORAZON 8DIV 26X14CM </t>
  </si>
  <si>
    <t>FB5100021802</t>
  </si>
  <si>
    <t>062232</t>
  </si>
  <si>
    <t xml:space="preserve">    DIM2503LU</t>
  </si>
  <si>
    <t xml:space="preserve">+**////LUIGI MOLDE RAVIOLES CORAZON 8DIV 26X14CM </t>
  </si>
  <si>
    <t>FB5100021782</t>
  </si>
  <si>
    <t>062216</t>
  </si>
  <si>
    <t xml:space="preserve">    DIM2503LU</t>
  </si>
  <si>
    <t xml:space="preserve">+**////LUIGI MOLDE RAVIOLES CORAZON 8DIV 26X14CM </t>
  </si>
  <si>
    <t>CB5100004837</t>
  </si>
  <si>
    <t>062216</t>
  </si>
  <si>
    <t xml:space="preserve">    DIM2503LU</t>
  </si>
  <si>
    <t xml:space="preserve">+**////LUIGI MOLDE RAVIOLES CORAZON 8DIV 26X14CM </t>
  </si>
  <si>
    <t>FB5100022005</t>
  </si>
  <si>
    <t>062256</t>
  </si>
  <si>
    <t xml:space="preserve">    DIM2503LU</t>
  </si>
  <si>
    <t xml:space="preserve">+**////LUIGI MOLDE RAVIOLES CORAZON 8DIV 26X14CM </t>
  </si>
  <si>
    <t>FB5100022000</t>
  </si>
  <si>
    <t>062250</t>
  </si>
  <si>
    <t xml:space="preserve">    DIM2503LU</t>
  </si>
  <si>
    <t xml:space="preserve">+**////LUIGI MOLDE RAVIOLES CORAZON 8DIV 26X14CM </t>
  </si>
  <si>
    <t>FB5100022021</t>
  </si>
  <si>
    <t>062253</t>
  </si>
  <si>
    <t xml:space="preserve">    DIM2503LU</t>
  </si>
  <si>
    <t xml:space="preserve">+**////LUIGI MOLDE RAVIOLES CORAZON 8DIV 26X14CM </t>
  </si>
  <si>
    <t>FB5100022060</t>
  </si>
  <si>
    <t>062456</t>
  </si>
  <si>
    <t xml:space="preserve">    DIM2503LU</t>
  </si>
  <si>
    <t xml:space="preserve">+**////LUIGI MOLDE RAVIOLES CORAZON 8DIV 26X14CM </t>
  </si>
  <si>
    <t>FB5100022167</t>
  </si>
  <si>
    <t>062471</t>
  </si>
  <si>
    <t xml:space="preserve">    RI68017PK</t>
  </si>
  <si>
    <t>RIGOLLEAU COPA BAIRES AGUA 300ML DISP 6PC</t>
  </si>
  <si>
    <t>FB5100022921</t>
  </si>
  <si>
    <t>063233</t>
  </si>
  <si>
    <t xml:space="preserve">    RI68946PK</t>
  </si>
  <si>
    <t>RIGOLLEAU VASO PINTA DISP 4PC 540ML</t>
  </si>
  <si>
    <t>FB5100021790</t>
  </si>
  <si>
    <t>062222</t>
  </si>
  <si>
    <t xml:space="preserve">    RI68946PK</t>
  </si>
  <si>
    <t>RIGOLLEAU VASO PINTA DISP 4PC 540ML</t>
  </si>
  <si>
    <t>FB5100022014</t>
  </si>
  <si>
    <t>062265</t>
  </si>
  <si>
    <t xml:space="preserve">    RI68946PK</t>
  </si>
  <si>
    <t>RIGOLLEAU VASO PINTA DISP 4PC 540ML</t>
  </si>
  <si>
    <t>FB5100022056</t>
  </si>
  <si>
    <t>062452</t>
  </si>
  <si>
    <t xml:space="preserve">    RI68946PK</t>
  </si>
  <si>
    <t>RIGOLLEAU VASO PINTA DISP 4PC 540ML</t>
  </si>
  <si>
    <t>FB5100022063</t>
  </si>
  <si>
    <t>062458</t>
  </si>
  <si>
    <t xml:space="preserve">    RI68972PK</t>
  </si>
  <si>
    <t xml:space="preserve">RIGOLLEAU VASOS AMSTERDAM DISP 6PC </t>
  </si>
  <si>
    <t>FB5100021780</t>
  </si>
  <si>
    <t>062214</t>
  </si>
  <si>
    <t xml:space="preserve">   0607PLA204</t>
  </si>
  <si>
    <t>//CUBIERTERO 31.5X24.5X4.5CM</t>
  </si>
  <si>
    <t xml:space="preserve">   061CMT0376</t>
  </si>
  <si>
    <t>**SET X 6 CUCHILLO MESA PTA BOLSA</t>
  </si>
  <si>
    <t xml:space="preserve">   061CPP0335</t>
  </si>
  <si>
    <t xml:space="preserve">**NEGRO X 24 PZS  JUEGO </t>
  </si>
  <si>
    <t>FB5100022063</t>
  </si>
  <si>
    <t>062458</t>
  </si>
  <si>
    <t xml:space="preserve">   061TABLA04</t>
  </si>
  <si>
    <t>**TABLA 5204 DISOLLE MADERA 45X27X3 CM</t>
  </si>
  <si>
    <t>FB5100021995</t>
  </si>
  <si>
    <t>062244</t>
  </si>
  <si>
    <t xml:space="preserve">   645LA33022</t>
  </si>
  <si>
    <t>**LATA PARIS 17X17CM</t>
  </si>
  <si>
    <t xml:space="preserve">   645LA55083</t>
  </si>
  <si>
    <t>**YERBERO PARAISO SET X 2  16 X 8.5CM.</t>
  </si>
  <si>
    <t>FB5100021771</t>
  </si>
  <si>
    <t>062207</t>
  </si>
  <si>
    <t xml:space="preserve">   645LA55083</t>
  </si>
  <si>
    <t>**YERBERO PARAISO SET X 2  16 X 8.5CM.</t>
  </si>
  <si>
    <t>FB5100022006</t>
  </si>
  <si>
    <t>062257</t>
  </si>
  <si>
    <t xml:space="preserve">   645LA66013</t>
  </si>
  <si>
    <t>**////YERBERO + MATE RAYAS DORADAS C/ VISOR SET X2 16CMX8.5D</t>
  </si>
  <si>
    <t>FB5100022019</t>
  </si>
  <si>
    <t>053538</t>
  </si>
  <si>
    <t xml:space="preserve">   645LA66019</t>
  </si>
  <si>
    <t>**YERBERO + MATE RAYAS PLATEADAS C/ VISOR SET X2</t>
  </si>
  <si>
    <t xml:space="preserve">   645LA77010</t>
  </si>
  <si>
    <t>**YERBERO NEGRO JACK DANIELS SETX 2  14.5 X 8,5 CM.</t>
  </si>
  <si>
    <t xml:space="preserve">   645LA88005</t>
  </si>
  <si>
    <t>**////YERBERA RETRO CEL VISOR 8.5X11.5X20CM</t>
  </si>
  <si>
    <t>FB5100021542</t>
  </si>
  <si>
    <t>061976</t>
  </si>
  <si>
    <t xml:space="preserve">   645LA88006</t>
  </si>
  <si>
    <t>**////YERBERA ALOHA VISOR 8.5X11.5X20CM</t>
  </si>
  <si>
    <t>FB5100021524</t>
  </si>
  <si>
    <t>061963</t>
  </si>
  <si>
    <t xml:space="preserve">   PR181353GR</t>
  </si>
  <si>
    <t>GRANEL BATIDOR 40 CM BCO</t>
  </si>
  <si>
    <t xml:space="preserve">   RI38806COL</t>
  </si>
  <si>
    <t>**RIGOLLEAU VASO ESPIRAL FLINT COL SURT 300ML 1PC</t>
  </si>
  <si>
    <t>FB5100022636</t>
  </si>
  <si>
    <t xml:space="preserve">  019BA7572BA</t>
  </si>
  <si>
    <t>** HOMBRECITO ESPATULA COLORES SURTIDOS</t>
  </si>
  <si>
    <t>FB5100021527</t>
  </si>
  <si>
    <t>061965</t>
  </si>
  <si>
    <t xml:space="preserve">  019BA7572BA</t>
  </si>
  <si>
    <t>** HOMBRECITO ESPATULA COLORES SURTIDOS</t>
  </si>
  <si>
    <t>FB5100021532</t>
  </si>
  <si>
    <t>059126</t>
  </si>
  <si>
    <t xml:space="preserve">  019BA7572BA</t>
  </si>
  <si>
    <t>** HOMBRECITO ESPATULA COLORES SURTIDOS</t>
  </si>
  <si>
    <t>FB5100021788</t>
  </si>
  <si>
    <t>062220</t>
  </si>
  <si>
    <t xml:space="preserve">  019BA7572BA</t>
  </si>
  <si>
    <t>** HOMBRECITO ESPATULA COLORES SURTIDOS</t>
  </si>
  <si>
    <t>FB5100021803</t>
  </si>
  <si>
    <t>062233</t>
  </si>
  <si>
    <t xml:space="preserve">  019BA7572BA</t>
  </si>
  <si>
    <t>** HOMBRECITO ESPATULA COLORES SURTIDOS</t>
  </si>
  <si>
    <t>FB5100021782</t>
  </si>
  <si>
    <t>062216</t>
  </si>
  <si>
    <t xml:space="preserve">  019BA7572BA</t>
  </si>
  <si>
    <t>** HOMBRECITO ESPATULA COLORES SURTIDOS</t>
  </si>
  <si>
    <t>FB5100021807</t>
  </si>
  <si>
    <t>062237</t>
  </si>
  <si>
    <t xml:space="preserve">  019BA7572BA</t>
  </si>
  <si>
    <t>** HOMBRECITO ESPATULA COLORES SURTIDOS</t>
  </si>
  <si>
    <t>CB5100004837</t>
  </si>
  <si>
    <t>062216</t>
  </si>
  <si>
    <t xml:space="preserve">  019BA7572BA</t>
  </si>
  <si>
    <t>** HOMBRECITO ESPATULA COLORES SURTIDOS</t>
  </si>
  <si>
    <t>FB5100022000</t>
  </si>
  <si>
    <t>062250</t>
  </si>
  <si>
    <t xml:space="preserve">  019BA7572BA</t>
  </si>
  <si>
    <t>** HOMBRECITO ESPATULA COLORES SURTIDOS</t>
  </si>
  <si>
    <t>FB5100022000</t>
  </si>
  <si>
    <t>062250</t>
  </si>
  <si>
    <t xml:space="preserve">  019BA7572BA</t>
  </si>
  <si>
    <t>** HOMBRECITO ESPATULA COLORES SURTIDOS</t>
  </si>
  <si>
    <t>FB5100022031</t>
  </si>
  <si>
    <t>062279</t>
  </si>
  <si>
    <t xml:space="preserve">  019BA7572BA</t>
  </si>
  <si>
    <t>** HOMBRECITO ESPATULA COLORES SURTIDOS</t>
  </si>
  <si>
    <t>FB5100022032</t>
  </si>
  <si>
    <t>062280</t>
  </si>
  <si>
    <t xml:space="preserve">  019BA7572BA</t>
  </si>
  <si>
    <t>** HOMBRECITO ESPATULA COLORES SURTIDOS</t>
  </si>
  <si>
    <t>FB5100022054</t>
  </si>
  <si>
    <t>062451</t>
  </si>
  <si>
    <t xml:space="preserve">  024KK155SOÑ</t>
  </si>
  <si>
    <t>**INDIVIDUAL RAYADO SOÑAR 44X34CM</t>
  </si>
  <si>
    <t xml:space="preserve">  046CX5101D2</t>
  </si>
  <si>
    <t>** LATA BISCUITS 22 CM.</t>
  </si>
  <si>
    <t>FB5100021993</t>
  </si>
  <si>
    <t>062243</t>
  </si>
  <si>
    <t xml:space="preserve"> 0046RM007OJO</t>
  </si>
  <si>
    <t>SOLO PARA PRECIO</t>
  </si>
  <si>
    <t xml:space="preserve"> 019BO5214NEW</t>
  </si>
  <si>
    <t>BOT. TRANSP. 1L CORCHO ECOLOGICO</t>
  </si>
  <si>
    <t>FB5100021790</t>
  </si>
  <si>
    <t>062222</t>
  </si>
  <si>
    <t xml:space="preserve"> 019BO5214NEW</t>
  </si>
  <si>
    <t>BOT. TRANSP. 1L CORCHO ECOLOGICO</t>
  </si>
  <si>
    <t>FB5100022051</t>
  </si>
  <si>
    <t>062450</t>
  </si>
  <si>
    <t xml:space="preserve"> 019BO5217NEW</t>
  </si>
  <si>
    <t xml:space="preserve">//BOT. H2O 1L TAPON CORCHO ECOLOGICO </t>
  </si>
  <si>
    <t>FB5100021524</t>
  </si>
  <si>
    <t>061963</t>
  </si>
  <si>
    <t xml:space="preserve"> 019BO5217NEW</t>
  </si>
  <si>
    <t xml:space="preserve">//BOT. H2O 1L TAPON CORCHO ECOLOGICO </t>
  </si>
  <si>
    <t>FB5100021528</t>
  </si>
  <si>
    <t>059413</t>
  </si>
  <si>
    <t xml:space="preserve"> 019BO5217NEW</t>
  </si>
  <si>
    <t xml:space="preserve">//BOT. H2O 1L TAPON CORCHO ECOLOGICO </t>
  </si>
  <si>
    <t>FB5100021784</t>
  </si>
  <si>
    <t>062216</t>
  </si>
  <si>
    <t xml:space="preserve"> 019BO5217NEW</t>
  </si>
  <si>
    <t xml:space="preserve">//BOT. H2O 1L TAPON CORCHO ECOLOGICO </t>
  </si>
  <si>
    <t>FB5100021920</t>
  </si>
  <si>
    <t>062385</t>
  </si>
  <si>
    <t xml:space="preserve"> 019BO5217NEW</t>
  </si>
  <si>
    <t xml:space="preserve">//BOT. H2O 1L TAPON CORCHO ECOLOGICO </t>
  </si>
  <si>
    <t>FB5100022040</t>
  </si>
  <si>
    <t>062443</t>
  </si>
  <si>
    <t xml:space="preserve"> 019BO5218NEW</t>
  </si>
  <si>
    <t>BOT. MILK 1L TAPON CORCHO ECOLOGICO</t>
  </si>
  <si>
    <t>FB5100021993</t>
  </si>
  <si>
    <t>062243</t>
  </si>
  <si>
    <t xml:space="preserve"> 019BO5218NEW</t>
  </si>
  <si>
    <t>BOT. MILK 1L TAPON CORCHO ECOLOGICO</t>
  </si>
  <si>
    <t>FB5100022040</t>
  </si>
  <si>
    <t>062443</t>
  </si>
  <si>
    <t xml:space="preserve"> 024KK108RBYN</t>
  </si>
  <si>
    <t>**PLATO DE SITIO BLANCO Y NEGRO DESMONTABLE</t>
  </si>
  <si>
    <t xml:space="preserve"> 024KK155AMAR</t>
  </si>
  <si>
    <t>**INDIVIDUAL RAYADO AMAR 44X34CM</t>
  </si>
  <si>
    <t xml:space="preserve"> 024KK155REIR</t>
  </si>
  <si>
    <t>**INDIVIDUAL RAYADO REIR 44X34CM</t>
  </si>
  <si>
    <t xml:space="preserve"> 046BA6372NEW</t>
  </si>
  <si>
    <t>/SECAPLATOS 2 COL SURT 30X43CM</t>
  </si>
  <si>
    <t>FB5100021249</t>
  </si>
  <si>
    <t>061642</t>
  </si>
  <si>
    <t xml:space="preserve"> 046BA6372NEW</t>
  </si>
  <si>
    <t>/SECAPLATOS 2 COL SURT 30X43CM</t>
  </si>
  <si>
    <t>FB5100021535</t>
  </si>
  <si>
    <t>061969</t>
  </si>
  <si>
    <t xml:space="preserve"> 046BA6372NEW</t>
  </si>
  <si>
    <t>/SECAPLATOS 2 COL SURT 30X43CM</t>
  </si>
  <si>
    <t>FB5100021779</t>
  </si>
  <si>
    <t>062213</t>
  </si>
  <si>
    <t xml:space="preserve"> 046BA6372NEW</t>
  </si>
  <si>
    <t>/SECAPLATOS 2 COL SURT 30X43CM</t>
  </si>
  <si>
    <t>FB5100022173</t>
  </si>
  <si>
    <t>062474</t>
  </si>
  <si>
    <t>FB5100022394</t>
  </si>
  <si>
    <t>062721</t>
  </si>
  <si>
    <t>VASOUNICORNIO</t>
  </si>
  <si>
    <t xml:space="preserve">**VASO UNICORNIO MARACAIBO </t>
  </si>
  <si>
    <t>FB5100021541</t>
  </si>
  <si>
    <t>061975</t>
  </si>
  <si>
    <t>PRECIO FINAL CON EL 5</t>
  </si>
  <si>
    <t>OK</t>
  </si>
  <si>
    <t xml:space="preserve">Precio COSTO S/IVA </t>
  </si>
  <si>
    <t>Total Venta C/IVA</t>
  </si>
  <si>
    <t>Total Venta S/IVA</t>
  </si>
  <si>
    <t>PRECIO COSTO UNIT C IVA</t>
  </si>
  <si>
    <t>PRECIO COSTO C/IVA X CANT</t>
  </si>
  <si>
    <t>GANANCIA</t>
  </si>
  <si>
    <t>CONTROLADO</t>
  </si>
  <si>
    <t>TIENDANUBE</t>
  </si>
  <si>
    <t>RET MP</t>
  </si>
  <si>
    <t>RET TN</t>
  </si>
  <si>
    <t>RETENCIONES AFIP</t>
  </si>
  <si>
    <t>COBRADO</t>
  </si>
  <si>
    <t>DIF</t>
  </si>
  <si>
    <t xml:space="preserve">BDD </t>
  </si>
  <si>
    <t xml:space="preserve"> 202/456 MARTA ISABEL DEL VALLE</t>
  </si>
  <si>
    <t xml:space="preserve"> 227/436 LUZ RUIZ</t>
  </si>
  <si>
    <t xml:space="preserve"> 321 MARIANA DI BIASE</t>
  </si>
  <si>
    <t xml:space="preserve"> 393 MARIA CAROLINA KASS</t>
  </si>
  <si>
    <t xml:space="preserve"> 446 LAURA GUTIERREZ</t>
  </si>
  <si>
    <t xml:space="preserve"> 447 GABRIELA VIAGGIO</t>
  </si>
  <si>
    <t xml:space="preserve"> 448 JULIETA CARBAJOSA</t>
  </si>
  <si>
    <t xml:space="preserve"> 450 LEA MAYO</t>
  </si>
  <si>
    <t xml:space="preserve"> 451 MARIELA FERREYRA</t>
  </si>
  <si>
    <t xml:space="preserve"> 452 GISELLE MARRA</t>
  </si>
  <si>
    <t xml:space="preserve"> 453 ROCIO RUBIO</t>
  </si>
  <si>
    <t xml:space="preserve"> 454 MARA SUAREZ</t>
  </si>
  <si>
    <t xml:space="preserve"> 455 MARTA OVEJERO</t>
  </si>
  <si>
    <t xml:space="preserve"> 457 SOFIA MOLDES</t>
  </si>
  <si>
    <t xml:space="preserve"> 458 CAMILA MARCHIORI</t>
  </si>
  <si>
    <t xml:space="preserve"> 420/511 SOLEDAD NANNI</t>
  </si>
  <si>
    <t xml:space="preserve"> (24) GINA CAPELO</t>
  </si>
  <si>
    <t xml:space="preserve"> (25) VANINA SPADARO</t>
  </si>
  <si>
    <t xml:space="preserve"> 469 ELIANA LOPEZ</t>
  </si>
  <si>
    <t xml:space="preserve"> 465 JENNIFER ROCIO PARERA</t>
  </si>
  <si>
    <t xml:space="preserve"> 459 DELFINA BUTTI</t>
  </si>
  <si>
    <t xml:space="preserve"> 460 ANA CAROLINA RODRIGUEZ</t>
  </si>
  <si>
    <t xml:space="preserve"> 461 CAROLINA MURGO</t>
  </si>
  <si>
    <t xml:space="preserve"> 462 NATALI CABRERA</t>
  </si>
  <si>
    <t xml:space="preserve"> 463 NATALIA GORGA</t>
  </si>
  <si>
    <t xml:space="preserve"> 464 ELIANA CORTES</t>
  </si>
  <si>
    <t xml:space="preserve"> 466 ORIANA MANRIQUE</t>
  </si>
  <si>
    <t xml:space="preserve"> 153/477 JULIANA MALDONADO</t>
  </si>
  <si>
    <t xml:space="preserve"> 175/473/712/720/753 (21) MARCELA HOUARY</t>
  </si>
  <si>
    <t xml:space="preserve"> 243/479/656 GISELA JAKIMCZUK</t>
  </si>
  <si>
    <t xml:space="preserve"> 284/470 MARIA SEGUI</t>
  </si>
  <si>
    <t xml:space="preserve"> 375/476 CESAR MATIAS CARDOZO</t>
  </si>
  <si>
    <t xml:space="preserve"> 467/950 VERONICA MONTTI</t>
  </si>
  <si>
    <t xml:space="preserve"> 468 ROCIO CORREA GIGENA</t>
  </si>
  <si>
    <t xml:space="preserve"> 471 NERINA AGUELLO</t>
  </si>
  <si>
    <t xml:space="preserve"> 474 DANIELA GALLEGO</t>
  </si>
  <si>
    <t xml:space="preserve"> 475 ROMINA MAZZEO</t>
  </si>
  <si>
    <t xml:space="preserve"> 478 ROSARIO HEREDIA</t>
  </si>
  <si>
    <t xml:space="preserve"> 480 ROCIO CHIVELLO</t>
  </si>
  <si>
    <t xml:space="preserve"> 481 ANA CATELIN</t>
  </si>
  <si>
    <t xml:space="preserve"> 483 LUCIANA MARILIN GAMARRA</t>
  </si>
  <si>
    <t xml:space="preserve"> 484 MARIA ANTONELLA RACCIATTI</t>
  </si>
  <si>
    <t xml:space="preserve"> 485 MARIA EUGENIA ROMERO</t>
  </si>
  <si>
    <t xml:space="preserve"> 486 MARCELA ROSSIGNOLI</t>
  </si>
  <si>
    <t xml:space="preserve"> 487 JULIETA ANALIA ALVEZ RINDEL</t>
  </si>
  <si>
    <t xml:space="preserve"> 488 ALEJANDRA TEVILES</t>
  </si>
  <si>
    <t xml:space="preserve"> 489 LUCIANA LEBED</t>
  </si>
  <si>
    <t xml:space="preserve"> 391/490/657/879 ANABEL CAPIZZI</t>
  </si>
  <si>
    <t xml:space="preserve"> 491 SOFIA SVERLOF</t>
  </si>
  <si>
    <t xml:space="preserve"> 492 AGOSTINA TORRES</t>
  </si>
  <si>
    <t xml:space="preserve"> 493 MARIA CELESTE GODOY</t>
  </si>
  <si>
    <t xml:space="preserve"> 366/498/699 CANDELA GOMEZ FRANCO</t>
  </si>
  <si>
    <t xml:space="preserve"> 440/541 CANDELA PETERS</t>
  </si>
  <si>
    <t xml:space="preserve"> 494 ROMINA ARAVENA</t>
  </si>
  <si>
    <t xml:space="preserve"> 495 CINTIA LOPEZ</t>
  </si>
  <si>
    <t xml:space="preserve"> 496 ANTONELA FAZIO</t>
  </si>
  <si>
    <t xml:space="preserve"> 497 VANINA LUBRANO</t>
  </si>
  <si>
    <t xml:space="preserve"> 499 ANTONELA MARTINEZ</t>
  </si>
  <si>
    <t xml:space="preserve"> 500 ROSANA ALICIA CABALLERO</t>
  </si>
  <si>
    <t xml:space="preserve"> 501 MARCELA ALBARRACIN</t>
  </si>
  <si>
    <t xml:space="preserve"> 502/917 MELINA CASTRO</t>
  </si>
  <si>
    <t xml:space="preserve"> 503 GONZALO GARCIA</t>
  </si>
  <si>
    <t xml:space="preserve"> 504 DELFINA CUITIÑO</t>
  </si>
  <si>
    <t xml:space="preserve"> 505 MARIA JORBA</t>
  </si>
  <si>
    <t xml:space="preserve"> 506 ROMINA FORWE</t>
  </si>
  <si>
    <t xml:space="preserve"> 507 AGOSTINA CALLEJON OLIVER</t>
  </si>
  <si>
    <t xml:space="preserve"> 508 VICTORIA LAGO ROMO</t>
  </si>
  <si>
    <t xml:space="preserve"> 509 CINTIA SALVATIERRA</t>
  </si>
  <si>
    <t xml:space="preserve"> 510 ALEJANDRA VILLANUEVA</t>
  </si>
  <si>
    <t xml:space="preserve"> 512 MARIA BELEN POLLERO</t>
  </si>
  <si>
    <t xml:space="preserve"> 513 PILAR PARADELA</t>
  </si>
  <si>
    <t xml:space="preserve"> 515 VANINA GRASSI</t>
  </si>
  <si>
    <t xml:space="preserve"> 516 LORELEY BARDANCA</t>
  </si>
  <si>
    <t xml:space="preserve"> 517/519/520/861 FLORENCIA FACIO</t>
  </si>
  <si>
    <t xml:space="preserve"> 518 MARIA CORDIDO</t>
  </si>
  <si>
    <t xml:space="preserve"> 521 GALA PEREZ</t>
  </si>
  <si>
    <t xml:space="preserve"> 522 FLORENCIA MUNNICH</t>
  </si>
  <si>
    <t xml:space="preserve"> 523 JOHANNA FERNANDEZ</t>
  </si>
  <si>
    <t xml:space="preserve"> 524 FLORENCIA LAMPROPOLOS</t>
  </si>
  <si>
    <t xml:space="preserve"> 525 ROMINA PICEDA</t>
  </si>
  <si>
    <t xml:space="preserve"> 526 CAMILA OCONNELL</t>
  </si>
  <si>
    <t xml:space="preserve"> 528 ANDREA OSTINI</t>
  </si>
  <si>
    <t xml:space="preserve"> 529 NAZARENA TORRES</t>
  </si>
  <si>
    <t xml:space="preserve"> 530/535 MARIA EUGENIA BARZOLA</t>
  </si>
  <si>
    <t xml:space="preserve"> 531 LUCAS VANZULLI</t>
  </si>
  <si>
    <t xml:space="preserve"> 532 ROXANA FERNANDEZ JARAS</t>
  </si>
  <si>
    <t xml:space="preserve"> 533 CARLA NAIR RODRIGUEZ</t>
  </si>
  <si>
    <t xml:space="preserve"> 534 CONSTANZA HURRELL</t>
  </si>
  <si>
    <t xml:space="preserve"> 536 GISELE BORDENAVE</t>
  </si>
  <si>
    <t xml:space="preserve"> 537 FLORENCIA FIGUEIFAS</t>
  </si>
  <si>
    <t xml:space="preserve"> 538 MARIA VERONICA BARRERO</t>
  </si>
  <si>
    <t xml:space="preserve"> 539 MAGALI PEYROT</t>
  </si>
  <si>
    <t xml:space="preserve"> 540 CAROLINA GOLIA</t>
  </si>
  <si>
    <t xml:space="preserve"> 542 LUCIALA CHECCHI</t>
  </si>
  <si>
    <t xml:space="preserve"> 543/673 NATALIA CABRERA PERLA</t>
  </si>
  <si>
    <t xml:space="preserve"> 544 PAULA LAZZERONI</t>
  </si>
  <si>
    <t xml:space="preserve"> 545 NADIA PEREZ</t>
  </si>
  <si>
    <t xml:space="preserve"> 546 LUCIANA MENDAÑA</t>
  </si>
  <si>
    <t xml:space="preserve"> 547 MELISA MARIANI</t>
  </si>
  <si>
    <t xml:space="preserve"> 548 CAMILA FUNES</t>
  </si>
  <si>
    <t xml:space="preserve"> 552 ANDREA ZACHOZY</t>
  </si>
  <si>
    <t xml:space="preserve"> 553 ALEJANDRA BARRIENTOS</t>
  </si>
  <si>
    <t xml:space="preserve"> 554 GINA LESCI</t>
  </si>
  <si>
    <t xml:space="preserve"> 555 CAROLINA DUCOS</t>
  </si>
  <si>
    <t xml:space="preserve"> 556 MARIA BELEN BERTUZZI</t>
  </si>
  <si>
    <t xml:space="preserve"> 551 GISELA CORBALAN </t>
  </si>
  <si>
    <t xml:space="preserve"> 557 ANABELLA VERNA</t>
  </si>
  <si>
    <t xml:space="preserve"> 558 LUCAS GIACCHE</t>
  </si>
  <si>
    <t xml:space="preserve"> 560 MICAELA FALLATI</t>
  </si>
  <si>
    <t xml:space="preserve"> 561 ANDREA SANZ</t>
  </si>
  <si>
    <t xml:space="preserve"> 562 DANIELA PAIS</t>
  </si>
  <si>
    <t xml:space="preserve"> 563/716 SABRINA REUTHER</t>
  </si>
  <si>
    <t xml:space="preserve"> 564 PAULA DANIELA LEON</t>
  </si>
  <si>
    <t xml:space="preserve"> 565 CANDELARIA PULO</t>
  </si>
  <si>
    <t xml:space="preserve"> 566 LUCILA EUGENI</t>
  </si>
  <si>
    <t xml:space="preserve"> 567/568 MARIA BELEN CARDOZO</t>
  </si>
  <si>
    <t xml:space="preserve"> 569 PAOLA ALVAREZ</t>
  </si>
  <si>
    <t xml:space="preserve"> 590 CAMILA ZACARIAS</t>
  </si>
  <si>
    <t xml:space="preserve"> 571 VIRGINIA HERANDEZ</t>
  </si>
  <si>
    <t xml:space="preserve"> 572 SOFIA UNZNER</t>
  </si>
  <si>
    <t xml:space="preserve"> 573/876 AIXA FAHEY</t>
  </si>
  <si>
    <t xml:space="preserve"> 574 SOFIA CALOS</t>
  </si>
  <si>
    <t xml:space="preserve"> 575/822 PILAR PAONESSA</t>
  </si>
  <si>
    <t xml:space="preserve"> 576 AGUSTINA CANO</t>
  </si>
  <si>
    <t xml:space="preserve"> 577 YAMILA SANSISEÑA</t>
  </si>
  <si>
    <t xml:space="preserve"> 579/839 MARINA CHARECA</t>
  </si>
  <si>
    <t xml:space="preserve"> 580 SOFIA SOLEDAD PAULO BAUDRIZ</t>
  </si>
  <si>
    <t xml:space="preserve"> 581 TATIANA SCHNIRMAJER</t>
  </si>
  <si>
    <t xml:space="preserve"> 582 AYELEN LLORENTE</t>
  </si>
  <si>
    <t xml:space="preserve"> 583/786/882 CAROLINA WERNER</t>
  </si>
  <si>
    <t xml:space="preserve"> 584 SOFIA FERRARI</t>
  </si>
  <si>
    <t xml:space="preserve"> 585 NATALIA BRITES</t>
  </si>
  <si>
    <t xml:space="preserve"> 586 AGUSTINA CAMUS</t>
  </si>
  <si>
    <t xml:space="preserve"> 589 DANIELA BERON</t>
  </si>
  <si>
    <t xml:space="preserve"> 591 ANAHI RIMAULO </t>
  </si>
  <si>
    <t xml:space="preserve"> 592 VIVIANA GIMENEZ</t>
  </si>
  <si>
    <t xml:space="preserve"> 593 MICHELLE AVILA</t>
  </si>
  <si>
    <t xml:space="preserve"> 594 MICAELA CAÑIBANO</t>
  </si>
  <si>
    <t xml:space="preserve"> 595 SOLEDAD MARCHISIO</t>
  </si>
  <si>
    <t xml:space="preserve"> 596 CLARA DE GIOVANNI</t>
  </si>
  <si>
    <t xml:space="preserve"> 597 ALDANA BISIO</t>
  </si>
  <si>
    <t xml:space="preserve"> 598 MERCEDES ALVAREZ</t>
  </si>
  <si>
    <t xml:space="preserve"> 599 AGUSTINA ROMERO</t>
  </si>
  <si>
    <t xml:space="preserve"> 600 JORGE MOSES</t>
  </si>
  <si>
    <t xml:space="preserve"> 601 VICTORIA SANTUCCI</t>
  </si>
  <si>
    <t xml:space="preserve"> 549 CATERINA GOLIA</t>
  </si>
  <si>
    <t xml:space="preserve"> 602 NADIA SANITZ</t>
  </si>
  <si>
    <t xml:space="preserve"> 603 MARIA VICTORIA BAUME</t>
  </si>
  <si>
    <t xml:space="preserve"> 604 LUZ MICAELA ESCOBAR</t>
  </si>
  <si>
    <t xml:space="preserve"> 606 MARIA EUGENIA KLARIC</t>
  </si>
  <si>
    <t xml:space="preserve"> 607 AGUSTINA FERNANDEZ</t>
  </si>
  <si>
    <t xml:space="preserve"> 608 RAMIRO MALDONADO</t>
  </si>
  <si>
    <t xml:space="preserve"> 609 ANTONELLA ZAMBAGLIONE</t>
  </si>
  <si>
    <t xml:space="preserve"> 610 LILIANA DAHAB</t>
  </si>
  <si>
    <t xml:space="preserve"> 611 JESICA JORGELINA FUENTES</t>
  </si>
  <si>
    <t xml:space="preserve"> 612 MELANIE ZAKHEM</t>
  </si>
  <si>
    <t xml:space="preserve"> 613 MAURO PONCE</t>
  </si>
  <si>
    <t xml:space="preserve"> 614 CONSTANZA VERTERAMO</t>
  </si>
  <si>
    <t xml:space="preserve"> 615 MARIA FLORENCIA ARQUEROS</t>
  </si>
  <si>
    <t xml:space="preserve"> 616 DELFINA PIETRANERA</t>
  </si>
  <si>
    <t xml:space="preserve"> 618 AYLEN PAULA LOSADA</t>
  </si>
  <si>
    <t xml:space="preserve"> 619 YOANA GALLO</t>
  </si>
  <si>
    <t xml:space="preserve"> 620 FLORENCIA SANCHEZ</t>
  </si>
  <si>
    <t xml:space="preserve"> 621 AUGUSTO PITTELLA</t>
  </si>
  <si>
    <t xml:space="preserve"> 622 LEONOR GUGGINI</t>
  </si>
  <si>
    <t xml:space="preserve"> 623 BARBARA BARABAS</t>
  </si>
  <si>
    <t xml:space="preserve"> 624 CARLA SOLEDAD FURCHI</t>
  </si>
  <si>
    <t xml:space="preserve"> 625 FLORENCIA SERRANO PUCHETA</t>
  </si>
  <si>
    <t xml:space="preserve"> 626 MELANIE TAMASHIRO</t>
  </si>
  <si>
    <t xml:space="preserve"> 627 PAOLA PRADO</t>
  </si>
  <si>
    <t xml:space="preserve"> 628 EUGENIA SANCHEZ</t>
  </si>
  <si>
    <t xml:space="preserve"> 190/658 ROMINA KUPERMAN</t>
  </si>
  <si>
    <t xml:space="preserve"> 629 VICTORIA GALARCO</t>
  </si>
  <si>
    <t xml:space="preserve"> 630 MARIA BETINA INFANTINO</t>
  </si>
  <si>
    <t xml:space="preserve"> 631 AYELEN DELUERMOZ</t>
  </si>
  <si>
    <t xml:space="preserve"> 632/679/680 AYELEN LINARES</t>
  </si>
  <si>
    <t xml:space="preserve"> 633 VERONICA LEWKO</t>
  </si>
  <si>
    <t xml:space="preserve"> 634 MARIA MIÑO</t>
  </si>
  <si>
    <t xml:space="preserve"> 635 VANESA ZAMORA</t>
  </si>
  <si>
    <t xml:space="preserve"> 636 MARIA JOSE FERNANDEZ</t>
  </si>
  <si>
    <t xml:space="preserve"> 637 GONZALO FARID GHANEM</t>
  </si>
  <si>
    <t xml:space="preserve"> 638 FLOR BOURGUET</t>
  </si>
  <si>
    <t xml:space="preserve"> 639 CARLOS DANIEL VALDEZ</t>
  </si>
  <si>
    <t xml:space="preserve"> 640 MARIA BELEN BAUDY</t>
  </si>
  <si>
    <t xml:space="preserve"> 642 CRISTINA HERRERO</t>
  </si>
  <si>
    <t xml:space="preserve"> 643/754 JESICA BERGAMASCO</t>
  </si>
  <si>
    <t xml:space="preserve"> 645 MARTA LUNES</t>
  </si>
  <si>
    <t xml:space="preserve"> 646/661 MARIA LAURA TRIPICCHIO</t>
  </si>
  <si>
    <t xml:space="preserve"> 647 MICAELA CAMILA GAMARRA</t>
  </si>
  <si>
    <t xml:space="preserve"> 648 CAMILA GURIDI</t>
  </si>
  <si>
    <t xml:space="preserve"> 649 MARIA FLORENCIA CONDE</t>
  </si>
  <si>
    <t xml:space="preserve"> 650 SILVINA ACEVEDO</t>
  </si>
  <si>
    <t xml:space="preserve"> 652 GABRIELA RACIOPPE</t>
  </si>
  <si>
    <t xml:space="preserve"> 654 GABRIELA VIEYTES </t>
  </si>
  <si>
    <t xml:space="preserve"> 655 MARIA SOL FREIRE</t>
  </si>
  <si>
    <t xml:space="preserve"> 659 MARIANA ANTONELLI</t>
  </si>
  <si>
    <t xml:space="preserve"> 644 STEPHANY GONZALEZ CALVO</t>
  </si>
  <si>
    <t xml:space="preserve"> 259/668 ROMINA BARBARA MARTINEZ</t>
  </si>
  <si>
    <t xml:space="preserve"> 605 EVANGELINA ALVAREZ</t>
  </si>
  <si>
    <t xml:space="preserve"> 660 SOFIA TORRE</t>
  </si>
  <si>
    <t xml:space="preserve"> 662 NICOLAS ORSOMARSO</t>
  </si>
  <si>
    <t xml:space="preserve"> 663 IRIS ULFELDT</t>
  </si>
  <si>
    <t xml:space="preserve"> 664 MARIANA GRIMSDITCH</t>
  </si>
  <si>
    <t xml:space="preserve"> 665/939 LUCIA VIDIGT</t>
  </si>
  <si>
    <t xml:space="preserve"> 666 EVELYN SANTILLAN</t>
  </si>
  <si>
    <t xml:space="preserve"> 667 MARIA EUGENIA ROGGERO</t>
  </si>
  <si>
    <t xml:space="preserve"> 669 MACARENA BARROJO</t>
  </si>
  <si>
    <t xml:space="preserve"> 670 EMILIANO SCHEFER</t>
  </si>
  <si>
    <t xml:space="preserve"> 671/806 MICAELA LEGUIZAMON</t>
  </si>
  <si>
    <t xml:space="preserve"> 672 NOEMI RUZZA </t>
  </si>
  <si>
    <t xml:space="preserve"> 674 MELISA CASTILLO</t>
  </si>
  <si>
    <t xml:space="preserve"> 675 AILEN MOSQUEIRA</t>
  </si>
  <si>
    <t xml:space="preserve"> 676 MACARENA RODRIGUEZ</t>
  </si>
  <si>
    <t xml:space="preserve"> 678 LORENA ASTUDILLO</t>
  </si>
  <si>
    <t xml:space="preserve"> 681 AGUSTINA MAZZINI</t>
  </si>
  <si>
    <t xml:space="preserve"> 682 BELEN GIL</t>
  </si>
  <si>
    <t xml:space="preserve"> 683 SILVIA RODRIGUEZ</t>
  </si>
  <si>
    <t xml:space="preserve"> 684 FLORENCIA MATTO</t>
  </si>
  <si>
    <t xml:space="preserve"> 685 VALERIA LO GIUDICE</t>
  </si>
  <si>
    <t xml:space="preserve"> 686 MARIELA AREAL</t>
  </si>
  <si>
    <t xml:space="preserve"> 687 DIANA FREYLEJER</t>
  </si>
  <si>
    <t xml:space="preserve"> 688 LUCIANA ORELLANA</t>
  </si>
  <si>
    <t xml:space="preserve"> 689 AGOSTINA CASTROGIOVANNI</t>
  </si>
  <si>
    <t xml:space="preserve"> 690 NICOLAS MARIONI</t>
  </si>
  <si>
    <t xml:space="preserve"> 691 AGUSTINA REÑONES</t>
  </si>
  <si>
    <t xml:space="preserve"> 692 MICAELA BAIGORRIA</t>
  </si>
  <si>
    <t xml:space="preserve"> 693 MARIANA NOELIA PORTILLO</t>
  </si>
  <si>
    <t xml:space="preserve"> 694 SANDRA ALVAREZ</t>
  </si>
  <si>
    <t xml:space="preserve"> 695 PAMELA VILLALOBOS</t>
  </si>
  <si>
    <t xml:space="preserve"> 696 SOLEDAD VELA</t>
  </si>
  <si>
    <t xml:space="preserve"> 697 ALDANA FUGGINI</t>
  </si>
  <si>
    <t xml:space="preserve"> 698 VANESA DEFEY SOSA</t>
  </si>
  <si>
    <t xml:space="preserve"> 700 CARINA CARRIZO</t>
  </si>
  <si>
    <t xml:space="preserve"> 701 BETIANA BUSTOS</t>
  </si>
  <si>
    <t xml:space="preserve"> 702 PATRICIA DELORENZI</t>
  </si>
  <si>
    <t xml:space="preserve"> 703 GISELA GONZALEZ</t>
  </si>
  <si>
    <t xml:space="preserve"> 704 STEPHANIE FRADE</t>
  </si>
  <si>
    <t xml:space="preserve"> 705 AYELEN RUPANI</t>
  </si>
  <si>
    <t xml:space="preserve"> 706 DIEGO SAURET</t>
  </si>
  <si>
    <t xml:space="preserve"> 707 MAXIMILIANO DE CONCEICAO</t>
  </si>
  <si>
    <t xml:space="preserve"> 708 LAURA ARGAÑARAS</t>
  </si>
  <si>
    <t xml:space="preserve"> 709 MARIA CRISTINA MENDOZA</t>
  </si>
  <si>
    <t xml:space="preserve"> 710 ANGELES TORRES</t>
  </si>
  <si>
    <t xml:space="preserve"> 711 AUGUSTO AMELINO</t>
  </si>
  <si>
    <t xml:space="preserve"> 714 ELIANA JAZMIN GIMENEZ</t>
  </si>
  <si>
    <t xml:space="preserve"> 715 MABEL SOLEDAD ACEVEDO</t>
  </si>
  <si>
    <t xml:space="preserve"> 718 DEBORA CARDOSSI</t>
  </si>
  <si>
    <t xml:space="preserve"> 719 ANDREA FRIAS</t>
  </si>
  <si>
    <t xml:space="preserve"> 721/761 SANTIAGO TANGHERLINI</t>
  </si>
  <si>
    <t xml:space="preserve"> 722 MACARENA FONTAIÑA</t>
  </si>
  <si>
    <t xml:space="preserve"> 723 NICOLAS BLANCO</t>
  </si>
  <si>
    <t xml:space="preserve"> 724 AIXA CANCIO</t>
  </si>
  <si>
    <t xml:space="preserve"> 725 LAURA PORTALIS</t>
  </si>
  <si>
    <t xml:space="preserve"> 726 ANTONELLA FRAGA</t>
  </si>
  <si>
    <t xml:space="preserve"> 728 YAMILA TOKMAN </t>
  </si>
  <si>
    <t xml:space="preserve"> 268/733 MARIELA ARZUMENDI</t>
  </si>
  <si>
    <t xml:space="preserve"> 729 NERINA PEDULLA</t>
  </si>
  <si>
    <t xml:space="preserve"> 730 MERCEDES TOLEDO</t>
  </si>
  <si>
    <t xml:space="preserve"> 731 CAROLINA GOMEZ</t>
  </si>
  <si>
    <t xml:space="preserve"> 732/894 MARIA VICTORIA SUAREZ</t>
  </si>
  <si>
    <t xml:space="preserve"> 734 YANINA MIÑONES</t>
  </si>
  <si>
    <t xml:space="preserve"> 735 FRANCISCO ODDO</t>
  </si>
  <si>
    <t xml:space="preserve"> 748 TIAGO PROKOPIEC</t>
  </si>
  <si>
    <t xml:space="preserve"> 578 GABRIELA MORALES</t>
  </si>
  <si>
    <t xml:space="preserve"> 251/746 MARIA FERNANDA BARRAZA</t>
  </si>
  <si>
    <t xml:space="preserve"> 550 ANDREA TOETTLI</t>
  </si>
  <si>
    <t xml:space="preserve"> 737 AILIN TOKMAN</t>
  </si>
  <si>
    <t xml:space="preserve"> 738 EDUARDO BALDIVIEZO</t>
  </si>
  <si>
    <t xml:space="preserve"> 740 VICTORIA TALA</t>
  </si>
  <si>
    <t xml:space="preserve"> 741 DAIANA NUÑEZ</t>
  </si>
  <si>
    <t xml:space="preserve"> 742 CECILIA MARIA HEUSER</t>
  </si>
  <si>
    <t xml:space="preserve"> 743 MATIAS DELGADO</t>
  </si>
  <si>
    <t xml:space="preserve"> 744 AGUSTINA BELLUOMINI</t>
  </si>
  <si>
    <t xml:space="preserve"> 745 VANINA GARCIA</t>
  </si>
  <si>
    <t xml:space="preserve"> 747 DIANA RAQUEL FIGUEREDO</t>
  </si>
  <si>
    <t xml:space="preserve"> 750 MARIELA TALAVERA</t>
  </si>
  <si>
    <t xml:space="preserve"> 751 ESTHER SUED</t>
  </si>
  <si>
    <t xml:space="preserve"> 752 VIVIANA GIMENEZ</t>
  </si>
  <si>
    <t xml:space="preserve"> 755 ROMINA VINDEL</t>
  </si>
  <si>
    <t xml:space="preserve"> 758 LUIS JAVIER GIUSTI</t>
  </si>
  <si>
    <t xml:space="preserve"> 139/764 MARIA LOPEZ</t>
  </si>
  <si>
    <t xml:space="preserve"> 262/756 CAMILA BETTENDORFF</t>
  </si>
  <si>
    <t xml:space="preserve"> ML GUIDO LORENZO</t>
  </si>
  <si>
    <t xml:space="preserve"> 759 MARIA GABRIELA PASTRE</t>
  </si>
  <si>
    <t xml:space="preserve"> 760 SOFIA DIAZ BROWN</t>
  </si>
  <si>
    <t xml:space="preserve"> 762 JAQUELIN BELEN MERCADO</t>
  </si>
  <si>
    <t xml:space="preserve"> 763 MARIA PAULA MAGALDI</t>
  </si>
  <si>
    <t xml:space="preserve"> 765 CAROLINA FRANCESCHIN</t>
  </si>
  <si>
    <t xml:space="preserve"> 235/775 LIA BARRIOS</t>
  </si>
  <si>
    <t xml:space="preserve"> 378/773/780 YANINA ARTUNDUAGA</t>
  </si>
  <si>
    <t xml:space="preserve"> 766 DELFINA ALEMAN</t>
  </si>
  <si>
    <t xml:space="preserve"> 767 ANABELLA MARTINEZ</t>
  </si>
  <si>
    <t xml:space="preserve"> 768 SOFIA ALDANA BRANCIFORTE</t>
  </si>
  <si>
    <t xml:space="preserve"> 769 MARIANELA BEHRENS</t>
  </si>
  <si>
    <t xml:space="preserve"> 770 PILAR PONCE</t>
  </si>
  <si>
    <t xml:space="preserve"> 771 VIVIANA CATIVA</t>
  </si>
  <si>
    <t xml:space="preserve"> 772 JOHANNA ZELADA</t>
  </si>
  <si>
    <t xml:space="preserve"> 774 CAROLINA ALONSO</t>
  </si>
  <si>
    <t xml:space="preserve"> 776 ADRIAN DEMKA</t>
  </si>
  <si>
    <t xml:space="preserve"> 777 NORMA SANDOVAL</t>
  </si>
  <si>
    <t xml:space="preserve"> 778 MARIA SILVINA</t>
  </si>
  <si>
    <t xml:space="preserve"> 779/862 VERO MARTINEZ QUINZIO</t>
  </si>
  <si>
    <t xml:space="preserve"> 807 MARIA FLORENCIA QUERICA</t>
  </si>
  <si>
    <t xml:space="preserve"> 788 FIORELLA SCRIVERI</t>
  </si>
  <si>
    <t xml:space="preserve"> 781 ANDREA GISELA GENERO</t>
  </si>
  <si>
    <t xml:space="preserve"> 782 JOSEFINA VANZATO</t>
  </si>
  <si>
    <t xml:space="preserve"> 783 ANA LAURA MARCHESE</t>
  </si>
  <si>
    <t xml:space="preserve"> 784 TAMARA AUZMENDI</t>
  </si>
  <si>
    <t xml:space="preserve"> 785 MIGUEL ANGEL VENA</t>
  </si>
  <si>
    <t xml:space="preserve"> 787 SILVINA CRUZ</t>
  </si>
  <si>
    <t xml:space="preserve"> 789 CLARA TROIELLI</t>
  </si>
  <si>
    <t xml:space="preserve"> 790 IRINA PALAVECINO</t>
  </si>
  <si>
    <t xml:space="preserve"> 791 MARILINA LAS HERAS</t>
  </si>
  <si>
    <t xml:space="preserve"> 792 MARISA BREPPE</t>
  </si>
  <si>
    <t xml:space="preserve"> 793 MELISA MASSARI</t>
  </si>
  <si>
    <t xml:space="preserve"> 794 GEORGINA MANSON</t>
  </si>
  <si>
    <t xml:space="preserve"> 795 EZEQUIEL LASSALLE</t>
  </si>
  <si>
    <t xml:space="preserve"> 796 BELEN QUINTERO</t>
  </si>
  <si>
    <t xml:space="preserve"> 797 MICAELA VILLAGRA</t>
  </si>
  <si>
    <t xml:space="preserve"> 798 JULIETA SALAS GATT</t>
  </si>
  <si>
    <t xml:space="preserve"> 799 VERONICA ISABEL APARICIO</t>
  </si>
  <si>
    <t xml:space="preserve"> 800/921 MELINA RAQUEL BENITEZ VELAZQUEZ</t>
  </si>
  <si>
    <t xml:space="preserve"> 801 YANINA STALFEKER</t>
  </si>
  <si>
    <t xml:space="preserve"> 802 LOURDES MOHAMED</t>
  </si>
  <si>
    <t xml:space="preserve"> 803 MELINA RODRIGUEZ</t>
  </si>
  <si>
    <t xml:space="preserve"> 804/835 GABRIELA INES BORELLA</t>
  </si>
  <si>
    <t xml:space="preserve"> 805 NATALY ROBLES</t>
  </si>
  <si>
    <t xml:space="preserve"> 808 LUCIA BIELOPOLSKY</t>
  </si>
  <si>
    <t xml:space="preserve"> 809 CAMILA FLYNN</t>
  </si>
  <si>
    <t xml:space="preserve"> 810 SOFIA LEVERONI</t>
  </si>
  <si>
    <t xml:space="preserve"> 811 TAMARA DOLCE</t>
  </si>
  <si>
    <t xml:space="preserve"> 812 CANDELA ALVAREZ</t>
  </si>
  <si>
    <t xml:space="preserve"> 813 SOFIA COCARO</t>
  </si>
  <si>
    <t xml:space="preserve"> 814/855 MARLENE CHRYSTAN</t>
  </si>
  <si>
    <t xml:space="preserve">BDS </t>
  </si>
  <si>
    <t xml:space="preserve"> 815 FLORENCIA LUGEA</t>
  </si>
  <si>
    <t xml:space="preserve"> 816/932 JENNIFER TAFFAREL</t>
  </si>
  <si>
    <t xml:space="preserve"> 817 FLORENCIA NAVARRO</t>
  </si>
  <si>
    <t xml:space="preserve"> 818 PAABLO ZINK</t>
  </si>
  <si>
    <t xml:space="preserve"> 819 SERGIO ADRIAN DIAZ</t>
  </si>
  <si>
    <t xml:space="preserve"> 820 FLORENCIA DE FELIPE</t>
  </si>
  <si>
    <t xml:space="preserve"> 821 STEFANIA SEGURA</t>
  </si>
  <si>
    <t xml:space="preserve"> 824 LUCIA GIL</t>
  </si>
  <si>
    <t xml:space="preserve"> 825 FLORENCIA ALDANA VALLEJOS</t>
  </si>
  <si>
    <t xml:space="preserve"> 826 ANDREA PAULO BAUDRIZ</t>
  </si>
  <si>
    <t xml:space="preserve"> 827 NATALIA VALDATTI</t>
  </si>
  <si>
    <t xml:space="preserve"> 828 ALEJANDRO PONCE</t>
  </si>
  <si>
    <t xml:space="preserve"> 829 DAIANA MARCHINI</t>
  </si>
  <si>
    <t xml:space="preserve"> 830 VALENTINA HELISZKOWSKI</t>
  </si>
  <si>
    <t xml:space="preserve"> 832 MILAGROS SARTORIO PEREZ</t>
  </si>
  <si>
    <t xml:space="preserve"> 833 MARIA SOL SANCHEZ</t>
  </si>
  <si>
    <t xml:space="preserve"> 398/836 ANDREA MERCADO</t>
  </si>
  <si>
    <t xml:space="preserve"> 834 SOFIA BESCOS</t>
  </si>
  <si>
    <t xml:space="preserve"> 837 CRISTINA LIVA</t>
  </si>
  <si>
    <t xml:space="preserve"> 838 MANUELA SOFIA MARTINEZ</t>
  </si>
  <si>
    <t xml:space="preserve"> 840 MARIANA OCCHIUZZI</t>
  </si>
  <si>
    <t xml:space="preserve"> 841 AGOSTINA MARINES SCORCIAFFICO CHARYTONOW</t>
  </si>
  <si>
    <t xml:space="preserve"> 198/860 MARIANA GABRIELLONI</t>
  </si>
  <si>
    <t xml:space="preserve"> 844 ROCIO NAJURIETA</t>
  </si>
  <si>
    <t xml:space="preserve"> 845 DANIELA VICTORIA TROVATO</t>
  </si>
  <si>
    <t xml:space="preserve"> 846/849 ANA ELIAS</t>
  </si>
  <si>
    <t xml:space="preserve"> 847 FLORENCIA SAMPER</t>
  </si>
  <si>
    <t xml:space="preserve"> 848 ROCIO CARBALLO</t>
  </si>
  <si>
    <t xml:space="preserve"> 850 NANCY GOMEZ</t>
  </si>
  <si>
    <t xml:space="preserve"> 851 FLORENCIA DEVECCHI</t>
  </si>
  <si>
    <t xml:space="preserve"> 852 MILAGROS BARRIONUEVO</t>
  </si>
  <si>
    <t xml:space="preserve"> 853 REBECA MORGADA</t>
  </si>
  <si>
    <t xml:space="preserve"> 854 NATALIA VILLALBA LASTRA</t>
  </si>
  <si>
    <t xml:space="preserve"> 856 MICHELLE RODRIGUEZ</t>
  </si>
  <si>
    <t xml:space="preserve"> 857 MICAELA BAVCAR</t>
  </si>
  <si>
    <t xml:space="preserve"> 863 XOANA ESTEVEZ</t>
  </si>
  <si>
    <t xml:space="preserve"> 864 SANDRA LESCANO</t>
  </si>
  <si>
    <t xml:space="preserve"> 865 FLORENCIA BULGARI</t>
  </si>
  <si>
    <t xml:space="preserve"> 866/903 CAROLINA SANTELLAN</t>
  </si>
  <si>
    <t xml:space="preserve"> 867 LUCILA TORRE</t>
  </si>
  <si>
    <t xml:space="preserve"> 868 JESSICA RICKENSDORF</t>
  </si>
  <si>
    <t xml:space="preserve"> 843 MARTINA VILLEGAS HURBAN</t>
  </si>
  <si>
    <t>NOMBRE</t>
  </si>
  <si>
    <t>ORDEN</t>
  </si>
  <si>
    <t xml:space="preserve"> (24</t>
  </si>
  <si>
    <t xml:space="preserve"> (25</t>
  </si>
  <si>
    <t xml:space="preserve"> ML </t>
  </si>
  <si>
    <t>TOTAL POR CLIENTE</t>
  </si>
  <si>
    <t>ES NC</t>
  </si>
  <si>
    <t>ML</t>
  </si>
  <si>
    <t xml:space="preserve">GINA </t>
  </si>
  <si>
    <t>TANSF BANCARIA</t>
  </si>
  <si>
    <t>COMENTARIO</t>
  </si>
  <si>
    <t>OK VTA DE MAYO</t>
  </si>
  <si>
    <t>NC MACETA VTA MAYO</t>
  </si>
  <si>
    <t>REGALO VANI</t>
  </si>
  <si>
    <t>OK TODO JUNTO</t>
  </si>
  <si>
    <t>TODO JUNTO</t>
  </si>
  <si>
    <t>RETENIDO</t>
  </si>
  <si>
    <t>COSTO DOLCE</t>
  </si>
  <si>
    <t>NATI</t>
  </si>
  <si>
    <t>VENTA SIN IVA</t>
  </si>
  <si>
    <t>ok</t>
  </si>
  <si>
    <t>OC CONCURSO POR ESO NEGATIVO</t>
  </si>
  <si>
    <t>*dif por Orden de compra</t>
  </si>
  <si>
    <t>PAGADO</t>
  </si>
  <si>
    <t>RESTA</t>
  </si>
  <si>
    <t>PAGADO 27/07</t>
  </si>
  <si>
    <t>MARCA</t>
  </si>
  <si>
    <t>CANJES</t>
  </si>
  <si>
    <t>DE MERCADO PAGO</t>
  </si>
  <si>
    <t>RETIRAMOS</t>
  </si>
  <si>
    <t>YA 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</si>
</sst>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yy"/>
    <numFmt numFmtId="165" formatCode="#,###,##0.00"/>
  </numFmts>
  <fonts count="9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Border="1"/>
    <xf numFmtId="0" fontId="0" fillId="0" borderId="1" xfId="0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165" fontId="0" fillId="2" borderId="1" xfId="0" applyNumberFormat="1" applyFont="1" applyFill="1" applyBorder="1"/>
    <xf numFmtId="165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4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0" xfId="0" applyBorder="1"/>
    <xf numFmtId="165" fontId="0" fillId="0" borderId="0" xfId="0" applyNumberFormat="1" applyBorder="1"/>
    <xf numFmtId="43" fontId="1" fillId="3" borderId="1" xfId="1" applyFont="1" applyFill="1" applyBorder="1"/>
    <xf numFmtId="0" fontId="0" fillId="0" borderId="1" xfId="0" applyNumberFormat="1" applyFont="1" applyFill="1" applyBorder="1"/>
    <xf numFmtId="43" fontId="0" fillId="0" borderId="0" xfId="1" applyFont="1" applyBorder="1"/>
    <xf numFmtId="165" fontId="0" fillId="0" borderId="0" xfId="0" applyNumberFormat="1" applyFill="1" applyBorder="1"/>
    <xf numFmtId="0" fontId="3" fillId="0" borderId="1" xfId="0" applyFont="1" applyFill="1" applyBorder="1"/>
    <xf numFmtId="165" fontId="3" fillId="0" borderId="1" xfId="0" applyNumberFormat="1" applyFont="1" applyFill="1" applyBorder="1"/>
    <xf numFmtId="0" fontId="3" fillId="0" borderId="1" xfId="0" applyFont="1" applyBorder="1"/>
    <xf numFmtId="0" fontId="3" fillId="0" borderId="0" xfId="0" applyFont="1"/>
    <xf numFmtId="165" fontId="3" fillId="3" borderId="1" xfId="0" applyNumberFormat="1" applyFon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65" fontId="4" fillId="4" borderId="1" xfId="0" applyNumberFormat="1" applyFont="1" applyFill="1" applyBorder="1"/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  <xf numFmtId="0" fontId="4" fillId="0" borderId="1" xfId="0" applyNumberFormat="1" applyFont="1" applyFill="1" applyBorder="1"/>
    <xf numFmtId="0" fontId="0" fillId="0" borderId="0" xfId="0" applyFill="1" applyBorder="1"/>
    <xf numFmtId="0" fontId="0" fillId="5" borderId="1" xfId="0" applyFont="1" applyFill="1" applyBorder="1"/>
    <xf numFmtId="164" fontId="0" fillId="5" borderId="1" xfId="0" applyNumberFormat="1" applyFont="1" applyFill="1" applyBorder="1"/>
    <xf numFmtId="0" fontId="0" fillId="5" borderId="1" xfId="0" applyNumberFormat="1" applyFont="1" applyFill="1" applyBorder="1"/>
    <xf numFmtId="165" fontId="0" fillId="5" borderId="1" xfId="0" applyNumberFormat="1" applyFont="1" applyFill="1" applyBorder="1"/>
    <xf numFmtId="165" fontId="0" fillId="5" borderId="1" xfId="0" applyNumberFormat="1" applyFill="1" applyBorder="1"/>
    <xf numFmtId="0" fontId="0" fillId="5" borderId="1" xfId="0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1" xfId="0" applyNumberFormat="1" applyFont="1" applyFill="1" applyBorder="1"/>
    <xf numFmtId="0" fontId="0" fillId="6" borderId="1" xfId="0" applyFont="1" applyFill="1" applyBorder="1"/>
    <xf numFmtId="164" fontId="0" fillId="6" borderId="1" xfId="0" applyNumberFormat="1" applyFont="1" applyFill="1" applyBorder="1"/>
    <xf numFmtId="165" fontId="0" fillId="6" borderId="1" xfId="0" applyNumberFormat="1" applyFont="1" applyFill="1" applyBorder="1"/>
    <xf numFmtId="165" fontId="0" fillId="6" borderId="1" xfId="0" applyNumberFormat="1" applyFill="1" applyBorder="1"/>
    <xf numFmtId="0" fontId="0" fillId="6" borderId="1" xfId="0" applyFill="1" applyBorder="1"/>
    <xf numFmtId="4" fontId="0" fillId="6" borderId="1" xfId="0" applyNumberFormat="1" applyFill="1" applyBorder="1"/>
    <xf numFmtId="0" fontId="0" fillId="6" borderId="0" xfId="0" applyFill="1"/>
    <xf numFmtId="0" fontId="0" fillId="8" borderId="1" xfId="0" applyFont="1" applyFill="1" applyBorder="1"/>
    <xf numFmtId="164" fontId="0" fillId="8" borderId="1" xfId="0" applyNumberFormat="1" applyFont="1" applyFill="1" applyBorder="1"/>
    <xf numFmtId="0" fontId="0" fillId="8" borderId="1" xfId="0" applyNumberFormat="1" applyFont="1" applyFill="1" applyBorder="1"/>
    <xf numFmtId="165" fontId="0" fillId="8" borderId="1" xfId="0" applyNumberFormat="1" applyFill="1" applyBorder="1"/>
    <xf numFmtId="0" fontId="0" fillId="8" borderId="1" xfId="0" applyFill="1" applyBorder="1"/>
    <xf numFmtId="4" fontId="0" fillId="8" borderId="1" xfId="0" applyNumberFormat="1" applyFill="1" applyBorder="1"/>
    <xf numFmtId="2" fontId="0" fillId="0" borderId="0" xfId="0" applyNumberFormat="1" applyBorder="1"/>
    <xf numFmtId="2" fontId="1" fillId="3" borderId="1" xfId="0" applyNumberFormat="1" applyFont="1" applyFill="1" applyBorder="1"/>
    <xf numFmtId="0" fontId="3" fillId="7" borderId="1" xfId="0" applyFont="1" applyFill="1" applyBorder="1"/>
    <xf numFmtId="43" fontId="0" fillId="0" borderId="1" xfId="1" applyFont="1" applyBorder="1"/>
    <xf numFmtId="2" fontId="0" fillId="0" borderId="1" xfId="0" applyNumberFormat="1" applyBorder="1"/>
    <xf numFmtId="43" fontId="0" fillId="0" borderId="1" xfId="1" applyFont="1" applyFill="1" applyBorder="1"/>
    <xf numFmtId="2" fontId="0" fillId="0" borderId="1" xfId="0" applyNumberFormat="1" applyFill="1" applyBorder="1"/>
    <xf numFmtId="0" fontId="3" fillId="2" borderId="1" xfId="0" applyFont="1" applyFill="1" applyBorder="1"/>
    <xf numFmtId="43" fontId="0" fillId="8" borderId="1" xfId="1" applyFont="1" applyFill="1" applyBorder="1"/>
    <xf numFmtId="2" fontId="0" fillId="8" borderId="1" xfId="0" applyNumberFormat="1" applyFill="1" applyBorder="1"/>
    <xf numFmtId="43" fontId="0" fillId="2" borderId="1" xfId="1" applyFont="1" applyFill="1" applyBorder="1"/>
    <xf numFmtId="2" fontId="0" fillId="2" borderId="1" xfId="0" applyNumberFormat="1" applyFill="1" applyBorder="1"/>
    <xf numFmtId="0" fontId="0" fillId="3" borderId="0" xfId="0" applyFill="1" applyBorder="1"/>
    <xf numFmtId="43" fontId="0" fillId="3" borderId="0" xfId="1" applyFont="1" applyFill="1" applyBorder="1"/>
    <xf numFmtId="0" fontId="0" fillId="0" borderId="2" xfId="0" applyFont="1" applyFill="1" applyBorder="1"/>
    <xf numFmtId="164" fontId="0" fillId="0" borderId="2" xfId="0" applyNumberFormat="1" applyFont="1" applyFill="1" applyBorder="1"/>
    <xf numFmtId="0" fontId="0" fillId="6" borderId="2" xfId="0" applyNumberFormat="1" applyFont="1" applyFill="1" applyBorder="1"/>
    <xf numFmtId="165" fontId="0" fillId="0" borderId="2" xfId="0" applyNumberFormat="1" applyFont="1" applyFill="1" applyBorder="1"/>
    <xf numFmtId="165" fontId="0" fillId="4" borderId="2" xfId="0" applyNumberFormat="1" applyFill="1" applyBorder="1"/>
    <xf numFmtId="4" fontId="0" fillId="0" borderId="2" xfId="0" applyNumberFormat="1" applyBorder="1"/>
    <xf numFmtId="43" fontId="0" fillId="0" borderId="2" xfId="1" applyFont="1" applyBorder="1"/>
    <xf numFmtId="2" fontId="0" fillId="0" borderId="2" xfId="0" applyNumberFormat="1" applyBorder="1"/>
    <xf numFmtId="4" fontId="6" fillId="8" borderId="4" xfId="0" applyNumberFormat="1" applyFont="1" applyFill="1" applyBorder="1"/>
    <xf numFmtId="0" fontId="0" fillId="9" borderId="3" xfId="0" applyFill="1" applyBorder="1"/>
    <xf numFmtId="0" fontId="0" fillId="9" borderId="4" xfId="0" applyFill="1" applyBorder="1"/>
    <xf numFmtId="165" fontId="1" fillId="9" borderId="4" xfId="0" applyNumberFormat="1" applyFont="1" applyFill="1" applyBorder="1"/>
    <xf numFmtId="4" fontId="6" fillId="9" borderId="4" xfId="0" applyNumberFormat="1" applyFont="1" applyFill="1" applyBorder="1"/>
    <xf numFmtId="165" fontId="6" fillId="9" borderId="4" xfId="0" applyNumberFormat="1" applyFont="1" applyFill="1" applyBorder="1"/>
    <xf numFmtId="165" fontId="6" fillId="9" borderId="5" xfId="0" applyNumberFormat="1" applyFont="1" applyFill="1" applyBorder="1"/>
    <xf numFmtId="165" fontId="5" fillId="9" borderId="4" xfId="0" applyNumberFormat="1" applyFont="1" applyFill="1" applyBorder="1"/>
    <xf numFmtId="0" fontId="3" fillId="8" borderId="1" xfId="0" applyFont="1" applyFill="1" applyBorder="1"/>
    <xf numFmtId="165" fontId="0" fillId="8" borderId="1" xfId="0" applyNumberFormat="1" applyFont="1" applyFill="1" applyBorder="1"/>
    <xf numFmtId="165" fontId="0" fillId="8" borderId="2" xfId="0" applyNumberFormat="1" applyFont="1" applyFill="1" applyBorder="1"/>
    <xf numFmtId="0" fontId="0" fillId="8" borderId="0" xfId="0" applyFill="1" applyBorder="1"/>
    <xf numFmtId="4" fontId="0" fillId="8" borderId="0" xfId="0" applyNumberFormat="1" applyFill="1" applyBorder="1"/>
    <xf numFmtId="43" fontId="0" fillId="8" borderId="0" xfId="1" applyFont="1" applyFill="1" applyBorder="1"/>
    <xf numFmtId="165" fontId="0" fillId="10" borderId="1" xfId="0" applyNumberFormat="1" applyFill="1" applyBorder="1"/>
    <xf numFmtId="165" fontId="7" fillId="0" borderId="0" xfId="0" applyNumberFormat="1" applyFont="1" applyFill="1" applyBorder="1"/>
    <xf numFmtId="165" fontId="7" fillId="0" borderId="0" xfId="0" applyNumberFormat="1" applyFont="1" applyBorder="1"/>
    <xf numFmtId="43" fontId="0" fillId="0" borderId="0" xfId="0" applyNumberFormat="1" applyBorder="1"/>
    <xf numFmtId="16" fontId="0" fillId="0" borderId="0" xfId="0" applyNumberFormat="1"/>
    <xf numFmtId="0" fontId="8" fillId="11" borderId="0" xfId="0" applyFont="1" applyFill="1"/>
    <xf numFmtId="0" fontId="0" fillId="11" borderId="0" xfId="0" applyFill="1"/>
    <xf numFmtId="44" fontId="0" fillId="11" borderId="0" xfId="2" applyFont="1" applyFill="1"/>
    <xf numFmtId="44" fontId="0" fillId="0" borderId="0" xfId="2" applyFont="1" applyFill="1"/>
    <xf numFmtId="44" fontId="0" fillId="0" borderId="0" xfId="2" applyFont="1"/>
    <xf numFmtId="44" fontId="8" fillId="11" borderId="0" xfId="2" applyFont="1" applyFill="1"/>
    <xf numFmtId="14" fontId="0" fillId="0" borderId="0" xfId="1" applyNumberFormat="1" applyFont="1" applyBorder="1"/>
    <xf numFmtId="43" fontId="0" fillId="0" borderId="0" xfId="1" applyFont="1" applyFill="1" applyBorder="1"/>
    <xf numFmtId="43" fontId="3" fillId="10" borderId="0" xfId="1" applyFont="1" applyFill="1" applyBorder="1"/>
    <xf numFmtId="43" fontId="0" fillId="12" borderId="0" xfId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46"/>
  <sheetViews>
    <sheetView showGridLines="0" tabSelected="1" topLeftCell="K1" zoomScale="70" zoomScaleNormal="70" workbookViewId="0">
      <pane ySplit="1" topLeftCell="A1420" activePane="bottomLeft" state="frozen"/>
      <selection pane="bottomLeft" activeCell="O1444" sqref="O1444"/>
    </sheetView>
  </sheetViews>
  <sheetFormatPr baseColWidth="10" defaultColWidth="9.1796875" defaultRowHeight="14.5" x14ac:dyDescent="0.35"/>
  <cols>
    <col min="1" max="1" width="16.54296875" style="15" bestFit="1" customWidth="1"/>
    <col min="2" max="2" width="23.54296875" style="15" customWidth="1"/>
    <col min="3" max="3" width="11" style="15"/>
    <col min="4" max="4" width="14" style="15"/>
    <col min="5" max="5" width="7" style="15"/>
    <col min="6" max="7" width="33.7265625" style="15" customWidth="1"/>
    <col min="8" max="8" width="33.7265625" style="33" customWidth="1"/>
    <col min="9" max="9" width="9.1796875" style="15" customWidth="1"/>
    <col min="10" max="10" width="19" style="15" customWidth="1"/>
    <col min="11" max="11" width="16.7265625" style="15" customWidth="1"/>
    <col min="12" max="12" width="22.54296875" style="20" customWidth="1"/>
    <col min="13" max="13" width="17.453125" style="16" customWidth="1"/>
    <col min="14" max="14" width="29.1796875" style="16" customWidth="1"/>
    <col min="15" max="16" width="21.453125" style="16" customWidth="1"/>
    <col min="17" max="17" width="16.1796875" style="15" customWidth="1"/>
    <col min="18" max="18" width="10.7265625" style="15" bestFit="1" customWidth="1"/>
    <col min="19" max="19" width="13.81640625" style="19" bestFit="1" customWidth="1"/>
    <col min="20" max="20" width="12.453125" style="19" bestFit="1" customWidth="1"/>
    <col min="21" max="21" width="14" style="19" customWidth="1"/>
    <col min="22" max="22" width="15" style="19" customWidth="1"/>
    <col min="23" max="23" width="10.54296875" style="19" bestFit="1" customWidth="1"/>
    <col min="24" max="24" width="10.6328125" style="56" bestFit="1" customWidth="1"/>
    <col min="25" max="25" width="17.453125" style="15" bestFit="1" customWidth="1"/>
    <col min="26" max="16384" width="9.1796875" style="15"/>
  </cols>
  <sheetData>
    <row r="1" spans="1:25" s="24" customForma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3361</v>
      </c>
      <c r="H1" s="21" t="s">
        <v>3362</v>
      </c>
      <c r="I1" s="21" t="s">
        <v>6</v>
      </c>
      <c r="J1" s="21" t="s">
        <v>2970</v>
      </c>
      <c r="K1" s="86" t="s">
        <v>2972</v>
      </c>
      <c r="L1" s="22" t="s">
        <v>2971</v>
      </c>
      <c r="M1" s="22" t="s">
        <v>2973</v>
      </c>
      <c r="N1" s="22" t="s">
        <v>2974</v>
      </c>
      <c r="O1" s="25" t="s">
        <v>2968</v>
      </c>
      <c r="P1" s="25" t="s">
        <v>3366</v>
      </c>
      <c r="Q1" s="23" t="s">
        <v>2976</v>
      </c>
      <c r="R1" s="22" t="s">
        <v>2975</v>
      </c>
      <c r="S1" s="17" t="s">
        <v>2977</v>
      </c>
      <c r="T1" s="17" t="s">
        <v>2978</v>
      </c>
      <c r="U1" s="17" t="s">
        <v>2979</v>
      </c>
      <c r="V1" s="17" t="s">
        <v>2980</v>
      </c>
      <c r="W1" s="17" t="s">
        <v>2981</v>
      </c>
      <c r="X1" s="57" t="s">
        <v>2982</v>
      </c>
      <c r="Y1" s="58" t="s">
        <v>3371</v>
      </c>
    </row>
    <row r="2" spans="1:25" customFormat="1" x14ac:dyDescent="0.35">
      <c r="A2" s="1" t="s">
        <v>2158</v>
      </c>
      <c r="B2" s="1" t="s">
        <v>2159</v>
      </c>
      <c r="C2" s="3">
        <v>43985</v>
      </c>
      <c r="D2" s="1" t="s">
        <v>2160</v>
      </c>
      <c r="E2" s="1" t="s">
        <v>2161</v>
      </c>
      <c r="F2" s="1" t="s">
        <v>2983</v>
      </c>
      <c r="G2" s="1" t="s">
        <v>2984</v>
      </c>
      <c r="H2" s="18">
        <v>456</v>
      </c>
      <c r="I2" s="2">
        <v>1</v>
      </c>
      <c r="J2" s="2">
        <v>1056.32801652893</v>
      </c>
      <c r="K2" s="87">
        <v>1486.7711199843</v>
      </c>
      <c r="L2" s="2">
        <v>1798.993055181003</v>
      </c>
      <c r="M2" s="4">
        <v>1278.1569000000052</v>
      </c>
      <c r="N2" s="4">
        <v>1278.1569000000052</v>
      </c>
      <c r="O2" s="4">
        <v>1278.4126000000058</v>
      </c>
      <c r="P2" s="26">
        <v>1278.4126000000058</v>
      </c>
      <c r="Q2" s="5" t="s">
        <v>2969</v>
      </c>
      <c r="R2" s="12">
        <v>520.58045518099721</v>
      </c>
      <c r="S2" s="59">
        <v>1799</v>
      </c>
      <c r="T2" s="59">
        <v>-43.36</v>
      </c>
      <c r="U2" s="59">
        <v>-35.979999999999997</v>
      </c>
      <c r="V2" s="59">
        <v>-287.85000000000014</v>
      </c>
      <c r="W2" s="59">
        <v>1431.81</v>
      </c>
      <c r="X2" s="60">
        <f>+W2-P2</f>
        <v>153.39739999999415</v>
      </c>
      <c r="Y2" s="5"/>
    </row>
    <row r="3" spans="1:25" customFormat="1" x14ac:dyDescent="0.35">
      <c r="A3" s="1" t="s">
        <v>2162</v>
      </c>
      <c r="B3" s="1" t="s">
        <v>2163</v>
      </c>
      <c r="C3" s="3">
        <v>43985</v>
      </c>
      <c r="D3" s="1" t="s">
        <v>2164</v>
      </c>
      <c r="E3" s="1" t="s">
        <v>2165</v>
      </c>
      <c r="F3" s="1" t="s">
        <v>2983</v>
      </c>
      <c r="G3" s="1" t="s">
        <v>2985</v>
      </c>
      <c r="H3" s="18">
        <v>436</v>
      </c>
      <c r="I3" s="2">
        <v>1</v>
      </c>
      <c r="J3" s="2">
        <v>1056.32801652893</v>
      </c>
      <c r="K3" s="87">
        <v>1486.7711199843</v>
      </c>
      <c r="L3" s="2">
        <v>1798.993055181003</v>
      </c>
      <c r="M3" s="4">
        <v>1278.1569000000052</v>
      </c>
      <c r="N3" s="4">
        <v>1278.1569000000052</v>
      </c>
      <c r="O3" s="4">
        <v>1278.4126000000058</v>
      </c>
      <c r="P3" s="26">
        <v>1278.4126000000058</v>
      </c>
      <c r="Q3" s="5" t="s">
        <v>2969</v>
      </c>
      <c r="R3" s="12">
        <v>520.58045518099721</v>
      </c>
      <c r="S3" s="59">
        <v>1799</v>
      </c>
      <c r="T3" s="59">
        <v>-43.36</v>
      </c>
      <c r="U3" s="59">
        <v>-35.979999999999997</v>
      </c>
      <c r="V3" s="59">
        <v>-224.88000000000011</v>
      </c>
      <c r="W3" s="59">
        <v>1494.78</v>
      </c>
      <c r="X3" s="60">
        <f>+W3-P3</f>
        <v>216.36739999999418</v>
      </c>
      <c r="Y3" s="5"/>
    </row>
    <row r="4" spans="1:25" customFormat="1" x14ac:dyDescent="0.35">
      <c r="A4" s="1" t="s">
        <v>2106</v>
      </c>
      <c r="B4" s="1" t="s">
        <v>2107</v>
      </c>
      <c r="C4" s="3">
        <v>43985</v>
      </c>
      <c r="D4" s="1" t="s">
        <v>2108</v>
      </c>
      <c r="E4" s="1" t="s">
        <v>2109</v>
      </c>
      <c r="F4" s="1" t="s">
        <v>2983</v>
      </c>
      <c r="G4" s="1" t="s">
        <v>2986</v>
      </c>
      <c r="H4" s="18">
        <v>321</v>
      </c>
      <c r="I4" s="2">
        <v>-2</v>
      </c>
      <c r="J4" s="2">
        <v>120.46080000000001</v>
      </c>
      <c r="K4" s="87">
        <v>-358.36268866559999</v>
      </c>
      <c r="L4" s="2">
        <v>-433.61885328537596</v>
      </c>
      <c r="M4" s="4">
        <v>145.75756799999999</v>
      </c>
      <c r="N4" s="4">
        <v>-291.51513599999998</v>
      </c>
      <c r="O4" s="4">
        <v>-276.93937919999996</v>
      </c>
      <c r="P4" s="26">
        <v>-276.93937919999996</v>
      </c>
      <c r="Q4" s="5" t="s">
        <v>2969</v>
      </c>
      <c r="R4" s="12">
        <v>-156.679474085376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2">
        <v>0</v>
      </c>
      <c r="Y4" s="5" t="s">
        <v>3373</v>
      </c>
    </row>
    <row r="5" spans="1:25" customFormat="1" x14ac:dyDescent="0.35">
      <c r="A5" s="1" t="s">
        <v>99</v>
      </c>
      <c r="B5" s="1" t="s">
        <v>100</v>
      </c>
      <c r="C5" s="3">
        <v>43985</v>
      </c>
      <c r="D5" s="1" t="s">
        <v>101</v>
      </c>
      <c r="E5" s="1" t="s">
        <v>102</v>
      </c>
      <c r="F5" s="1" t="s">
        <v>2983</v>
      </c>
      <c r="G5" s="1" t="s">
        <v>2987</v>
      </c>
      <c r="H5" s="18">
        <v>393</v>
      </c>
      <c r="I5" s="2">
        <v>1</v>
      </c>
      <c r="J5" s="2">
        <v>256.65570247933903</v>
      </c>
      <c r="K5" s="87">
        <v>378.64043636008302</v>
      </c>
      <c r="L5" s="2">
        <v>458.15492799570046</v>
      </c>
      <c r="M5" s="4">
        <v>310.55340000000024</v>
      </c>
      <c r="N5" s="4">
        <v>310.55340000000024</v>
      </c>
      <c r="O5" s="4">
        <v>295.02573000000024</v>
      </c>
      <c r="P5" s="4">
        <v>295.02573000000024</v>
      </c>
      <c r="Q5" s="5" t="s">
        <v>2969</v>
      </c>
      <c r="R5" s="12">
        <v>163.12919799570022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2">
        <v>0</v>
      </c>
      <c r="Y5" s="5" t="s">
        <v>3372</v>
      </c>
    </row>
    <row r="6" spans="1:25" customFormat="1" x14ac:dyDescent="0.35">
      <c r="A6" s="1" t="s">
        <v>137</v>
      </c>
      <c r="B6" s="1" t="s">
        <v>138</v>
      </c>
      <c r="C6" s="3">
        <v>43985</v>
      </c>
      <c r="D6" s="1" t="s">
        <v>139</v>
      </c>
      <c r="E6" s="1" t="s">
        <v>140</v>
      </c>
      <c r="F6" s="1" t="s">
        <v>2983</v>
      </c>
      <c r="G6" s="1" t="s">
        <v>2987</v>
      </c>
      <c r="H6" s="18"/>
      <c r="I6" s="2">
        <v>-1</v>
      </c>
      <c r="J6" s="2">
        <v>256.65570247933903</v>
      </c>
      <c r="K6" s="87">
        <v>-378.64043636008302</v>
      </c>
      <c r="L6" s="2">
        <v>-458.15492799570046</v>
      </c>
      <c r="M6" s="4">
        <v>310.55340000000024</v>
      </c>
      <c r="N6" s="4">
        <v>-310.55340000000024</v>
      </c>
      <c r="O6" s="4">
        <v>-295.02573000000024</v>
      </c>
      <c r="P6" s="4">
        <v>-295.02573000000024</v>
      </c>
      <c r="Q6" s="5" t="s">
        <v>2969</v>
      </c>
      <c r="R6" s="12">
        <v>-163.12919799570022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60">
        <f>+W6</f>
        <v>0</v>
      </c>
      <c r="Y6" s="5"/>
    </row>
    <row r="7" spans="1:25" customFormat="1" x14ac:dyDescent="0.35">
      <c r="A7" s="1"/>
      <c r="B7" s="1"/>
      <c r="C7" s="3"/>
      <c r="D7" s="1"/>
      <c r="E7" s="1"/>
      <c r="F7" s="1"/>
      <c r="G7" s="1"/>
      <c r="H7" s="18"/>
      <c r="I7" s="2"/>
      <c r="J7" s="2"/>
      <c r="K7" s="87"/>
      <c r="L7" s="2"/>
      <c r="M7" s="4"/>
      <c r="N7" s="4"/>
      <c r="O7" s="4"/>
      <c r="P7" s="26">
        <v>0</v>
      </c>
      <c r="Q7" s="5"/>
      <c r="R7" s="12"/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60">
        <f>+W7</f>
        <v>0</v>
      </c>
      <c r="Y7" s="5"/>
    </row>
    <row r="8" spans="1:25" customFormat="1" x14ac:dyDescent="0.35">
      <c r="A8" s="1" t="s">
        <v>2146</v>
      </c>
      <c r="B8" s="1" t="s">
        <v>2147</v>
      </c>
      <c r="C8" s="3">
        <v>43985</v>
      </c>
      <c r="D8" s="1" t="s">
        <v>2148</v>
      </c>
      <c r="E8" s="1" t="s">
        <v>2149</v>
      </c>
      <c r="F8" s="1" t="s">
        <v>2983</v>
      </c>
      <c r="G8" s="1" t="s">
        <v>2988</v>
      </c>
      <c r="H8" s="18">
        <v>446</v>
      </c>
      <c r="I8" s="2">
        <v>1</v>
      </c>
      <c r="J8" s="2">
        <v>1056.32801652893</v>
      </c>
      <c r="K8" s="87">
        <v>1476.5775546248001</v>
      </c>
      <c r="L8" s="2">
        <v>1786.658841096008</v>
      </c>
      <c r="M8" s="4">
        <v>1278.1569000000052</v>
      </c>
      <c r="N8" s="4">
        <v>1278.1569000000052</v>
      </c>
      <c r="O8" s="4">
        <v>1278.4126000000058</v>
      </c>
      <c r="P8" s="4">
        <v>1278.4126000000058</v>
      </c>
      <c r="Q8" s="5" t="s">
        <v>2969</v>
      </c>
      <c r="R8" s="12">
        <v>508.24624109600222</v>
      </c>
      <c r="S8" s="59">
        <v>2099</v>
      </c>
      <c r="T8" s="59">
        <v>-50.59</v>
      </c>
      <c r="U8" s="59">
        <v>-41.98</v>
      </c>
      <c r="V8" s="59">
        <v>-262.37999999999988</v>
      </c>
      <c r="W8" s="59">
        <v>1744.05</v>
      </c>
      <c r="X8" s="60">
        <f>+W8-P10</f>
        <v>253.36559999999463</v>
      </c>
      <c r="Y8" s="5"/>
    </row>
    <row r="9" spans="1:25" customFormat="1" x14ac:dyDescent="0.35">
      <c r="A9" s="1" t="s">
        <v>2405</v>
      </c>
      <c r="B9" s="1" t="s">
        <v>2406</v>
      </c>
      <c r="C9" s="3">
        <v>43985</v>
      </c>
      <c r="D9" s="1" t="s">
        <v>2407</v>
      </c>
      <c r="E9" s="1" t="s">
        <v>2408</v>
      </c>
      <c r="F9" s="1" t="s">
        <v>2983</v>
      </c>
      <c r="G9" s="1" t="s">
        <v>2988</v>
      </c>
      <c r="H9" s="18"/>
      <c r="I9" s="2">
        <v>1</v>
      </c>
      <c r="J9" s="2">
        <v>184.66446280991701</v>
      </c>
      <c r="K9" s="87">
        <v>258.13137269421401</v>
      </c>
      <c r="L9" s="2">
        <v>312.33896095999893</v>
      </c>
      <c r="M9" s="4">
        <v>223.44399999999959</v>
      </c>
      <c r="N9" s="4">
        <v>223.44399999999959</v>
      </c>
      <c r="O9" s="4">
        <v>212.27179999999962</v>
      </c>
      <c r="P9" s="4">
        <v>212.27179999999962</v>
      </c>
      <c r="Q9" s="5" t="s">
        <v>2969</v>
      </c>
      <c r="R9" s="12">
        <v>100.06716095999931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60">
        <f t="shared" ref="X9:X10" si="0">+W9</f>
        <v>0</v>
      </c>
      <c r="Y9" s="5"/>
    </row>
    <row r="10" spans="1:25" customFormat="1" x14ac:dyDescent="0.35">
      <c r="A10" s="1"/>
      <c r="B10" s="1"/>
      <c r="C10" s="3"/>
      <c r="D10" s="1"/>
      <c r="E10" s="1"/>
      <c r="F10" s="1"/>
      <c r="G10" s="1"/>
      <c r="H10" s="18"/>
      <c r="I10" s="2"/>
      <c r="J10" s="2"/>
      <c r="K10" s="87"/>
      <c r="L10" s="2"/>
      <c r="M10" s="4"/>
      <c r="N10" s="4"/>
      <c r="O10" s="4"/>
      <c r="P10" s="26">
        <f>+SUM(P8:P9)</f>
        <v>1490.6844000000053</v>
      </c>
      <c r="Q10" s="5"/>
      <c r="R10" s="12"/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60">
        <f t="shared" si="0"/>
        <v>0</v>
      </c>
      <c r="Y10" s="5"/>
    </row>
    <row r="11" spans="1:25" customFormat="1" x14ac:dyDescent="0.35">
      <c r="A11" s="1" t="s">
        <v>1145</v>
      </c>
      <c r="B11" s="1" t="s">
        <v>1146</v>
      </c>
      <c r="C11" s="3">
        <v>43985</v>
      </c>
      <c r="D11" s="1" t="s">
        <v>1147</v>
      </c>
      <c r="E11" s="1" t="s">
        <v>1148</v>
      </c>
      <c r="F11" s="1" t="s">
        <v>2983</v>
      </c>
      <c r="G11" s="1" t="s">
        <v>2989</v>
      </c>
      <c r="H11" s="18">
        <v>447</v>
      </c>
      <c r="I11" s="2">
        <v>1</v>
      </c>
      <c r="J11" s="2">
        <v>148.503801652893</v>
      </c>
      <c r="K11" s="87">
        <v>224.895642261158</v>
      </c>
      <c r="L11" s="2">
        <v>272.12372713600115</v>
      </c>
      <c r="M11" s="4">
        <v>179.68960000000052</v>
      </c>
      <c r="N11" s="4">
        <v>179.68960000000052</v>
      </c>
      <c r="O11" s="4">
        <v>170.70512000000048</v>
      </c>
      <c r="P11" s="4">
        <v>170.70512000000048</v>
      </c>
      <c r="Q11" s="5" t="s">
        <v>2969</v>
      </c>
      <c r="R11" s="12">
        <v>101.41860713600067</v>
      </c>
      <c r="S11" s="59">
        <v>899</v>
      </c>
      <c r="T11" s="59">
        <v>-21.67</v>
      </c>
      <c r="U11" s="59">
        <v>-17.98</v>
      </c>
      <c r="V11" s="59">
        <v>-112.38</v>
      </c>
      <c r="W11" s="59">
        <v>746.97</v>
      </c>
      <c r="X11" s="60">
        <f>+W11-P14</f>
        <v>183.01950499999896</v>
      </c>
      <c r="Y11" s="5"/>
    </row>
    <row r="12" spans="1:25" customFormat="1" x14ac:dyDescent="0.35">
      <c r="A12" s="1" t="s">
        <v>1349</v>
      </c>
      <c r="B12" s="1" t="s">
        <v>1350</v>
      </c>
      <c r="C12" s="3">
        <v>43985</v>
      </c>
      <c r="D12" s="1" t="s">
        <v>1351</v>
      </c>
      <c r="E12" s="1" t="s">
        <v>1352</v>
      </c>
      <c r="F12" s="1" t="s">
        <v>2983</v>
      </c>
      <c r="G12" s="1" t="s">
        <v>2989</v>
      </c>
      <c r="H12" s="18"/>
      <c r="I12" s="2">
        <v>1</v>
      </c>
      <c r="J12" s="2">
        <v>209.00991735537201</v>
      </c>
      <c r="K12" s="87">
        <v>316.52670894214901</v>
      </c>
      <c r="L12" s="2">
        <v>382.99731782000032</v>
      </c>
      <c r="M12" s="4">
        <v>252.90200000000013</v>
      </c>
      <c r="N12" s="4">
        <v>252.90200000000013</v>
      </c>
      <c r="O12" s="4">
        <v>240.25690000000012</v>
      </c>
      <c r="P12" s="4">
        <v>240.25690000000012</v>
      </c>
      <c r="Q12" s="5" t="s">
        <v>2969</v>
      </c>
      <c r="R12" s="12">
        <v>142.7404178200002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60">
        <f t="shared" ref="X12:X14" si="1">+W12</f>
        <v>0</v>
      </c>
      <c r="Y12" s="5"/>
    </row>
    <row r="13" spans="1:25" customFormat="1" x14ac:dyDescent="0.35">
      <c r="A13" s="1" t="s">
        <v>1529</v>
      </c>
      <c r="B13" s="1" t="s">
        <v>1530</v>
      </c>
      <c r="C13" s="3">
        <v>43985</v>
      </c>
      <c r="D13" s="1" t="s">
        <v>1531</v>
      </c>
      <c r="E13" s="1" t="s">
        <v>1532</v>
      </c>
      <c r="F13" s="1" t="s">
        <v>2983</v>
      </c>
      <c r="G13" s="1" t="s">
        <v>2989</v>
      </c>
      <c r="H13" s="18"/>
      <c r="I13" s="2">
        <v>1</v>
      </c>
      <c r="J13" s="2">
        <v>133.09132231404999</v>
      </c>
      <c r="K13" s="87">
        <v>201.55482942562</v>
      </c>
      <c r="L13" s="2">
        <v>243.88134360500018</v>
      </c>
      <c r="M13" s="4">
        <v>161.04050000000049</v>
      </c>
      <c r="N13" s="4">
        <v>161.04050000000049</v>
      </c>
      <c r="O13" s="4">
        <v>152.98847500000045</v>
      </c>
      <c r="P13" s="4">
        <v>152.98847500000045</v>
      </c>
      <c r="Q13" s="5" t="s">
        <v>2969</v>
      </c>
      <c r="R13" s="12">
        <v>90.892868604999734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60">
        <f t="shared" si="1"/>
        <v>0</v>
      </c>
      <c r="Y13" s="5"/>
    </row>
    <row r="14" spans="1:25" customFormat="1" x14ac:dyDescent="0.35">
      <c r="A14" s="1"/>
      <c r="B14" s="1"/>
      <c r="C14" s="3"/>
      <c r="D14" s="1"/>
      <c r="E14" s="1"/>
      <c r="F14" s="1"/>
      <c r="G14" s="1"/>
      <c r="H14" s="18"/>
      <c r="I14" s="2"/>
      <c r="J14" s="2"/>
      <c r="K14" s="87"/>
      <c r="L14" s="2"/>
      <c r="M14" s="4"/>
      <c r="N14" s="4"/>
      <c r="O14" s="4"/>
      <c r="P14" s="26">
        <f>+SUM(P11:P13)</f>
        <v>563.95049500000107</v>
      </c>
      <c r="Q14" s="5"/>
      <c r="R14" s="12"/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60">
        <f t="shared" si="1"/>
        <v>0</v>
      </c>
      <c r="Y14" s="5"/>
    </row>
    <row r="15" spans="1:25" customFormat="1" x14ac:dyDescent="0.35">
      <c r="A15" s="1" t="s">
        <v>840</v>
      </c>
      <c r="B15" s="1" t="s">
        <v>841</v>
      </c>
      <c r="C15" s="3">
        <v>43985</v>
      </c>
      <c r="D15" s="1" t="s">
        <v>842</v>
      </c>
      <c r="E15" s="1" t="s">
        <v>843</v>
      </c>
      <c r="F15" s="1" t="s">
        <v>2983</v>
      </c>
      <c r="G15" s="1" t="s">
        <v>2990</v>
      </c>
      <c r="H15" s="18">
        <v>448</v>
      </c>
      <c r="I15" s="2">
        <v>1</v>
      </c>
      <c r="J15" s="2">
        <v>806.218512396694</v>
      </c>
      <c r="K15" s="87">
        <v>1199.1403914724001</v>
      </c>
      <c r="L15" s="2">
        <v>1450.959873681604</v>
      </c>
      <c r="M15" s="4">
        <v>975.52439999999967</v>
      </c>
      <c r="N15" s="4">
        <v>975.52439999999967</v>
      </c>
      <c r="O15" s="4">
        <v>926.74817999999959</v>
      </c>
      <c r="P15" s="4">
        <v>926.74817999999959</v>
      </c>
      <c r="Q15" s="5" t="s">
        <v>2969</v>
      </c>
      <c r="R15" s="12">
        <v>524.2116936816044</v>
      </c>
      <c r="S15" s="59">
        <v>3351.52</v>
      </c>
      <c r="T15" s="59">
        <v>-80.77</v>
      </c>
      <c r="U15" s="59">
        <v>-67.03</v>
      </c>
      <c r="V15" s="59">
        <v>-485.9699999999998</v>
      </c>
      <c r="W15" s="59">
        <v>2717.75</v>
      </c>
      <c r="X15" s="60">
        <f>+W15-P17</f>
        <v>577.08421999999973</v>
      </c>
      <c r="Y15" s="5"/>
    </row>
    <row r="16" spans="1:25" customFormat="1" x14ac:dyDescent="0.35">
      <c r="A16" s="1" t="s">
        <v>1724</v>
      </c>
      <c r="B16" s="1" t="s">
        <v>1725</v>
      </c>
      <c r="C16" s="3">
        <v>43985</v>
      </c>
      <c r="D16" s="1" t="s">
        <v>1726</v>
      </c>
      <c r="E16" s="1" t="s">
        <v>1727</v>
      </c>
      <c r="F16" s="1" t="s">
        <v>2983</v>
      </c>
      <c r="G16" s="1" t="s">
        <v>2990</v>
      </c>
      <c r="H16" s="18"/>
      <c r="I16" s="2">
        <v>6</v>
      </c>
      <c r="J16" s="2">
        <v>176.006611570248</v>
      </c>
      <c r="K16" s="87">
        <v>1570.6974341950399</v>
      </c>
      <c r="L16" s="2">
        <v>1900.5438953759983</v>
      </c>
      <c r="M16" s="4">
        <v>212.96800000000007</v>
      </c>
      <c r="N16" s="4">
        <v>1277.8080000000004</v>
      </c>
      <c r="O16" s="4">
        <v>1213.9176000000004</v>
      </c>
      <c r="P16" s="4">
        <v>1213.9176000000004</v>
      </c>
      <c r="Q16" s="5" t="s">
        <v>2969</v>
      </c>
      <c r="R16" s="12">
        <v>686.62629537599787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0">
        <f t="shared" ref="X16:X17" si="2">+W16</f>
        <v>0</v>
      </c>
      <c r="Y16" s="5"/>
    </row>
    <row r="17" spans="1:25" customFormat="1" x14ac:dyDescent="0.35">
      <c r="A17" s="1"/>
      <c r="B17" s="1"/>
      <c r="C17" s="3"/>
      <c r="D17" s="1"/>
      <c r="E17" s="1"/>
      <c r="F17" s="1"/>
      <c r="G17" s="1"/>
      <c r="H17" s="18"/>
      <c r="I17" s="2"/>
      <c r="J17" s="2"/>
      <c r="K17" s="87"/>
      <c r="L17" s="2"/>
      <c r="M17" s="4"/>
      <c r="N17" s="4"/>
      <c r="O17" s="4"/>
      <c r="P17" s="26">
        <f>+P15+P16</f>
        <v>2140.6657800000003</v>
      </c>
      <c r="Q17" s="5"/>
      <c r="R17" s="12"/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60">
        <f t="shared" si="2"/>
        <v>0</v>
      </c>
      <c r="Y17" s="5"/>
    </row>
    <row r="18" spans="1:25" customFormat="1" x14ac:dyDescent="0.35">
      <c r="A18" s="1" t="s">
        <v>294</v>
      </c>
      <c r="B18" s="1" t="s">
        <v>295</v>
      </c>
      <c r="C18" s="3">
        <v>43985</v>
      </c>
      <c r="D18" s="1" t="s">
        <v>296</v>
      </c>
      <c r="E18" s="1" t="s">
        <v>297</v>
      </c>
      <c r="F18" s="1" t="s">
        <v>2983</v>
      </c>
      <c r="G18" s="1" t="s">
        <v>2991</v>
      </c>
      <c r="H18" s="18">
        <v>450</v>
      </c>
      <c r="I18" s="2">
        <v>1</v>
      </c>
      <c r="J18" s="2">
        <v>2266.0158677685999</v>
      </c>
      <c r="K18" s="87">
        <v>2889.1509702700901</v>
      </c>
      <c r="L18" s="2">
        <v>3495.8726740268089</v>
      </c>
      <c r="M18" s="4">
        <v>2741.8792000000058</v>
      </c>
      <c r="N18" s="4">
        <v>2741.8792000000058</v>
      </c>
      <c r="O18" s="4">
        <v>2604.7852400000052</v>
      </c>
      <c r="P18" s="26">
        <v>2604.7852400000052</v>
      </c>
      <c r="Q18" s="5" t="s">
        <v>2969</v>
      </c>
      <c r="R18" s="12">
        <v>891.08743402680375</v>
      </c>
      <c r="S18" s="59">
        <v>3495.87</v>
      </c>
      <c r="T18" s="59">
        <v>-84.25</v>
      </c>
      <c r="U18" s="59">
        <v>-69.92</v>
      </c>
      <c r="V18" s="59">
        <v>-506.90999999999985</v>
      </c>
      <c r="W18" s="59">
        <v>2834.79</v>
      </c>
      <c r="X18" s="60">
        <f>+W18-P18</f>
        <v>230.0047599999948</v>
      </c>
      <c r="Y18" s="5"/>
    </row>
    <row r="19" spans="1:25" customFormat="1" x14ac:dyDescent="0.35">
      <c r="A19" s="1" t="s">
        <v>726</v>
      </c>
      <c r="B19" s="1" t="s">
        <v>727</v>
      </c>
      <c r="C19" s="3">
        <v>43985</v>
      </c>
      <c r="D19" s="1" t="s">
        <v>728</v>
      </c>
      <c r="E19" s="1" t="s">
        <v>729</v>
      </c>
      <c r="F19" s="1" t="s">
        <v>2983</v>
      </c>
      <c r="G19" s="1" t="s">
        <v>2992</v>
      </c>
      <c r="H19" s="18">
        <v>451</v>
      </c>
      <c r="I19" s="2">
        <v>1</v>
      </c>
      <c r="J19" s="2">
        <v>138.865867768595</v>
      </c>
      <c r="K19" s="87">
        <v>242.98055212809899</v>
      </c>
      <c r="L19" s="2">
        <v>294.00646807499976</v>
      </c>
      <c r="M19" s="4">
        <v>168.02769999999995</v>
      </c>
      <c r="N19" s="4">
        <v>168.02769999999995</v>
      </c>
      <c r="O19" s="4">
        <v>159.62631499999995</v>
      </c>
      <c r="P19" s="4">
        <v>159.62631499999995</v>
      </c>
      <c r="Q19" s="5" t="s">
        <v>2969</v>
      </c>
      <c r="R19" s="12">
        <v>134.38015307499981</v>
      </c>
      <c r="S19" s="59">
        <v>2093.0100000000002</v>
      </c>
      <c r="T19" s="59">
        <v>-50.44</v>
      </c>
      <c r="U19" s="59">
        <v>-41.86</v>
      </c>
      <c r="V19" s="59">
        <v>-303.49000000000024</v>
      </c>
      <c r="W19" s="59">
        <v>1697.22</v>
      </c>
      <c r="X19" s="60">
        <f>+W19-P21</f>
        <v>259.18108499999425</v>
      </c>
      <c r="Y19" s="5"/>
    </row>
    <row r="20" spans="1:25" customFormat="1" x14ac:dyDescent="0.35">
      <c r="A20" s="1" t="s">
        <v>2150</v>
      </c>
      <c r="B20" s="1" t="s">
        <v>2151</v>
      </c>
      <c r="C20" s="3">
        <v>43985</v>
      </c>
      <c r="D20" s="1" t="s">
        <v>2152</v>
      </c>
      <c r="E20" s="1" t="s">
        <v>2153</v>
      </c>
      <c r="F20" s="1" t="s">
        <v>2983</v>
      </c>
      <c r="G20" s="1" t="s">
        <v>2992</v>
      </c>
      <c r="H20" s="18"/>
      <c r="I20" s="2">
        <v>1</v>
      </c>
      <c r="J20" s="2">
        <v>1056.32801652893</v>
      </c>
      <c r="K20" s="87">
        <v>1486.7711199843</v>
      </c>
      <c r="L20" s="2">
        <v>1798.993055181003</v>
      </c>
      <c r="M20" s="4">
        <v>1278.1569000000052</v>
      </c>
      <c r="N20" s="4">
        <v>1278.1569000000052</v>
      </c>
      <c r="O20" s="4">
        <v>1278.4126000000058</v>
      </c>
      <c r="P20" s="4">
        <v>1278.4126000000058</v>
      </c>
      <c r="Q20" s="5" t="s">
        <v>2969</v>
      </c>
      <c r="R20" s="12">
        <v>520.58045518099721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60">
        <f t="shared" ref="X20:X21" si="3">+W20</f>
        <v>0</v>
      </c>
      <c r="Y20" s="5"/>
    </row>
    <row r="21" spans="1:25" customFormat="1" x14ac:dyDescent="0.35">
      <c r="A21" s="1"/>
      <c r="B21" s="1"/>
      <c r="C21" s="3"/>
      <c r="D21" s="1"/>
      <c r="E21" s="1"/>
      <c r="F21" s="1"/>
      <c r="G21" s="1"/>
      <c r="H21" s="18"/>
      <c r="I21" s="2"/>
      <c r="J21" s="2"/>
      <c r="K21" s="87"/>
      <c r="L21" s="2"/>
      <c r="M21" s="4"/>
      <c r="N21" s="4"/>
      <c r="O21" s="4"/>
      <c r="P21" s="26">
        <f>+P19+P20</f>
        <v>1438.0389150000058</v>
      </c>
      <c r="Q21" s="5"/>
      <c r="R21" s="12"/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60">
        <f t="shared" si="3"/>
        <v>0</v>
      </c>
      <c r="Y21" s="5"/>
    </row>
    <row r="22" spans="1:25" customFormat="1" x14ac:dyDescent="0.35">
      <c r="A22" s="1" t="s">
        <v>778</v>
      </c>
      <c r="B22" s="1" t="s">
        <v>779</v>
      </c>
      <c r="C22" s="3">
        <v>43985</v>
      </c>
      <c r="D22" s="1" t="s">
        <v>780</v>
      </c>
      <c r="E22" s="1" t="s">
        <v>781</v>
      </c>
      <c r="F22" s="1" t="s">
        <v>2983</v>
      </c>
      <c r="G22" s="1" t="s">
        <v>2993</v>
      </c>
      <c r="H22" s="18">
        <v>452</v>
      </c>
      <c r="I22" s="2">
        <v>1</v>
      </c>
      <c r="J22" s="2">
        <v>68.275619834710696</v>
      </c>
      <c r="K22" s="87">
        <v>119.476189904959</v>
      </c>
      <c r="L22" s="2">
        <v>144.56618978500038</v>
      </c>
      <c r="M22" s="4">
        <v>82.613499999999945</v>
      </c>
      <c r="N22" s="4">
        <v>82.613499999999945</v>
      </c>
      <c r="O22" s="4">
        <v>78.482824999999949</v>
      </c>
      <c r="P22" s="4">
        <v>78.482824999999949</v>
      </c>
      <c r="Q22" s="5" t="s">
        <v>2969</v>
      </c>
      <c r="R22" s="12">
        <v>66.083364785000427</v>
      </c>
      <c r="S22" s="59">
        <v>586.76</v>
      </c>
      <c r="T22" s="59">
        <v>-14.14</v>
      </c>
      <c r="U22" s="59">
        <v>-11.74</v>
      </c>
      <c r="V22" s="59">
        <v>-85.089999999999975</v>
      </c>
      <c r="W22" s="59">
        <v>475.79</v>
      </c>
      <c r="X22" s="60">
        <f>+W22-P24</f>
        <v>157.05027499999994</v>
      </c>
      <c r="Y22" s="5"/>
    </row>
    <row r="23" spans="1:25" customFormat="1" x14ac:dyDescent="0.35">
      <c r="A23" s="1" t="s">
        <v>1353</v>
      </c>
      <c r="B23" s="1" t="s">
        <v>1354</v>
      </c>
      <c r="C23" s="3">
        <v>43985</v>
      </c>
      <c r="D23" s="1" t="s">
        <v>1355</v>
      </c>
      <c r="E23" s="1" t="s">
        <v>1356</v>
      </c>
      <c r="F23" s="1" t="s">
        <v>2983</v>
      </c>
      <c r="G23" s="1" t="s">
        <v>2993</v>
      </c>
      <c r="H23" s="18"/>
      <c r="I23" s="2">
        <v>1</v>
      </c>
      <c r="J23" s="2">
        <v>209.00991735537201</v>
      </c>
      <c r="K23" s="87">
        <v>365.45802069421501</v>
      </c>
      <c r="L23" s="2">
        <v>442.20420504000015</v>
      </c>
      <c r="M23" s="4">
        <v>252.90200000000013</v>
      </c>
      <c r="N23" s="4">
        <v>252.90200000000013</v>
      </c>
      <c r="O23" s="4">
        <v>240.25690000000012</v>
      </c>
      <c r="P23" s="4">
        <v>240.25690000000012</v>
      </c>
      <c r="Q23" s="5" t="s">
        <v>2969</v>
      </c>
      <c r="R23" s="12">
        <v>201.94730504000003</v>
      </c>
      <c r="S23" s="59">
        <v>0</v>
      </c>
      <c r="T23" s="59">
        <v>0</v>
      </c>
      <c r="U23" s="59">
        <v>0</v>
      </c>
      <c r="V23" s="59">
        <v>0</v>
      </c>
      <c r="W23" s="59">
        <v>0</v>
      </c>
      <c r="X23" s="60">
        <f>+W23</f>
        <v>0</v>
      </c>
      <c r="Y23" s="5"/>
    </row>
    <row r="24" spans="1:25" customFormat="1" x14ac:dyDescent="0.35">
      <c r="A24" s="1"/>
      <c r="B24" s="1"/>
      <c r="C24" s="3"/>
      <c r="D24" s="1"/>
      <c r="E24" s="1"/>
      <c r="F24" s="1"/>
      <c r="G24" s="1"/>
      <c r="H24" s="18"/>
      <c r="I24" s="2"/>
      <c r="J24" s="2"/>
      <c r="K24" s="87"/>
      <c r="L24" s="2"/>
      <c r="M24" s="4"/>
      <c r="N24" s="4"/>
      <c r="O24" s="4"/>
      <c r="P24" s="26">
        <f>+P22+P23</f>
        <v>318.73972500000008</v>
      </c>
      <c r="Q24" s="5"/>
      <c r="R24" s="12"/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60">
        <f t="shared" ref="X24" si="4">+W24</f>
        <v>0</v>
      </c>
      <c r="Y24" s="5"/>
    </row>
    <row r="25" spans="1:25" customFormat="1" x14ac:dyDescent="0.35">
      <c r="A25" s="1" t="s">
        <v>2154</v>
      </c>
      <c r="B25" s="1" t="s">
        <v>2155</v>
      </c>
      <c r="C25" s="3">
        <v>43985</v>
      </c>
      <c r="D25" s="1" t="s">
        <v>2156</v>
      </c>
      <c r="E25" s="1" t="s">
        <v>2157</v>
      </c>
      <c r="F25" s="1" t="s">
        <v>2983</v>
      </c>
      <c r="G25" s="1" t="s">
        <v>2994</v>
      </c>
      <c r="H25" s="18">
        <v>453</v>
      </c>
      <c r="I25" s="2">
        <v>1</v>
      </c>
      <c r="J25" s="2">
        <v>1056.32801652893</v>
      </c>
      <c r="K25" s="87">
        <v>1486.7711199843</v>
      </c>
      <c r="L25" s="2">
        <v>1798.993055181003</v>
      </c>
      <c r="M25" s="4">
        <v>1278.1569000000052</v>
      </c>
      <c r="N25" s="4">
        <v>1278.1569000000052</v>
      </c>
      <c r="O25" s="4">
        <v>1278.4126000000058</v>
      </c>
      <c r="P25" s="26">
        <v>1278.4126000000058</v>
      </c>
      <c r="Q25" s="5" t="s">
        <v>2969</v>
      </c>
      <c r="R25" s="12">
        <v>520.58045518099721</v>
      </c>
      <c r="S25" s="59">
        <v>1799</v>
      </c>
      <c r="T25" s="59">
        <v>-43.36</v>
      </c>
      <c r="U25" s="59">
        <v>-35.979999999999997</v>
      </c>
      <c r="V25" s="59">
        <v>-260.86000000000013</v>
      </c>
      <c r="W25" s="59">
        <v>1458.8</v>
      </c>
      <c r="X25" s="60">
        <f>+W25-P25</f>
        <v>180.38739999999416</v>
      </c>
      <c r="Y25" s="5"/>
    </row>
    <row r="26" spans="1:25" customFormat="1" x14ac:dyDescent="0.35">
      <c r="A26" s="1" t="s">
        <v>1481</v>
      </c>
      <c r="B26" s="1" t="s">
        <v>1482</v>
      </c>
      <c r="C26" s="3">
        <v>43985</v>
      </c>
      <c r="D26" s="1" t="s">
        <v>1483</v>
      </c>
      <c r="E26" s="1" t="s">
        <v>1484</v>
      </c>
      <c r="F26" s="1" t="s">
        <v>2983</v>
      </c>
      <c r="G26" s="1" t="s">
        <v>2995</v>
      </c>
      <c r="H26" s="18">
        <v>454</v>
      </c>
      <c r="I26" s="2">
        <v>2</v>
      </c>
      <c r="J26" s="2">
        <v>528.98636363636399</v>
      </c>
      <c r="K26" s="87">
        <v>1851.2829970909099</v>
      </c>
      <c r="L26" s="2">
        <v>2240.052426480001</v>
      </c>
      <c r="M26" s="4">
        <v>640.07350000000042</v>
      </c>
      <c r="N26" s="4">
        <v>1280.1470000000008</v>
      </c>
      <c r="O26" s="4">
        <v>1216.1396500000008</v>
      </c>
      <c r="P26" s="26">
        <v>1216.1396500000008</v>
      </c>
      <c r="Q26" s="5" t="s">
        <v>2969</v>
      </c>
      <c r="R26" s="12">
        <v>1023.9127764800003</v>
      </c>
      <c r="S26" s="59">
        <v>2240.04</v>
      </c>
      <c r="T26" s="59">
        <v>-53.98</v>
      </c>
      <c r="U26" s="59">
        <v>-44.8</v>
      </c>
      <c r="V26" s="59">
        <v>-279.99999999999977</v>
      </c>
      <c r="W26" s="59">
        <v>1861.26</v>
      </c>
      <c r="X26" s="60">
        <f t="shared" ref="X26:X29" si="5">+W26-P26</f>
        <v>645.12034999999923</v>
      </c>
      <c r="Y26" s="5"/>
    </row>
    <row r="27" spans="1:25" customFormat="1" x14ac:dyDescent="0.35">
      <c r="A27" s="1" t="s">
        <v>1533</v>
      </c>
      <c r="B27" s="1" t="s">
        <v>1534</v>
      </c>
      <c r="C27" s="3">
        <v>43985</v>
      </c>
      <c r="D27" s="1" t="s">
        <v>1535</v>
      </c>
      <c r="E27" s="1" t="s">
        <v>1536</v>
      </c>
      <c r="F27" s="1" t="s">
        <v>2983</v>
      </c>
      <c r="G27" s="1" t="s">
        <v>2996</v>
      </c>
      <c r="H27" s="18">
        <v>455</v>
      </c>
      <c r="I27" s="2">
        <v>2</v>
      </c>
      <c r="J27" s="2">
        <v>133.09132231404999</v>
      </c>
      <c r="K27" s="87">
        <v>465.777038876034</v>
      </c>
      <c r="L27" s="2">
        <v>563.59021704000111</v>
      </c>
      <c r="M27" s="4">
        <v>161.04050000000049</v>
      </c>
      <c r="N27" s="4">
        <v>322.08100000000098</v>
      </c>
      <c r="O27" s="4">
        <v>305.9769500000009</v>
      </c>
      <c r="P27" s="26">
        <v>305.9769500000009</v>
      </c>
      <c r="Q27" s="5" t="s">
        <v>2969</v>
      </c>
      <c r="R27" s="12">
        <v>257.61326704000021</v>
      </c>
      <c r="S27" s="59">
        <v>563.6</v>
      </c>
      <c r="T27" s="59">
        <v>-13.58</v>
      </c>
      <c r="U27" s="59">
        <v>-11.27</v>
      </c>
      <c r="V27" s="59">
        <v>-90.18</v>
      </c>
      <c r="W27" s="59">
        <v>448.57</v>
      </c>
      <c r="X27" s="60">
        <f t="shared" si="5"/>
        <v>142.5930499999991</v>
      </c>
      <c r="Y27" s="5"/>
    </row>
    <row r="28" spans="1:25" customFormat="1" x14ac:dyDescent="0.35">
      <c r="A28" s="1" t="s">
        <v>2946</v>
      </c>
      <c r="B28" s="1" t="s">
        <v>2947</v>
      </c>
      <c r="C28" s="3">
        <v>43985</v>
      </c>
      <c r="D28" s="1" t="s">
        <v>2948</v>
      </c>
      <c r="E28" s="1" t="s">
        <v>2949</v>
      </c>
      <c r="F28" s="1" t="s">
        <v>2983</v>
      </c>
      <c r="G28" s="1" t="s">
        <v>2997</v>
      </c>
      <c r="H28" s="18">
        <v>457</v>
      </c>
      <c r="I28" s="2">
        <v>1</v>
      </c>
      <c r="J28" s="2">
        <v>574.39033057851202</v>
      </c>
      <c r="K28" s="87">
        <v>1005.07968825289</v>
      </c>
      <c r="L28" s="2">
        <v>1216.1464227859969</v>
      </c>
      <c r="M28" s="4">
        <v>695.01229999999953</v>
      </c>
      <c r="N28" s="4">
        <v>695.01229999999953</v>
      </c>
      <c r="O28" s="4">
        <v>660.26168499999949</v>
      </c>
      <c r="P28" s="26">
        <v>660.26168499999949</v>
      </c>
      <c r="Q28" s="5" t="s">
        <v>2969</v>
      </c>
      <c r="R28" s="12">
        <v>555.88473778599746</v>
      </c>
      <c r="S28" s="59">
        <v>1216.1400000000001</v>
      </c>
      <c r="T28" s="59">
        <v>-29.31</v>
      </c>
      <c r="U28" s="59">
        <v>-24.32</v>
      </c>
      <c r="V28" s="59">
        <v>-152.01000000000022</v>
      </c>
      <c r="W28" s="59">
        <v>1010.5</v>
      </c>
      <c r="X28" s="60">
        <f t="shared" si="5"/>
        <v>350.23831500000051</v>
      </c>
      <c r="Y28" s="5"/>
    </row>
    <row r="29" spans="1:25" customFormat="1" x14ac:dyDescent="0.35">
      <c r="A29" s="1" t="s">
        <v>2589</v>
      </c>
      <c r="B29" s="1" t="s">
        <v>2590</v>
      </c>
      <c r="C29" s="3">
        <v>43985</v>
      </c>
      <c r="D29" s="1" t="s">
        <v>2591</v>
      </c>
      <c r="E29" s="1" t="s">
        <v>2592</v>
      </c>
      <c r="F29" s="1" t="s">
        <v>2983</v>
      </c>
      <c r="G29" s="1" t="s">
        <v>2998</v>
      </c>
      <c r="H29" s="18">
        <v>458</v>
      </c>
      <c r="I29" s="2">
        <v>1</v>
      </c>
      <c r="J29" s="2">
        <v>1238.37033057851</v>
      </c>
      <c r="K29" s="87">
        <v>1894.0936124714799</v>
      </c>
      <c r="L29" s="2">
        <v>2291.8532710904906</v>
      </c>
      <c r="M29" s="4">
        <v>1498.4280999999971</v>
      </c>
      <c r="N29" s="4">
        <v>1498.4280999999971</v>
      </c>
      <c r="O29" s="4">
        <v>1423.5066949999973</v>
      </c>
      <c r="P29" s="26">
        <v>1423.5066949999973</v>
      </c>
      <c r="Q29" s="5" t="s">
        <v>2969</v>
      </c>
      <c r="R29" s="12">
        <v>868.34657609049327</v>
      </c>
      <c r="S29" s="59">
        <v>2291.85</v>
      </c>
      <c r="T29" s="59">
        <v>-55.23</v>
      </c>
      <c r="U29" s="59">
        <v>-45.84</v>
      </c>
      <c r="V29" s="59">
        <v>-366.68999999999983</v>
      </c>
      <c r="W29" s="59">
        <v>1824.09</v>
      </c>
      <c r="X29" s="60">
        <f t="shared" si="5"/>
        <v>400.58330500000261</v>
      </c>
      <c r="Y29" s="5"/>
    </row>
    <row r="30" spans="1:25" customFormat="1" x14ac:dyDescent="0.35">
      <c r="A30" s="1" t="s">
        <v>1501</v>
      </c>
      <c r="B30" s="1" t="s">
        <v>1502</v>
      </c>
      <c r="C30" s="3">
        <v>43985</v>
      </c>
      <c r="D30" s="1" t="s">
        <v>1503</v>
      </c>
      <c r="E30" s="1" t="s">
        <v>1504</v>
      </c>
      <c r="F30" s="1" t="s">
        <v>2983</v>
      </c>
      <c r="G30" s="1" t="s">
        <v>2999</v>
      </c>
      <c r="H30" s="18">
        <v>420</v>
      </c>
      <c r="I30" s="2">
        <v>1</v>
      </c>
      <c r="J30" s="2">
        <v>162.060578512397</v>
      </c>
      <c r="K30" s="87">
        <v>283.64166572396698</v>
      </c>
      <c r="L30" s="2">
        <v>343.20641552600006</v>
      </c>
      <c r="M30" s="4">
        <v>196.09330000000037</v>
      </c>
      <c r="N30" s="4">
        <v>196.09330000000037</v>
      </c>
      <c r="O30" s="4">
        <v>186.28863500000034</v>
      </c>
      <c r="P30" s="4">
        <v>186.28863500000034</v>
      </c>
      <c r="Q30" s="5" t="s">
        <v>2969</v>
      </c>
      <c r="R30" s="12">
        <v>156.91778052599972</v>
      </c>
      <c r="S30" s="59">
        <v>2103.34</v>
      </c>
      <c r="T30" s="59">
        <v>-50.69</v>
      </c>
      <c r="U30" s="59">
        <v>-42.07</v>
      </c>
      <c r="V30" s="59">
        <v>-262.92000000000007</v>
      </c>
      <c r="W30" s="59">
        <v>1747.66</v>
      </c>
      <c r="X30" s="60">
        <f>+W30-P33</f>
        <v>604.99078499999928</v>
      </c>
      <c r="Y30" s="5"/>
    </row>
    <row r="31" spans="1:25" customFormat="1" x14ac:dyDescent="0.35">
      <c r="A31" s="1" t="s">
        <v>1517</v>
      </c>
      <c r="B31" s="1" t="s">
        <v>1518</v>
      </c>
      <c r="C31" s="3">
        <v>43985</v>
      </c>
      <c r="D31" s="1" t="s">
        <v>1519</v>
      </c>
      <c r="E31" s="1" t="s">
        <v>1520</v>
      </c>
      <c r="F31" s="1" t="s">
        <v>2983</v>
      </c>
      <c r="G31" s="1" t="s">
        <v>2999</v>
      </c>
      <c r="H31" s="18"/>
      <c r="I31" s="2">
        <v>1</v>
      </c>
      <c r="J31" s="2">
        <v>127.970578512397</v>
      </c>
      <c r="K31" s="87">
        <v>222.73407160661199</v>
      </c>
      <c r="L31" s="2">
        <v>269.5082266440005</v>
      </c>
      <c r="M31" s="4">
        <v>154.84440000000035</v>
      </c>
      <c r="N31" s="4">
        <v>154.84440000000035</v>
      </c>
      <c r="O31" s="4">
        <v>147.10218000000032</v>
      </c>
      <c r="P31" s="4">
        <v>147.10218000000032</v>
      </c>
      <c r="Q31" s="5" t="s">
        <v>2969</v>
      </c>
      <c r="R31" s="12">
        <v>122.40604664400018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60">
        <f t="shared" ref="X31:X33" si="6">+W31</f>
        <v>0</v>
      </c>
      <c r="Y31" s="5"/>
    </row>
    <row r="32" spans="1:25" customFormat="1" x14ac:dyDescent="0.35">
      <c r="A32" s="1" t="s">
        <v>1720</v>
      </c>
      <c r="B32" s="1" t="s">
        <v>1721</v>
      </c>
      <c r="C32" s="3">
        <v>43985</v>
      </c>
      <c r="D32" s="1" t="s">
        <v>1722</v>
      </c>
      <c r="E32" s="1" t="s">
        <v>1723</v>
      </c>
      <c r="F32" s="1" t="s">
        <v>2983</v>
      </c>
      <c r="G32" s="1" t="s">
        <v>2999</v>
      </c>
      <c r="H32" s="18"/>
      <c r="I32" s="2">
        <v>4</v>
      </c>
      <c r="J32" s="2">
        <v>176.006611570248</v>
      </c>
      <c r="K32" s="87">
        <v>1231.9195562314101</v>
      </c>
      <c r="L32" s="2">
        <v>1490.622663040006</v>
      </c>
      <c r="M32" s="4">
        <v>212.96800000000007</v>
      </c>
      <c r="N32" s="4">
        <v>851.8720000000003</v>
      </c>
      <c r="O32" s="4">
        <v>809.27840000000026</v>
      </c>
      <c r="P32" s="4">
        <v>809.27840000000026</v>
      </c>
      <c r="Q32" s="5" t="s">
        <v>2969</v>
      </c>
      <c r="R32" s="12">
        <v>681.34426304000579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60">
        <f t="shared" si="6"/>
        <v>0</v>
      </c>
      <c r="Y32" s="5"/>
    </row>
    <row r="33" spans="1:25" customFormat="1" x14ac:dyDescent="0.35">
      <c r="A33" s="1"/>
      <c r="B33" s="1"/>
      <c r="C33" s="3"/>
      <c r="D33" s="1"/>
      <c r="E33" s="1"/>
      <c r="F33" s="1"/>
      <c r="G33" s="1"/>
      <c r="H33" s="18"/>
      <c r="I33" s="2"/>
      <c r="J33" s="2"/>
      <c r="K33" s="87"/>
      <c r="L33" s="2"/>
      <c r="M33" s="4"/>
      <c r="N33" s="4"/>
      <c r="O33" s="4"/>
      <c r="P33" s="26">
        <f>SUM(P30:P32)</f>
        <v>1142.6692150000008</v>
      </c>
      <c r="Q33" s="5"/>
      <c r="R33" s="12"/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60">
        <f t="shared" si="6"/>
        <v>0</v>
      </c>
      <c r="Y33" s="5"/>
    </row>
    <row r="34" spans="1:25" customFormat="1" x14ac:dyDescent="0.35">
      <c r="A34" s="1" t="s">
        <v>1357</v>
      </c>
      <c r="B34" s="1" t="s">
        <v>1358</v>
      </c>
      <c r="C34" s="3">
        <v>43986</v>
      </c>
      <c r="D34" s="1" t="s">
        <v>1359</v>
      </c>
      <c r="E34" s="1" t="s">
        <v>1360</v>
      </c>
      <c r="F34" s="1" t="s">
        <v>2983</v>
      </c>
      <c r="G34" s="1" t="s">
        <v>3000</v>
      </c>
      <c r="H34" s="1" t="s">
        <v>3363</v>
      </c>
      <c r="I34" s="2">
        <v>1</v>
      </c>
      <c r="J34" s="2">
        <v>209.00991735537201</v>
      </c>
      <c r="K34" s="87">
        <v>310.63931759008301</v>
      </c>
      <c r="L34" s="2">
        <v>375.87357428400043</v>
      </c>
      <c r="M34" s="4">
        <v>252.90200000000013</v>
      </c>
      <c r="N34" s="4">
        <v>252.90200000000013</v>
      </c>
      <c r="O34" s="4">
        <v>240.25690000000012</v>
      </c>
      <c r="P34" s="26">
        <v>240.25690000000012</v>
      </c>
      <c r="Q34" s="5" t="s">
        <v>2969</v>
      </c>
      <c r="R34" s="12">
        <v>135.61667428400031</v>
      </c>
      <c r="S34" s="59">
        <v>376</v>
      </c>
      <c r="T34" s="59">
        <v>-9.06</v>
      </c>
      <c r="U34" s="59">
        <v>0</v>
      </c>
      <c r="V34" s="59">
        <v>-47</v>
      </c>
      <c r="W34" s="59">
        <v>319.94</v>
      </c>
      <c r="X34" s="60">
        <f t="shared" ref="X34:X37" si="7">+W34-P34</f>
        <v>79.683099999999882</v>
      </c>
      <c r="Y34" s="63" t="s">
        <v>3369</v>
      </c>
    </row>
    <row r="35" spans="1:25" customFormat="1" x14ac:dyDescent="0.35">
      <c r="A35" s="1" t="s">
        <v>1485</v>
      </c>
      <c r="B35" s="1" t="s">
        <v>1486</v>
      </c>
      <c r="C35" s="3">
        <v>43986</v>
      </c>
      <c r="D35" s="1" t="s">
        <v>1487</v>
      </c>
      <c r="E35" s="1" t="s">
        <v>1488</v>
      </c>
      <c r="F35" s="1" t="s">
        <v>2983</v>
      </c>
      <c r="G35" s="1" t="s">
        <v>3001</v>
      </c>
      <c r="H35" s="1" t="s">
        <v>3364</v>
      </c>
      <c r="I35" s="2">
        <v>1</v>
      </c>
      <c r="J35" s="2">
        <v>528.98636363636399</v>
      </c>
      <c r="K35" s="87">
        <v>502.53704545454599</v>
      </c>
      <c r="L35" s="2">
        <v>608.06982500000061</v>
      </c>
      <c r="M35" s="4">
        <v>640.07350000000042</v>
      </c>
      <c r="N35" s="4">
        <v>640.07350000000042</v>
      </c>
      <c r="O35" s="4">
        <v>608.06982500000038</v>
      </c>
      <c r="P35" s="26">
        <v>608.06982500000038</v>
      </c>
      <c r="Q35" s="5" t="s">
        <v>2969</v>
      </c>
      <c r="R35" s="12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60">
        <f t="shared" si="7"/>
        <v>-608.06982500000038</v>
      </c>
      <c r="Y35" s="63" t="s">
        <v>3374</v>
      </c>
    </row>
    <row r="36" spans="1:25" customFormat="1" x14ac:dyDescent="0.35">
      <c r="A36" s="1" t="s">
        <v>2166</v>
      </c>
      <c r="B36" s="1" t="s">
        <v>2167</v>
      </c>
      <c r="C36" s="3">
        <v>43986</v>
      </c>
      <c r="D36" s="1" t="s">
        <v>2168</v>
      </c>
      <c r="E36" s="1" t="s">
        <v>2169</v>
      </c>
      <c r="F36" s="1" t="s">
        <v>2983</v>
      </c>
      <c r="G36" s="1" t="s">
        <v>3002</v>
      </c>
      <c r="H36" s="18">
        <v>469</v>
      </c>
      <c r="I36" s="2">
        <v>1</v>
      </c>
      <c r="J36" s="2">
        <v>1056.32801652893</v>
      </c>
      <c r="K36" s="87">
        <v>1486.7711199843</v>
      </c>
      <c r="L36" s="2">
        <v>1798.993055181003</v>
      </c>
      <c r="M36" s="4">
        <v>1278.1569000000052</v>
      </c>
      <c r="N36" s="4">
        <v>1278.1569000000052</v>
      </c>
      <c r="O36" s="4">
        <v>1278.4126000000058</v>
      </c>
      <c r="P36" s="26">
        <v>1278.4126000000058</v>
      </c>
      <c r="Q36" s="5" t="s">
        <v>2969</v>
      </c>
      <c r="R36" s="12">
        <v>520.58045518099721</v>
      </c>
      <c r="S36" s="59">
        <v>1799</v>
      </c>
      <c r="T36" s="59">
        <v>-43.36</v>
      </c>
      <c r="U36" s="59">
        <v>-35.979999999999997</v>
      </c>
      <c r="V36" s="59">
        <v>-287.85000000000014</v>
      </c>
      <c r="W36" s="59">
        <v>1431.81</v>
      </c>
      <c r="X36" s="60">
        <f t="shared" si="7"/>
        <v>153.39739999999415</v>
      </c>
      <c r="Y36" s="5"/>
    </row>
    <row r="37" spans="1:25" customFormat="1" x14ac:dyDescent="0.35">
      <c r="A37" s="1" t="s">
        <v>2170</v>
      </c>
      <c r="B37" s="1" t="s">
        <v>2171</v>
      </c>
      <c r="C37" s="3">
        <v>43986</v>
      </c>
      <c r="D37" s="1" t="s">
        <v>2172</v>
      </c>
      <c r="E37" s="1" t="s">
        <v>2173</v>
      </c>
      <c r="F37" s="1" t="s">
        <v>2983</v>
      </c>
      <c r="G37" s="1" t="s">
        <v>3003</v>
      </c>
      <c r="H37" s="18">
        <v>465</v>
      </c>
      <c r="I37" s="2">
        <v>1</v>
      </c>
      <c r="J37" s="2">
        <v>1056.32801652893</v>
      </c>
      <c r="K37" s="87">
        <v>1486.7711199843</v>
      </c>
      <c r="L37" s="2">
        <v>1798.993055181003</v>
      </c>
      <c r="M37" s="4">
        <v>1278.1569000000052</v>
      </c>
      <c r="N37" s="4">
        <v>1278.1569000000052</v>
      </c>
      <c r="O37" s="4">
        <v>1278.4126000000058</v>
      </c>
      <c r="P37" s="26">
        <v>1278.4126000000058</v>
      </c>
      <c r="Q37" s="5" t="s">
        <v>2969</v>
      </c>
      <c r="R37" s="12">
        <v>520.58045518099721</v>
      </c>
      <c r="S37" s="59">
        <v>1799</v>
      </c>
      <c r="T37" s="59">
        <v>-43.36</v>
      </c>
      <c r="U37" s="59">
        <v>-35.979999999999997</v>
      </c>
      <c r="V37" s="59">
        <v>-260.86000000000013</v>
      </c>
      <c r="W37" s="59">
        <v>1458.8</v>
      </c>
      <c r="X37" s="60">
        <f t="shared" si="7"/>
        <v>180.38739999999416</v>
      </c>
      <c r="Y37" s="5"/>
    </row>
    <row r="38" spans="1:25" customFormat="1" x14ac:dyDescent="0.35">
      <c r="A38" s="1" t="s">
        <v>2174</v>
      </c>
      <c r="B38" s="1" t="s">
        <v>2175</v>
      </c>
      <c r="C38" s="3">
        <v>43987</v>
      </c>
      <c r="D38" s="1" t="s">
        <v>2176</v>
      </c>
      <c r="E38" s="1" t="s">
        <v>2177</v>
      </c>
      <c r="F38" s="1" t="s">
        <v>2983</v>
      </c>
      <c r="G38" s="1" t="s">
        <v>3004</v>
      </c>
      <c r="H38" s="18"/>
      <c r="I38" s="2">
        <v>1</v>
      </c>
      <c r="J38" s="2">
        <v>1056.32801652893</v>
      </c>
      <c r="K38" s="87">
        <v>1476.5775546248001</v>
      </c>
      <c r="L38" s="2">
        <v>1786.658841096008</v>
      </c>
      <c r="M38" s="4">
        <v>1278.1569000000052</v>
      </c>
      <c r="N38" s="4">
        <v>1278.1569000000052</v>
      </c>
      <c r="O38" s="4">
        <v>1278.4126000000058</v>
      </c>
      <c r="P38" s="4">
        <v>1278.4126000000058</v>
      </c>
      <c r="Q38" s="5" t="s">
        <v>2969</v>
      </c>
      <c r="R38" s="12">
        <v>508.24624109600222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60">
        <f>+W38</f>
        <v>0</v>
      </c>
      <c r="Y38" s="5"/>
    </row>
    <row r="39" spans="1:25" customFormat="1" x14ac:dyDescent="0.35">
      <c r="A39" s="1" t="s">
        <v>2409</v>
      </c>
      <c r="B39" s="1" t="s">
        <v>2410</v>
      </c>
      <c r="C39" s="3">
        <v>43987</v>
      </c>
      <c r="D39" s="1" t="s">
        <v>2411</v>
      </c>
      <c r="E39" s="1" t="s">
        <v>2412</v>
      </c>
      <c r="F39" s="1" t="s">
        <v>2983</v>
      </c>
      <c r="G39" s="1" t="s">
        <v>3004</v>
      </c>
      <c r="H39" s="18">
        <v>459</v>
      </c>
      <c r="I39" s="2">
        <v>1</v>
      </c>
      <c r="J39" s="2">
        <v>184.66446280991701</v>
      </c>
      <c r="K39" s="87">
        <v>258.13137269421401</v>
      </c>
      <c r="L39" s="2">
        <v>312.33896095999893</v>
      </c>
      <c r="M39" s="4">
        <v>223.44399999999959</v>
      </c>
      <c r="N39" s="4">
        <v>223.44399999999959</v>
      </c>
      <c r="O39" s="4">
        <v>212.27179999999962</v>
      </c>
      <c r="P39" s="4">
        <v>212.27179999999962</v>
      </c>
      <c r="Q39" s="5" t="s">
        <v>2969</v>
      </c>
      <c r="R39" s="12">
        <v>100.06716095999931</v>
      </c>
      <c r="S39" s="59">
        <v>2099</v>
      </c>
      <c r="T39" s="59">
        <v>-50.59</v>
      </c>
      <c r="U39" s="59">
        <v>-41.98</v>
      </c>
      <c r="V39" s="59">
        <v>-304.3599999999999</v>
      </c>
      <c r="W39" s="59">
        <v>1702.07</v>
      </c>
      <c r="X39" s="60">
        <f>+W39-P40</f>
        <v>211.38559999999461</v>
      </c>
      <c r="Y39" s="5"/>
    </row>
    <row r="40" spans="1:25" customFormat="1" x14ac:dyDescent="0.35">
      <c r="A40" s="1"/>
      <c r="B40" s="1"/>
      <c r="C40" s="3"/>
      <c r="D40" s="1"/>
      <c r="E40" s="1"/>
      <c r="F40" s="1"/>
      <c r="G40" s="1"/>
      <c r="H40" s="18"/>
      <c r="I40" s="2"/>
      <c r="J40" s="2"/>
      <c r="K40" s="87"/>
      <c r="L40" s="2"/>
      <c r="M40" s="4"/>
      <c r="N40" s="4"/>
      <c r="O40" s="4"/>
      <c r="P40" s="26">
        <f>+SUM(P38:P39)</f>
        <v>1490.6844000000053</v>
      </c>
      <c r="Q40" s="5"/>
      <c r="R40" s="12"/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60">
        <f>+W40</f>
        <v>0</v>
      </c>
      <c r="Y40" s="5"/>
    </row>
    <row r="41" spans="1:25" customFormat="1" x14ac:dyDescent="0.35">
      <c r="A41" s="1" t="s">
        <v>1033</v>
      </c>
      <c r="B41" s="1" t="s">
        <v>1034</v>
      </c>
      <c r="C41" s="3">
        <v>43987</v>
      </c>
      <c r="D41" s="1" t="s">
        <v>1035</v>
      </c>
      <c r="E41" s="1" t="s">
        <v>1036</v>
      </c>
      <c r="F41" s="1" t="s">
        <v>2983</v>
      </c>
      <c r="G41" s="1" t="s">
        <v>3005</v>
      </c>
      <c r="H41" s="18">
        <v>460</v>
      </c>
      <c r="I41" s="2">
        <v>1</v>
      </c>
      <c r="J41" s="2">
        <v>269.515867768595</v>
      </c>
      <c r="K41" s="87">
        <v>470.91429511735498</v>
      </c>
      <c r="L41" s="2">
        <v>569.80629709199957</v>
      </c>
      <c r="M41" s="4">
        <v>326.11419999999993</v>
      </c>
      <c r="N41" s="4">
        <v>326.11419999999993</v>
      </c>
      <c r="O41" s="4">
        <v>309.80848999999989</v>
      </c>
      <c r="P41" s="26">
        <v>309.80848999999989</v>
      </c>
      <c r="Q41" s="5" t="s">
        <v>2969</v>
      </c>
      <c r="R41" s="12">
        <v>259.99780709199968</v>
      </c>
      <c r="S41" s="59">
        <v>569.79999999999995</v>
      </c>
      <c r="T41" s="59">
        <v>-13.73</v>
      </c>
      <c r="U41" s="59">
        <v>-11.4</v>
      </c>
      <c r="V41" s="59">
        <v>-82.629999999999939</v>
      </c>
      <c r="W41" s="59">
        <v>462.04</v>
      </c>
      <c r="X41" s="60">
        <f>+W41-P41</f>
        <v>152.23151000000013</v>
      </c>
      <c r="Y41" s="5"/>
    </row>
    <row r="42" spans="1:25" customFormat="1" x14ac:dyDescent="0.35">
      <c r="A42" s="1" t="s">
        <v>298</v>
      </c>
      <c r="B42" s="1" t="s">
        <v>299</v>
      </c>
      <c r="C42" s="3">
        <v>43987</v>
      </c>
      <c r="D42" s="1" t="s">
        <v>300</v>
      </c>
      <c r="E42" s="1" t="s">
        <v>301</v>
      </c>
      <c r="F42" s="1" t="s">
        <v>2983</v>
      </c>
      <c r="G42" s="1" t="s">
        <v>3006</v>
      </c>
      <c r="H42" s="18"/>
      <c r="I42" s="2">
        <v>1</v>
      </c>
      <c r="J42" s="2">
        <v>2500</v>
      </c>
      <c r="K42" s="87">
        <v>4537.5</v>
      </c>
      <c r="L42" s="2">
        <v>5490.375</v>
      </c>
      <c r="M42" s="4">
        <v>3025</v>
      </c>
      <c r="N42" s="4">
        <v>3025</v>
      </c>
      <c r="O42" s="4">
        <v>2873.75</v>
      </c>
      <c r="P42" s="4">
        <v>2873.75</v>
      </c>
      <c r="Q42" s="5" t="s">
        <v>2969</v>
      </c>
      <c r="R42" s="12">
        <v>2616.625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60">
        <f t="shared" ref="X42:X43" si="8">+W42</f>
        <v>0</v>
      </c>
      <c r="Y42" s="5"/>
    </row>
    <row r="43" spans="1:25" customFormat="1" x14ac:dyDescent="0.35">
      <c r="A43" s="1" t="s">
        <v>431</v>
      </c>
      <c r="B43" s="1" t="s">
        <v>432</v>
      </c>
      <c r="C43" s="3">
        <v>43987</v>
      </c>
      <c r="D43" s="1" t="s">
        <v>433</v>
      </c>
      <c r="E43" s="1" t="s">
        <v>434</v>
      </c>
      <c r="F43" s="1" t="s">
        <v>2983</v>
      </c>
      <c r="G43" s="1" t="s">
        <v>3006</v>
      </c>
      <c r="H43" s="18"/>
      <c r="I43" s="2">
        <v>1</v>
      </c>
      <c r="J43" s="2">
        <v>173.58239669421499</v>
      </c>
      <c r="K43" s="87">
        <v>334.099246389256</v>
      </c>
      <c r="L43" s="2">
        <v>404.26008813099975</v>
      </c>
      <c r="M43" s="4">
        <v>210.03470000000013</v>
      </c>
      <c r="N43" s="4">
        <v>210.03470000000013</v>
      </c>
      <c r="O43" s="4">
        <v>199.5329650000001</v>
      </c>
      <c r="P43" s="4">
        <v>199.5329650000001</v>
      </c>
      <c r="Q43" s="5" t="s">
        <v>2969</v>
      </c>
      <c r="R43" s="12">
        <v>204.72712313099964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60">
        <f t="shared" si="8"/>
        <v>0</v>
      </c>
      <c r="Y43" s="5"/>
    </row>
    <row r="44" spans="1:25" customFormat="1" x14ac:dyDescent="0.35">
      <c r="A44" s="1" t="s">
        <v>1906</v>
      </c>
      <c r="B44" s="1" t="s">
        <v>1907</v>
      </c>
      <c r="C44" s="3">
        <v>43987</v>
      </c>
      <c r="D44" s="1" t="s">
        <v>1908</v>
      </c>
      <c r="E44" s="1" t="s">
        <v>1909</v>
      </c>
      <c r="F44" s="1" t="s">
        <v>2983</v>
      </c>
      <c r="G44" s="1" t="s">
        <v>3006</v>
      </c>
      <c r="H44" s="18">
        <v>461</v>
      </c>
      <c r="I44" s="2">
        <v>1</v>
      </c>
      <c r="J44" s="2">
        <v>22.798925619834701</v>
      </c>
      <c r="K44" s="87">
        <v>41.309145341322299</v>
      </c>
      <c r="L44" s="2">
        <v>49.984065862999984</v>
      </c>
      <c r="M44" s="4">
        <v>27.586699999999986</v>
      </c>
      <c r="N44" s="4">
        <v>27.586699999999986</v>
      </c>
      <c r="O44" s="4">
        <v>26.207364999999985</v>
      </c>
      <c r="P44" s="4">
        <v>26.207364999999985</v>
      </c>
      <c r="Q44" s="5" t="s">
        <v>2969</v>
      </c>
      <c r="R44" s="12">
        <v>23.776700862999999</v>
      </c>
      <c r="S44" s="59">
        <v>5944.62</v>
      </c>
      <c r="T44" s="59">
        <v>-143.27000000000001</v>
      </c>
      <c r="U44" s="59">
        <v>-118.89</v>
      </c>
      <c r="V44" s="59">
        <v>-951.13999999999942</v>
      </c>
      <c r="W44" s="59">
        <v>4731.32</v>
      </c>
      <c r="X44" s="60">
        <f>+W44-P45</f>
        <v>1631.8296699999992</v>
      </c>
      <c r="Y44" s="5"/>
    </row>
    <row r="45" spans="1:25" customFormat="1" x14ac:dyDescent="0.35">
      <c r="A45" s="1"/>
      <c r="B45" s="1"/>
      <c r="C45" s="3"/>
      <c r="D45" s="1"/>
      <c r="E45" s="1"/>
      <c r="F45" s="1"/>
      <c r="G45" s="1"/>
      <c r="H45" s="18"/>
      <c r="I45" s="2"/>
      <c r="J45" s="2"/>
      <c r="K45" s="87"/>
      <c r="L45" s="2"/>
      <c r="M45" s="4"/>
      <c r="N45" s="4"/>
      <c r="O45" s="4"/>
      <c r="P45" s="26">
        <f>+SUM(P42:P44)</f>
        <v>3099.4903300000005</v>
      </c>
      <c r="Q45" s="5"/>
      <c r="R45" s="12"/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60">
        <f>+W45</f>
        <v>0</v>
      </c>
      <c r="Y45" s="5"/>
    </row>
    <row r="46" spans="1:25" customFormat="1" x14ac:dyDescent="0.35">
      <c r="A46" s="1" t="s">
        <v>684</v>
      </c>
      <c r="B46" s="1" t="s">
        <v>685</v>
      </c>
      <c r="C46" s="3">
        <v>43987</v>
      </c>
      <c r="D46" s="1" t="s">
        <v>686</v>
      </c>
      <c r="E46" s="1" t="s">
        <v>687</v>
      </c>
      <c r="F46" s="1" t="s">
        <v>2983</v>
      </c>
      <c r="G46" s="1" t="s">
        <v>3007</v>
      </c>
      <c r="H46" s="18">
        <v>462</v>
      </c>
      <c r="I46" s="2">
        <v>1</v>
      </c>
      <c r="J46" s="2">
        <v>2412.2966115702502</v>
      </c>
      <c r="K46" s="87">
        <v>3618.1795647281001</v>
      </c>
      <c r="L46" s="2">
        <v>4377.9972733210006</v>
      </c>
      <c r="M46" s="4">
        <v>2918.8789000000029</v>
      </c>
      <c r="N46" s="4">
        <v>2918.8789000000029</v>
      </c>
      <c r="O46" s="4">
        <v>2772.9349550000024</v>
      </c>
      <c r="P46" s="26">
        <v>2772.9349550000024</v>
      </c>
      <c r="Q46" s="5" t="s">
        <v>2969</v>
      </c>
      <c r="R46" s="12">
        <v>1605.0623183209982</v>
      </c>
      <c r="S46" s="59">
        <v>5353</v>
      </c>
      <c r="T46" s="59">
        <v>-129.01</v>
      </c>
      <c r="U46" s="59">
        <v>-107.06</v>
      </c>
      <c r="V46" s="59">
        <v>-669.1299999999992</v>
      </c>
      <c r="W46" s="59">
        <v>4447.8</v>
      </c>
      <c r="X46" s="60">
        <f>+W46-P46</f>
        <v>1674.8650449999977</v>
      </c>
      <c r="Y46" s="5"/>
    </row>
    <row r="47" spans="1:25" customFormat="1" x14ac:dyDescent="0.35">
      <c r="A47" s="1" t="s">
        <v>669</v>
      </c>
      <c r="B47" s="1" t="s">
        <v>670</v>
      </c>
      <c r="C47" s="3">
        <v>43987</v>
      </c>
      <c r="D47" s="1" t="s">
        <v>671</v>
      </c>
      <c r="E47" s="1" t="s">
        <v>672</v>
      </c>
      <c r="F47" s="1" t="s">
        <v>2983</v>
      </c>
      <c r="G47" s="1" t="s">
        <v>3008</v>
      </c>
      <c r="H47" s="18"/>
      <c r="I47" s="2">
        <v>1</v>
      </c>
      <c r="J47" s="2">
        <v>377.88438016528897</v>
      </c>
      <c r="K47" s="87">
        <v>661.24098263223095</v>
      </c>
      <c r="L47" s="2">
        <v>800.10158898499947</v>
      </c>
      <c r="M47" s="4">
        <v>457.24009999999964</v>
      </c>
      <c r="N47" s="4">
        <v>457.24009999999964</v>
      </c>
      <c r="O47" s="4">
        <v>434.37809499999963</v>
      </c>
      <c r="P47" s="27">
        <v>434.37809499999963</v>
      </c>
      <c r="Q47" s="5" t="s">
        <v>2969</v>
      </c>
      <c r="R47" s="12">
        <v>365.72349398499983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60">
        <f t="shared" ref="X47:X49" si="9">+W47</f>
        <v>0</v>
      </c>
      <c r="Y47" s="5"/>
    </row>
    <row r="48" spans="1:25" customFormat="1" x14ac:dyDescent="0.35">
      <c r="A48" s="1" t="s">
        <v>1149</v>
      </c>
      <c r="B48" s="1" t="s">
        <v>1150</v>
      </c>
      <c r="C48" s="3">
        <v>43987</v>
      </c>
      <c r="D48" s="1" t="s">
        <v>1151</v>
      </c>
      <c r="E48" s="1" t="s">
        <v>1152</v>
      </c>
      <c r="F48" s="1" t="s">
        <v>2983</v>
      </c>
      <c r="G48" s="1" t="s">
        <v>3008</v>
      </c>
      <c r="H48" s="18"/>
      <c r="I48" s="2">
        <v>1</v>
      </c>
      <c r="J48" s="2">
        <v>148.503801652893</v>
      </c>
      <c r="K48" s="87">
        <v>224.895642261158</v>
      </c>
      <c r="L48" s="2">
        <v>272.12372713600115</v>
      </c>
      <c r="M48" s="4">
        <v>179.68960000000052</v>
      </c>
      <c r="N48" s="4">
        <v>179.68960000000052</v>
      </c>
      <c r="O48" s="4">
        <v>170.70512000000048</v>
      </c>
      <c r="P48" s="4">
        <v>170.70512000000048</v>
      </c>
      <c r="Q48" s="5" t="s">
        <v>2969</v>
      </c>
      <c r="R48" s="12">
        <v>101.41860713600067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60">
        <f t="shared" si="9"/>
        <v>0</v>
      </c>
      <c r="Y48" s="5"/>
    </row>
    <row r="49" spans="1:25" customFormat="1" x14ac:dyDescent="0.35">
      <c r="A49" s="1" t="s">
        <v>1361</v>
      </c>
      <c r="B49" s="1" t="s">
        <v>1362</v>
      </c>
      <c r="C49" s="3">
        <v>43987</v>
      </c>
      <c r="D49" s="1" t="s">
        <v>1363</v>
      </c>
      <c r="E49" s="1" t="s">
        <v>1364</v>
      </c>
      <c r="F49" s="1" t="s">
        <v>2983</v>
      </c>
      <c r="G49" s="1" t="s">
        <v>3008</v>
      </c>
      <c r="H49" s="18"/>
      <c r="I49" s="2">
        <v>1</v>
      </c>
      <c r="J49" s="2">
        <v>209.00991735537201</v>
      </c>
      <c r="K49" s="87">
        <v>316.52670894214901</v>
      </c>
      <c r="L49" s="2">
        <v>382.99731782000032</v>
      </c>
      <c r="M49" s="4">
        <v>252.90200000000013</v>
      </c>
      <c r="N49" s="4">
        <v>252.90200000000013</v>
      </c>
      <c r="O49" s="4">
        <v>240.25690000000012</v>
      </c>
      <c r="P49" s="4">
        <v>240.25690000000012</v>
      </c>
      <c r="Q49" s="5" t="s">
        <v>2969</v>
      </c>
      <c r="R49" s="12">
        <v>142.7404178200002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60">
        <f t="shared" si="9"/>
        <v>0</v>
      </c>
      <c r="Y49" s="5"/>
    </row>
    <row r="50" spans="1:25" customFormat="1" x14ac:dyDescent="0.35">
      <c r="A50" s="1" t="s">
        <v>1537</v>
      </c>
      <c r="B50" s="1" t="s">
        <v>1538</v>
      </c>
      <c r="C50" s="3">
        <v>43987</v>
      </c>
      <c r="D50" s="1" t="s">
        <v>1539</v>
      </c>
      <c r="E50" s="1" t="s">
        <v>1540</v>
      </c>
      <c r="F50" s="1" t="s">
        <v>2983</v>
      </c>
      <c r="G50" s="1" t="s">
        <v>3008</v>
      </c>
      <c r="H50" s="18">
        <v>463</v>
      </c>
      <c r="I50" s="2">
        <v>1</v>
      </c>
      <c r="J50" s="2">
        <v>133.09132231404999</v>
      </c>
      <c r="K50" s="87">
        <v>201.55482942562</v>
      </c>
      <c r="L50" s="2">
        <v>243.88134360500018</v>
      </c>
      <c r="M50" s="4">
        <v>161.04050000000049</v>
      </c>
      <c r="N50" s="4">
        <v>161.04050000000049</v>
      </c>
      <c r="O50" s="4">
        <v>152.98847500000045</v>
      </c>
      <c r="P50" s="4">
        <v>152.98847500000045</v>
      </c>
      <c r="Q50" s="5" t="s">
        <v>2969</v>
      </c>
      <c r="R50" s="12">
        <v>90.892868604999734</v>
      </c>
      <c r="S50" s="59">
        <v>1699.1</v>
      </c>
      <c r="T50" s="59">
        <v>-40.950000000000003</v>
      </c>
      <c r="U50" s="59">
        <v>-33.979999999999997</v>
      </c>
      <c r="V50" s="59">
        <v>-246.36999999999989</v>
      </c>
      <c r="W50" s="59">
        <v>1377.8</v>
      </c>
      <c r="X50" s="60">
        <f>+W50-P51</f>
        <v>379.47140999999931</v>
      </c>
      <c r="Y50" s="5"/>
    </row>
    <row r="51" spans="1:25" customFormat="1" x14ac:dyDescent="0.35">
      <c r="A51" s="1"/>
      <c r="B51" s="1"/>
      <c r="C51" s="3"/>
      <c r="D51" s="1"/>
      <c r="E51" s="1"/>
      <c r="F51" s="1"/>
      <c r="G51" s="1"/>
      <c r="H51" s="18"/>
      <c r="I51" s="2"/>
      <c r="J51" s="2"/>
      <c r="K51" s="87"/>
      <c r="L51" s="2"/>
      <c r="M51" s="4"/>
      <c r="N51" s="4"/>
      <c r="O51" s="4"/>
      <c r="P51" s="26">
        <f>SUM(P47:P50)</f>
        <v>998.32859000000064</v>
      </c>
      <c r="Q51" s="5"/>
      <c r="R51" s="12"/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60">
        <f t="shared" ref="X51:X52" si="10">+W51</f>
        <v>0</v>
      </c>
      <c r="Y51" s="5"/>
    </row>
    <row r="52" spans="1:25" customFormat="1" x14ac:dyDescent="0.35">
      <c r="A52" s="1" t="s">
        <v>509</v>
      </c>
      <c r="B52" s="1" t="s">
        <v>510</v>
      </c>
      <c r="C52" s="3">
        <v>43987</v>
      </c>
      <c r="D52" s="1" t="s">
        <v>511</v>
      </c>
      <c r="E52" s="1" t="s">
        <v>512</v>
      </c>
      <c r="F52" s="1" t="s">
        <v>2983</v>
      </c>
      <c r="G52" s="1" t="s">
        <v>3009</v>
      </c>
      <c r="H52" s="18"/>
      <c r="I52" s="2">
        <v>1</v>
      </c>
      <c r="J52" s="2">
        <v>288.48479338842998</v>
      </c>
      <c r="K52" s="87">
        <v>504.78780662314102</v>
      </c>
      <c r="L52" s="2">
        <v>610.7932460140006</v>
      </c>
      <c r="M52" s="4">
        <v>349.06660000000028</v>
      </c>
      <c r="N52" s="4">
        <v>349.06660000000028</v>
      </c>
      <c r="O52" s="4">
        <v>331.61327000000023</v>
      </c>
      <c r="P52" s="4">
        <v>331.61327000000023</v>
      </c>
      <c r="Q52" s="5" t="s">
        <v>2969</v>
      </c>
      <c r="R52" s="12">
        <v>279.17997601400037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60">
        <f t="shared" si="10"/>
        <v>0</v>
      </c>
      <c r="Y52" s="5"/>
    </row>
    <row r="53" spans="1:25" customFormat="1" x14ac:dyDescent="0.35">
      <c r="A53" s="1" t="s">
        <v>950</v>
      </c>
      <c r="B53" s="1" t="s">
        <v>951</v>
      </c>
      <c r="C53" s="3">
        <v>43987</v>
      </c>
      <c r="D53" s="1" t="s">
        <v>952</v>
      </c>
      <c r="E53" s="1" t="s">
        <v>953</v>
      </c>
      <c r="F53" s="1" t="s">
        <v>2983</v>
      </c>
      <c r="G53" s="1" t="s">
        <v>3009</v>
      </c>
      <c r="H53" s="18">
        <v>464</v>
      </c>
      <c r="I53" s="2">
        <v>1</v>
      </c>
      <c r="J53" s="2">
        <v>542.48752066115696</v>
      </c>
      <c r="K53" s="87">
        <v>949.25008852809901</v>
      </c>
      <c r="L53" s="2">
        <v>1148.5926071189997</v>
      </c>
      <c r="M53" s="4">
        <v>656.40989999999988</v>
      </c>
      <c r="N53" s="4">
        <v>656.40989999999988</v>
      </c>
      <c r="O53" s="4">
        <v>623.58940499999983</v>
      </c>
      <c r="P53" s="4">
        <v>623.58940499999983</v>
      </c>
      <c r="Q53" s="5" t="s">
        <v>2969</v>
      </c>
      <c r="R53" s="12">
        <v>525.00320211899987</v>
      </c>
      <c r="S53" s="59">
        <v>1759.39</v>
      </c>
      <c r="T53" s="59">
        <v>-42.4</v>
      </c>
      <c r="U53" s="59">
        <v>-35.19</v>
      </c>
      <c r="V53" s="59">
        <v>-255.11999999999989</v>
      </c>
      <c r="W53" s="59">
        <v>1426.68</v>
      </c>
      <c r="X53" s="60">
        <f>+W53-P54</f>
        <v>471.47732500000006</v>
      </c>
      <c r="Y53" s="5"/>
    </row>
    <row r="54" spans="1:25" customFormat="1" x14ac:dyDescent="0.35">
      <c r="A54" s="1"/>
      <c r="B54" s="1"/>
      <c r="C54" s="3"/>
      <c r="D54" s="1"/>
      <c r="E54" s="1"/>
      <c r="F54" s="1"/>
      <c r="G54" s="1"/>
      <c r="H54" s="18"/>
      <c r="I54" s="2"/>
      <c r="J54" s="2"/>
      <c r="K54" s="87"/>
      <c r="L54" s="2"/>
      <c r="M54" s="4"/>
      <c r="N54" s="4"/>
      <c r="O54" s="4"/>
      <c r="P54" s="26">
        <f>SUM(P52:P53)</f>
        <v>955.202675</v>
      </c>
      <c r="Q54" s="5"/>
      <c r="R54" s="12"/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60">
        <f t="shared" ref="X54:X55" si="11">+W54</f>
        <v>0</v>
      </c>
      <c r="Y54" s="5"/>
    </row>
    <row r="55" spans="1:25" customFormat="1" x14ac:dyDescent="0.35">
      <c r="A55" s="1" t="s">
        <v>866</v>
      </c>
      <c r="B55" s="1" t="s">
        <v>867</v>
      </c>
      <c r="C55" s="3">
        <v>43987</v>
      </c>
      <c r="D55" s="1" t="s">
        <v>868</v>
      </c>
      <c r="E55" s="1" t="s">
        <v>869</v>
      </c>
      <c r="F55" s="1" t="s">
        <v>2983</v>
      </c>
      <c r="G55" s="1" t="s">
        <v>3010</v>
      </c>
      <c r="H55" s="18"/>
      <c r="I55" s="2">
        <v>2</v>
      </c>
      <c r="J55" s="2">
        <v>158.27057851239701</v>
      </c>
      <c r="K55" s="87">
        <v>553.87738573884405</v>
      </c>
      <c r="L55" s="2">
        <v>670.19163674400124</v>
      </c>
      <c r="M55" s="4">
        <v>191.50740000000039</v>
      </c>
      <c r="N55" s="4">
        <v>383.01480000000078</v>
      </c>
      <c r="O55" s="4">
        <v>363.86406000000073</v>
      </c>
      <c r="P55" s="4">
        <v>363.86406000000073</v>
      </c>
      <c r="Q55" s="5" t="s">
        <v>2969</v>
      </c>
      <c r="R55" s="12">
        <v>306.32757674400051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60">
        <f t="shared" si="11"/>
        <v>0</v>
      </c>
      <c r="Y55" s="5"/>
    </row>
    <row r="56" spans="1:25" customFormat="1" x14ac:dyDescent="0.35">
      <c r="A56" s="1" t="s">
        <v>2178</v>
      </c>
      <c r="B56" s="1" t="s">
        <v>2179</v>
      </c>
      <c r="C56" s="3">
        <v>43987</v>
      </c>
      <c r="D56" s="1" t="s">
        <v>2180</v>
      </c>
      <c r="E56" s="1" t="s">
        <v>2181</v>
      </c>
      <c r="F56" s="1" t="s">
        <v>2983</v>
      </c>
      <c r="G56" s="1" t="s">
        <v>3010</v>
      </c>
      <c r="H56" s="18">
        <v>466</v>
      </c>
      <c r="I56" s="2">
        <v>1</v>
      </c>
      <c r="J56" s="2">
        <v>1056.32801652893</v>
      </c>
      <c r="K56" s="87">
        <v>1486.7711199843</v>
      </c>
      <c r="L56" s="2">
        <v>1798.993055181003</v>
      </c>
      <c r="M56" s="4">
        <v>1278.1569000000052</v>
      </c>
      <c r="N56" s="4">
        <v>1278.1569000000052</v>
      </c>
      <c r="O56" s="4">
        <v>1278.4126000000058</v>
      </c>
      <c r="P56" s="4">
        <v>1278.4126000000058</v>
      </c>
      <c r="Q56" s="5" t="s">
        <v>2969</v>
      </c>
      <c r="R56" s="12">
        <v>520.58045518099721</v>
      </c>
      <c r="S56" s="59">
        <v>2469.1999999999998</v>
      </c>
      <c r="T56" s="59">
        <v>-59.51</v>
      </c>
      <c r="U56" s="59">
        <v>-49.38</v>
      </c>
      <c r="V56" s="59">
        <v>-358.02999999999952</v>
      </c>
      <c r="W56" s="59">
        <v>2002.28</v>
      </c>
      <c r="X56" s="60">
        <f>+W56-P57</f>
        <v>360.00333999999339</v>
      </c>
      <c r="Y56" s="5"/>
    </row>
    <row r="57" spans="1:25" customFormat="1" x14ac:dyDescent="0.35">
      <c r="A57" s="1"/>
      <c r="B57" s="1"/>
      <c r="C57" s="3"/>
      <c r="D57" s="1"/>
      <c r="E57" s="1"/>
      <c r="F57" s="1"/>
      <c r="G57" s="1"/>
      <c r="H57" s="18"/>
      <c r="I57" s="2"/>
      <c r="J57" s="2"/>
      <c r="K57" s="87"/>
      <c r="L57" s="2"/>
      <c r="M57" s="4"/>
      <c r="N57" s="4"/>
      <c r="O57" s="4"/>
      <c r="P57" s="26">
        <f>SUM(P55:P56)</f>
        <v>1642.2766600000066</v>
      </c>
      <c r="Q57" s="5"/>
      <c r="R57" s="12"/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60">
        <f t="shared" ref="X57:X60" si="12">+W57</f>
        <v>0</v>
      </c>
      <c r="Y57" s="5"/>
    </row>
    <row r="58" spans="1:25" customFormat="1" x14ac:dyDescent="0.35">
      <c r="A58" s="1" t="s">
        <v>382</v>
      </c>
      <c r="B58" s="1" t="s">
        <v>383</v>
      </c>
      <c r="C58" s="3">
        <v>43988</v>
      </c>
      <c r="D58" s="1" t="s">
        <v>384</v>
      </c>
      <c r="E58" s="1" t="s">
        <v>385</v>
      </c>
      <c r="F58" s="1" t="s">
        <v>2983</v>
      </c>
      <c r="G58" s="1" t="s">
        <v>3011</v>
      </c>
      <c r="H58" s="18"/>
      <c r="I58" s="2">
        <v>1</v>
      </c>
      <c r="J58" s="2">
        <v>87.109669421487595</v>
      </c>
      <c r="K58" s="87">
        <v>152.88792299504101</v>
      </c>
      <c r="L58" s="2">
        <v>184.9943868239996</v>
      </c>
      <c r="M58" s="4">
        <v>105.40269999999998</v>
      </c>
      <c r="N58" s="4">
        <v>105.40269999999998</v>
      </c>
      <c r="O58" s="4">
        <v>100.13256499999997</v>
      </c>
      <c r="P58" s="4">
        <v>100.13256499999997</v>
      </c>
      <c r="Q58" s="5" t="s">
        <v>2969</v>
      </c>
      <c r="R58" s="12">
        <v>84.861821823999634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60">
        <f t="shared" si="12"/>
        <v>0</v>
      </c>
      <c r="Y58" s="5"/>
    </row>
    <row r="59" spans="1:25" customFormat="1" x14ac:dyDescent="0.35">
      <c r="A59" s="1" t="s">
        <v>730</v>
      </c>
      <c r="B59" s="1" t="s">
        <v>731</v>
      </c>
      <c r="C59" s="3">
        <v>43988</v>
      </c>
      <c r="D59" s="1" t="s">
        <v>732</v>
      </c>
      <c r="E59" s="1" t="s">
        <v>733</v>
      </c>
      <c r="F59" s="1" t="s">
        <v>2983</v>
      </c>
      <c r="G59" s="1" t="s">
        <v>3011</v>
      </c>
      <c r="H59" s="18"/>
      <c r="I59" s="2">
        <v>1</v>
      </c>
      <c r="J59" s="2">
        <v>138.865867768595</v>
      </c>
      <c r="K59" s="87">
        <v>242.97222017603301</v>
      </c>
      <c r="L59" s="2">
        <v>293.99638641299993</v>
      </c>
      <c r="M59" s="4">
        <v>168.02769999999995</v>
      </c>
      <c r="N59" s="4">
        <v>168.02769999999995</v>
      </c>
      <c r="O59" s="4">
        <v>159.62631499999995</v>
      </c>
      <c r="P59" s="4">
        <v>159.62631499999995</v>
      </c>
      <c r="Q59" s="5" t="s">
        <v>2969</v>
      </c>
      <c r="R59" s="12">
        <v>134.37007141299998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60">
        <f t="shared" si="12"/>
        <v>0</v>
      </c>
      <c r="Y59" s="5"/>
    </row>
    <row r="60" spans="1:25" customFormat="1" x14ac:dyDescent="0.35">
      <c r="A60" s="1" t="s">
        <v>2094</v>
      </c>
      <c r="B60" s="1" t="s">
        <v>2095</v>
      </c>
      <c r="C60" s="3">
        <v>43988</v>
      </c>
      <c r="D60" s="1" t="s">
        <v>2096</v>
      </c>
      <c r="E60" s="1" t="s">
        <v>2097</v>
      </c>
      <c r="F60" s="1" t="s">
        <v>2983</v>
      </c>
      <c r="G60" s="1" t="s">
        <v>3011</v>
      </c>
      <c r="H60" s="18"/>
      <c r="I60" s="2">
        <v>1</v>
      </c>
      <c r="J60" s="2">
        <v>292.56008264462798</v>
      </c>
      <c r="K60" s="87">
        <v>511.92163261156998</v>
      </c>
      <c r="L60" s="2">
        <v>619.42517545999965</v>
      </c>
      <c r="M60" s="4">
        <v>353.99769999999984</v>
      </c>
      <c r="N60" s="4">
        <v>353.99769999999984</v>
      </c>
      <c r="O60" s="4">
        <v>336.29781499999984</v>
      </c>
      <c r="P60" s="4">
        <v>336.29781499999984</v>
      </c>
      <c r="Q60" s="5" t="s">
        <v>2969</v>
      </c>
      <c r="R60" s="12">
        <v>283.12736045999981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60">
        <f t="shared" si="12"/>
        <v>0</v>
      </c>
      <c r="Y60" s="5"/>
    </row>
    <row r="61" spans="1:25" customFormat="1" x14ac:dyDescent="0.35">
      <c r="A61" s="1" t="s">
        <v>2852</v>
      </c>
      <c r="B61" s="1" t="s">
        <v>2853</v>
      </c>
      <c r="C61" s="3">
        <v>43988</v>
      </c>
      <c r="D61" s="1" t="s">
        <v>2854</v>
      </c>
      <c r="E61" s="1" t="s">
        <v>2855</v>
      </c>
      <c r="F61" s="1" t="s">
        <v>2983</v>
      </c>
      <c r="G61" s="1" t="s">
        <v>3011</v>
      </c>
      <c r="H61" s="18">
        <v>477</v>
      </c>
      <c r="I61" s="2">
        <v>1</v>
      </c>
      <c r="J61" s="2">
        <v>38.188016528925601</v>
      </c>
      <c r="K61" s="87">
        <v>73.500093533057793</v>
      </c>
      <c r="L61" s="2">
        <v>88.935113174999927</v>
      </c>
      <c r="M61" s="4">
        <v>46.207499999999975</v>
      </c>
      <c r="N61" s="4">
        <v>46.207499999999975</v>
      </c>
      <c r="O61" s="4">
        <v>43.897124999999974</v>
      </c>
      <c r="P61" s="4">
        <v>43.897124999999974</v>
      </c>
      <c r="Q61" s="5" t="s">
        <v>2969</v>
      </c>
      <c r="R61" s="12">
        <v>45.037988174999953</v>
      </c>
      <c r="S61" s="59">
        <v>1187.3699999999999</v>
      </c>
      <c r="T61" s="59">
        <v>-28.62</v>
      </c>
      <c r="U61" s="59">
        <v>-23.75</v>
      </c>
      <c r="V61" s="59">
        <v>-148.41999999999996</v>
      </c>
      <c r="W61" s="59">
        <v>986.58</v>
      </c>
      <c r="X61" s="60">
        <f>+W61-P62</f>
        <v>346.62618000000032</v>
      </c>
      <c r="Y61" s="5"/>
    </row>
    <row r="62" spans="1:25" customFormat="1" x14ac:dyDescent="0.35">
      <c r="A62" s="1"/>
      <c r="B62" s="1"/>
      <c r="C62" s="3"/>
      <c r="D62" s="1"/>
      <c r="E62" s="1"/>
      <c r="F62" s="1"/>
      <c r="G62" s="1"/>
      <c r="H62" s="18"/>
      <c r="I62" s="2"/>
      <c r="J62" s="2"/>
      <c r="K62" s="87"/>
      <c r="L62" s="2"/>
      <c r="M62" s="4"/>
      <c r="N62" s="4"/>
      <c r="O62" s="4"/>
      <c r="P62" s="26">
        <f>SUM(P58:P61)</f>
        <v>639.95381999999972</v>
      </c>
      <c r="Q62" s="5"/>
      <c r="R62" s="12"/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60">
        <f t="shared" ref="X62:X63" si="13">+W62</f>
        <v>0</v>
      </c>
      <c r="Y62" s="5"/>
    </row>
    <row r="63" spans="1:25" customFormat="1" x14ac:dyDescent="0.35">
      <c r="A63" s="1" t="s">
        <v>2567</v>
      </c>
      <c r="B63" s="1" t="s">
        <v>2568</v>
      </c>
      <c r="C63" s="3">
        <v>43988</v>
      </c>
      <c r="D63" s="1" t="s">
        <v>2569</v>
      </c>
      <c r="E63" s="1" t="s">
        <v>2570</v>
      </c>
      <c r="F63" s="1" t="s">
        <v>2983</v>
      </c>
      <c r="G63" s="1" t="s">
        <v>3012</v>
      </c>
      <c r="H63" s="18"/>
      <c r="I63" s="2">
        <v>1</v>
      </c>
      <c r="J63" s="2">
        <v>463.87157024793402</v>
      </c>
      <c r="K63" s="87">
        <v>631.53562995619905</v>
      </c>
      <c r="L63" s="2">
        <v>764.15811224700087</v>
      </c>
      <c r="M63" s="4">
        <v>561.28460000000018</v>
      </c>
      <c r="N63" s="4">
        <v>561.28460000000018</v>
      </c>
      <c r="O63" s="4">
        <v>533.22037000000012</v>
      </c>
      <c r="P63" s="4">
        <v>533.22037000000012</v>
      </c>
      <c r="Q63" s="5" t="s">
        <v>2969</v>
      </c>
      <c r="R63" s="12">
        <v>230.93774224700076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60">
        <f t="shared" si="13"/>
        <v>0</v>
      </c>
      <c r="Y63" s="5"/>
    </row>
    <row r="64" spans="1:25" customFormat="1" x14ac:dyDescent="0.35">
      <c r="A64" s="1" t="s">
        <v>2916</v>
      </c>
      <c r="B64" s="1" t="s">
        <v>2917</v>
      </c>
      <c r="C64" s="3">
        <v>43988</v>
      </c>
      <c r="D64" s="1" t="s">
        <v>2918</v>
      </c>
      <c r="E64" s="1" t="s">
        <v>2919</v>
      </c>
      <c r="F64" s="1" t="s">
        <v>2983</v>
      </c>
      <c r="G64" s="1" t="s">
        <v>3012</v>
      </c>
      <c r="H64" s="18">
        <v>473</v>
      </c>
      <c r="I64" s="2">
        <v>1</v>
      </c>
      <c r="J64" s="2">
        <v>168.62289256198301</v>
      </c>
      <c r="K64" s="87">
        <v>268.16368400760302</v>
      </c>
      <c r="L64" s="2">
        <v>324.47805764919963</v>
      </c>
      <c r="M64" s="4">
        <v>204.03369999999944</v>
      </c>
      <c r="N64" s="4">
        <v>204.03369999999944</v>
      </c>
      <c r="O64" s="4">
        <v>193.83201499999947</v>
      </c>
      <c r="P64" s="4">
        <v>193.83201499999947</v>
      </c>
      <c r="Q64" s="5" t="s">
        <v>2969</v>
      </c>
      <c r="R64" s="12">
        <v>130.64604264920015</v>
      </c>
      <c r="S64" s="59">
        <v>1223.44</v>
      </c>
      <c r="T64" s="59">
        <v>-29.48</v>
      </c>
      <c r="U64" s="59">
        <v>-24.47</v>
      </c>
      <c r="V64" s="59">
        <v>-152.93000000000006</v>
      </c>
      <c r="W64" s="59">
        <v>1016.56</v>
      </c>
      <c r="X64" s="60">
        <f>+W64-P65</f>
        <v>289.50761500000033</v>
      </c>
      <c r="Y64" s="5"/>
    </row>
    <row r="65" spans="1:25" customFormat="1" x14ac:dyDescent="0.35">
      <c r="A65" s="1"/>
      <c r="B65" s="1"/>
      <c r="C65" s="3"/>
      <c r="D65" s="1"/>
      <c r="E65" s="1"/>
      <c r="F65" s="1"/>
      <c r="G65" s="1"/>
      <c r="H65" s="18"/>
      <c r="I65" s="2"/>
      <c r="J65" s="2"/>
      <c r="K65" s="87"/>
      <c r="L65" s="2"/>
      <c r="M65" s="4"/>
      <c r="N65" s="4"/>
      <c r="O65" s="4"/>
      <c r="P65" s="26">
        <f>SUM(P63:P64)</f>
        <v>727.05238499999962</v>
      </c>
      <c r="Q65" s="5"/>
      <c r="R65" s="12"/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60">
        <f t="shared" ref="X65:X68" si="14">+W65</f>
        <v>0</v>
      </c>
      <c r="Y65" s="5"/>
    </row>
    <row r="66" spans="1:25" customFormat="1" x14ac:dyDescent="0.35">
      <c r="A66" s="1" t="s">
        <v>421</v>
      </c>
      <c r="B66" s="1" t="s">
        <v>422</v>
      </c>
      <c r="C66" s="3">
        <v>43988</v>
      </c>
      <c r="D66" s="1" t="s">
        <v>423</v>
      </c>
      <c r="E66" s="1" t="s">
        <v>424</v>
      </c>
      <c r="F66" s="1" t="s">
        <v>2983</v>
      </c>
      <c r="G66" s="1" t="s">
        <v>3013</v>
      </c>
      <c r="H66" s="18"/>
      <c r="I66" s="2">
        <v>1</v>
      </c>
      <c r="J66" s="2">
        <v>87.127107438016495</v>
      </c>
      <c r="K66" s="87">
        <v>129.955628799876</v>
      </c>
      <c r="L66" s="2">
        <v>157.24631084784994</v>
      </c>
      <c r="M66" s="4">
        <v>105.42379999999996</v>
      </c>
      <c r="N66" s="4">
        <v>105.42379999999996</v>
      </c>
      <c r="O66" s="4">
        <v>100.15260999999995</v>
      </c>
      <c r="P66" s="4">
        <v>100.15260999999995</v>
      </c>
      <c r="Q66" s="5" t="s">
        <v>2969</v>
      </c>
      <c r="R66" s="12">
        <v>57.093700847849988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60">
        <f t="shared" si="14"/>
        <v>0</v>
      </c>
      <c r="Y66" s="5"/>
    </row>
    <row r="67" spans="1:25" customFormat="1" x14ac:dyDescent="0.35">
      <c r="A67" s="1" t="s">
        <v>782</v>
      </c>
      <c r="B67" s="1" t="s">
        <v>783</v>
      </c>
      <c r="C67" s="3">
        <v>43988</v>
      </c>
      <c r="D67" s="1" t="s">
        <v>784</v>
      </c>
      <c r="E67" s="1" t="s">
        <v>785</v>
      </c>
      <c r="F67" s="1" t="s">
        <v>2983</v>
      </c>
      <c r="G67" s="1" t="s">
        <v>3013</v>
      </c>
      <c r="H67" s="18"/>
      <c r="I67" s="2">
        <v>1</v>
      </c>
      <c r="J67" s="2">
        <v>68.289338842975198</v>
      </c>
      <c r="K67" s="87">
        <v>101.55294047685901</v>
      </c>
      <c r="L67" s="2">
        <v>122.87905797699939</v>
      </c>
      <c r="M67" s="4">
        <v>82.630099999999985</v>
      </c>
      <c r="N67" s="4">
        <v>82.630099999999985</v>
      </c>
      <c r="O67" s="4">
        <v>78.49859499999998</v>
      </c>
      <c r="P67" s="4">
        <v>78.49859499999998</v>
      </c>
      <c r="Q67" s="5" t="s">
        <v>2969</v>
      </c>
      <c r="R67" s="12">
        <v>44.380462976999411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60">
        <f t="shared" si="14"/>
        <v>0</v>
      </c>
      <c r="Y67" s="5"/>
    </row>
    <row r="68" spans="1:25" customFormat="1" x14ac:dyDescent="0.35">
      <c r="A68" s="1" t="s">
        <v>1830</v>
      </c>
      <c r="B68" s="1" t="s">
        <v>1831</v>
      </c>
      <c r="C68" s="3">
        <v>43988</v>
      </c>
      <c r="D68" s="1" t="s">
        <v>1832</v>
      </c>
      <c r="E68" s="1" t="s">
        <v>1833</v>
      </c>
      <c r="F68" s="1" t="s">
        <v>2983</v>
      </c>
      <c r="G68" s="1" t="s">
        <v>3013</v>
      </c>
      <c r="H68" s="18"/>
      <c r="I68" s="2">
        <v>1</v>
      </c>
      <c r="J68" s="2">
        <v>20.730165289256199</v>
      </c>
      <c r="K68" s="87">
        <v>30.820373750206599</v>
      </c>
      <c r="L68" s="2">
        <v>37.292652237749984</v>
      </c>
      <c r="M68" s="4">
        <v>25.083500000000001</v>
      </c>
      <c r="N68" s="4">
        <v>25.083500000000001</v>
      </c>
      <c r="O68" s="4">
        <v>23.829325000000001</v>
      </c>
      <c r="P68" s="4">
        <v>23.829325000000001</v>
      </c>
      <c r="Q68" s="5" t="s">
        <v>2969</v>
      </c>
      <c r="R68" s="12">
        <v>13.463327237749983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60">
        <f t="shared" si="14"/>
        <v>0</v>
      </c>
      <c r="Y68" s="5"/>
    </row>
    <row r="69" spans="1:25" customFormat="1" x14ac:dyDescent="0.35">
      <c r="A69" s="1" t="s">
        <v>2389</v>
      </c>
      <c r="B69" s="1" t="s">
        <v>2390</v>
      </c>
      <c r="C69" s="3">
        <v>43988</v>
      </c>
      <c r="D69" s="1" t="s">
        <v>2391</v>
      </c>
      <c r="E69" s="1" t="s">
        <v>2392</v>
      </c>
      <c r="F69" s="1" t="s">
        <v>2983</v>
      </c>
      <c r="G69" s="1" t="s">
        <v>3013</v>
      </c>
      <c r="H69" s="18">
        <v>479</v>
      </c>
      <c r="I69" s="2">
        <v>1</v>
      </c>
      <c r="J69" s="2">
        <v>259.09049586776899</v>
      </c>
      <c r="K69" s="87">
        <v>489.13079125413202</v>
      </c>
      <c r="L69" s="2">
        <v>591.84825741749978</v>
      </c>
      <c r="M69" s="4">
        <v>313.49950000000047</v>
      </c>
      <c r="N69" s="4">
        <v>313.49950000000047</v>
      </c>
      <c r="O69" s="4">
        <v>297.82452500000045</v>
      </c>
      <c r="P69" s="4">
        <v>297.82452500000045</v>
      </c>
      <c r="Q69" s="5" t="s">
        <v>2969</v>
      </c>
      <c r="R69" s="12">
        <v>294.02373241749933</v>
      </c>
      <c r="S69" s="59">
        <v>909.25</v>
      </c>
      <c r="T69" s="59">
        <v>-21.91</v>
      </c>
      <c r="U69" s="59">
        <v>-18.190000000000001</v>
      </c>
      <c r="V69" s="59">
        <v>-113.65999999999997</v>
      </c>
      <c r="W69" s="59">
        <v>755.49</v>
      </c>
      <c r="X69" s="60">
        <f>+W69-P70</f>
        <v>255.18494499999963</v>
      </c>
      <c r="Y69" s="5"/>
    </row>
    <row r="70" spans="1:25" customFormat="1" x14ac:dyDescent="0.35">
      <c r="A70" s="1"/>
      <c r="B70" s="1"/>
      <c r="C70" s="3"/>
      <c r="D70" s="1"/>
      <c r="E70" s="1"/>
      <c r="F70" s="1"/>
      <c r="G70" s="1"/>
      <c r="H70" s="18"/>
      <c r="I70" s="2"/>
      <c r="J70" s="2"/>
      <c r="K70" s="87"/>
      <c r="L70" s="2"/>
      <c r="M70" s="4"/>
      <c r="N70" s="4"/>
      <c r="O70" s="4"/>
      <c r="P70" s="26">
        <f>SUM(P66:P69)</f>
        <v>500.30505500000038</v>
      </c>
      <c r="Q70" s="5"/>
      <c r="R70" s="12"/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60">
        <f>+W70</f>
        <v>0</v>
      </c>
      <c r="Y70" s="5"/>
    </row>
    <row r="71" spans="1:25" customFormat="1" x14ac:dyDescent="0.35">
      <c r="A71" s="1" t="s">
        <v>1728</v>
      </c>
      <c r="B71" s="1" t="s">
        <v>1729</v>
      </c>
      <c r="C71" s="3">
        <v>43988</v>
      </c>
      <c r="D71" s="1" t="s">
        <v>1730</v>
      </c>
      <c r="E71" s="1" t="s">
        <v>1731</v>
      </c>
      <c r="F71" s="1" t="s">
        <v>2983</v>
      </c>
      <c r="G71" s="1" t="s">
        <v>3014</v>
      </c>
      <c r="H71" s="18">
        <v>470</v>
      </c>
      <c r="I71" s="2">
        <v>4</v>
      </c>
      <c r="J71" s="2">
        <v>176.006611570248</v>
      </c>
      <c r="K71" s="87">
        <v>1047.13162279669</v>
      </c>
      <c r="L71" s="2">
        <v>1267.0292635839949</v>
      </c>
      <c r="M71" s="4">
        <v>212.96800000000007</v>
      </c>
      <c r="N71" s="4">
        <v>851.8720000000003</v>
      </c>
      <c r="O71" s="4">
        <v>809.27840000000026</v>
      </c>
      <c r="P71" s="26">
        <v>809.27840000000026</v>
      </c>
      <c r="Q71" s="5" t="s">
        <v>2969</v>
      </c>
      <c r="R71" s="12">
        <v>457.7508635839946</v>
      </c>
      <c r="S71" s="59">
        <v>1267.04</v>
      </c>
      <c r="T71" s="59">
        <v>-30.54</v>
      </c>
      <c r="U71" s="59">
        <v>-25.34</v>
      </c>
      <c r="V71" s="59">
        <v>-158.38000000000011</v>
      </c>
      <c r="W71" s="59">
        <v>1052.78</v>
      </c>
      <c r="X71" s="60">
        <f t="shared" ref="X71:X72" si="15">+W71-P71</f>
        <v>243.50159999999971</v>
      </c>
      <c r="Y71" s="5"/>
    </row>
    <row r="72" spans="1:25" customFormat="1" x14ac:dyDescent="0.35">
      <c r="A72" s="1" t="s">
        <v>2190</v>
      </c>
      <c r="B72" s="1" t="s">
        <v>2191</v>
      </c>
      <c r="C72" s="3">
        <v>43988</v>
      </c>
      <c r="D72" s="1" t="s">
        <v>2192</v>
      </c>
      <c r="E72" s="1" t="s">
        <v>2193</v>
      </c>
      <c r="F72" s="1" t="s">
        <v>2983</v>
      </c>
      <c r="G72" s="1" t="s">
        <v>3015</v>
      </c>
      <c r="H72" s="18">
        <v>476</v>
      </c>
      <c r="I72" s="2">
        <v>1</v>
      </c>
      <c r="J72" s="2">
        <v>1056.32801652893</v>
      </c>
      <c r="K72" s="87">
        <v>1486.7711199843</v>
      </c>
      <c r="L72" s="2">
        <v>1798.993055181003</v>
      </c>
      <c r="M72" s="4">
        <v>1278.1569000000052</v>
      </c>
      <c r="N72" s="4">
        <v>1278.1569000000052</v>
      </c>
      <c r="O72" s="4">
        <v>1278.4126000000058</v>
      </c>
      <c r="P72" s="26">
        <v>1278.4126000000058</v>
      </c>
      <c r="Q72" s="5" t="s">
        <v>2969</v>
      </c>
      <c r="R72" s="12">
        <v>520.58045518099721</v>
      </c>
      <c r="S72" s="59">
        <v>1799</v>
      </c>
      <c r="T72" s="59">
        <v>-43.36</v>
      </c>
      <c r="U72" s="59">
        <v>-35.979999999999997</v>
      </c>
      <c r="V72" s="59">
        <v>-224.88000000000011</v>
      </c>
      <c r="W72" s="59">
        <v>1494.78</v>
      </c>
      <c r="X72" s="60">
        <f t="shared" si="15"/>
        <v>216.36739999999418</v>
      </c>
      <c r="Y72" s="5"/>
    </row>
    <row r="73" spans="1:25" customFormat="1" x14ac:dyDescent="0.35">
      <c r="A73" s="1" t="s">
        <v>1995</v>
      </c>
      <c r="B73" s="1" t="s">
        <v>1996</v>
      </c>
      <c r="C73" s="3">
        <v>43988</v>
      </c>
      <c r="D73" s="1" t="s">
        <v>1997</v>
      </c>
      <c r="E73" s="1" t="s">
        <v>1998</v>
      </c>
      <c r="F73" s="1" t="s">
        <v>2983</v>
      </c>
      <c r="G73" s="1" t="s">
        <v>3016</v>
      </c>
      <c r="H73" s="18"/>
      <c r="I73" s="2">
        <v>1</v>
      </c>
      <c r="J73" s="2">
        <v>253.01429752066099</v>
      </c>
      <c r="K73" s="87">
        <v>442.72441780165298</v>
      </c>
      <c r="L73" s="2">
        <v>535.6965455400001</v>
      </c>
      <c r="M73" s="4">
        <v>306.1472999999998</v>
      </c>
      <c r="N73" s="4">
        <v>306.1472999999998</v>
      </c>
      <c r="O73" s="4">
        <v>290.8399349999998</v>
      </c>
      <c r="P73" s="4">
        <v>290.8399349999998</v>
      </c>
      <c r="Q73" s="5" t="s">
        <v>2969</v>
      </c>
      <c r="R73" s="12">
        <v>244.8566105400003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60">
        <f t="shared" ref="X73:X74" si="16">+W73</f>
        <v>0</v>
      </c>
      <c r="Y73" s="5"/>
    </row>
    <row r="74" spans="1:25" customFormat="1" x14ac:dyDescent="0.35">
      <c r="A74" s="1" t="s">
        <v>2839</v>
      </c>
      <c r="B74" s="1" t="s">
        <v>2840</v>
      </c>
      <c r="C74" s="3">
        <v>43988</v>
      </c>
      <c r="D74" s="1" t="s">
        <v>2841</v>
      </c>
      <c r="E74" s="1" t="s">
        <v>2842</v>
      </c>
      <c r="F74" s="1" t="s">
        <v>2983</v>
      </c>
      <c r="G74" s="1" t="s">
        <v>3016</v>
      </c>
      <c r="H74" s="18"/>
      <c r="I74" s="2">
        <v>1</v>
      </c>
      <c r="J74" s="2">
        <v>349.28900826446301</v>
      </c>
      <c r="K74" s="87">
        <v>611.18241377107495</v>
      </c>
      <c r="L74" s="2">
        <v>739.53072066300069</v>
      </c>
      <c r="M74" s="4">
        <v>422.63970000000023</v>
      </c>
      <c r="N74" s="4">
        <v>422.63970000000023</v>
      </c>
      <c r="O74" s="4">
        <v>401.50771500000019</v>
      </c>
      <c r="P74" s="4">
        <v>401.50771500000019</v>
      </c>
      <c r="Q74" s="5" t="s">
        <v>2969</v>
      </c>
      <c r="R74" s="12">
        <v>338.0230056630005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60">
        <f t="shared" si="16"/>
        <v>0</v>
      </c>
      <c r="Y74" s="5"/>
    </row>
    <row r="75" spans="1:25" customFormat="1" x14ac:dyDescent="0.35">
      <c r="A75" s="1" t="s">
        <v>2912</v>
      </c>
      <c r="B75" s="1" t="s">
        <v>2913</v>
      </c>
      <c r="C75" s="3">
        <v>43988</v>
      </c>
      <c r="D75" s="1" t="s">
        <v>2914</v>
      </c>
      <c r="E75" s="1" t="s">
        <v>2915</v>
      </c>
      <c r="F75" s="1" t="s">
        <v>2983</v>
      </c>
      <c r="G75" s="1" t="s">
        <v>3016</v>
      </c>
      <c r="H75" s="18">
        <v>467</v>
      </c>
      <c r="I75" s="2">
        <v>1</v>
      </c>
      <c r="J75" s="2">
        <v>168.62289256198301</v>
      </c>
      <c r="K75" s="87">
        <v>315.45970740495801</v>
      </c>
      <c r="L75" s="2">
        <v>381.70624595999919</v>
      </c>
      <c r="M75" s="4">
        <v>204.03369999999944</v>
      </c>
      <c r="N75" s="4">
        <v>204.03369999999944</v>
      </c>
      <c r="O75" s="4">
        <v>193.83201499999947</v>
      </c>
      <c r="P75" s="4">
        <v>193.83201499999947</v>
      </c>
      <c r="Q75" s="5" t="s">
        <v>2969</v>
      </c>
      <c r="R75" s="12">
        <v>187.87423095999972</v>
      </c>
      <c r="S75" s="59">
        <v>1656.93</v>
      </c>
      <c r="T75" s="59">
        <v>-39.93</v>
      </c>
      <c r="U75" s="59">
        <v>-33.14</v>
      </c>
      <c r="V75" s="59">
        <v>-240.26</v>
      </c>
      <c r="W75" s="59">
        <v>1343.6</v>
      </c>
      <c r="X75" s="60">
        <f>+W75-P76</f>
        <v>457.42033500000048</v>
      </c>
      <c r="Y75" s="5"/>
    </row>
    <row r="76" spans="1:25" customFormat="1" x14ac:dyDescent="0.35">
      <c r="A76" s="1"/>
      <c r="B76" s="1"/>
      <c r="C76" s="3"/>
      <c r="D76" s="1"/>
      <c r="E76" s="1"/>
      <c r="F76" s="1"/>
      <c r="G76" s="1"/>
      <c r="H76" s="18"/>
      <c r="I76" s="2"/>
      <c r="J76" s="2"/>
      <c r="K76" s="87"/>
      <c r="L76" s="2"/>
      <c r="M76" s="4"/>
      <c r="N76" s="4"/>
      <c r="O76" s="4"/>
      <c r="P76" s="26">
        <f>SUM(P73:P75)</f>
        <v>886.17966499999943</v>
      </c>
      <c r="Q76" s="5"/>
      <c r="R76" s="12"/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60">
        <f t="shared" ref="X76:X78" si="17">+W76</f>
        <v>0</v>
      </c>
      <c r="Y76" s="5"/>
    </row>
    <row r="77" spans="1:25" customFormat="1" x14ac:dyDescent="0.35">
      <c r="A77" s="1" t="s">
        <v>878</v>
      </c>
      <c r="B77" s="1" t="s">
        <v>879</v>
      </c>
      <c r="C77" s="3">
        <v>43988</v>
      </c>
      <c r="D77" s="1" t="s">
        <v>880</v>
      </c>
      <c r="E77" s="1" t="s">
        <v>881</v>
      </c>
      <c r="F77" s="1" t="s">
        <v>2983</v>
      </c>
      <c r="G77" s="1" t="s">
        <v>3017</v>
      </c>
      <c r="H77" s="18"/>
      <c r="I77" s="2">
        <v>1</v>
      </c>
      <c r="J77" s="2">
        <v>363.02528925619799</v>
      </c>
      <c r="K77" s="87">
        <v>698.75470701322195</v>
      </c>
      <c r="L77" s="2">
        <v>845.49319548599851</v>
      </c>
      <c r="M77" s="4">
        <v>439.26059999999956</v>
      </c>
      <c r="N77" s="4">
        <v>439.26059999999956</v>
      </c>
      <c r="O77" s="4">
        <v>417.29756999999955</v>
      </c>
      <c r="P77" s="4">
        <v>417.29756999999955</v>
      </c>
      <c r="Q77" s="5" t="s">
        <v>2969</v>
      </c>
      <c r="R77" s="12">
        <v>428.19562548599896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60">
        <f t="shared" si="17"/>
        <v>0</v>
      </c>
      <c r="Y77" s="5"/>
    </row>
    <row r="78" spans="1:25" customFormat="1" x14ac:dyDescent="0.35">
      <c r="A78" s="1" t="s">
        <v>2182</v>
      </c>
      <c r="B78" s="1" t="s">
        <v>2183</v>
      </c>
      <c r="C78" s="3">
        <v>43988</v>
      </c>
      <c r="D78" s="1" t="s">
        <v>2184</v>
      </c>
      <c r="E78" s="1" t="s">
        <v>2185</v>
      </c>
      <c r="F78" s="1" t="s">
        <v>2983</v>
      </c>
      <c r="G78" s="1" t="s">
        <v>3017</v>
      </c>
      <c r="H78" s="18"/>
      <c r="I78" s="2">
        <v>1</v>
      </c>
      <c r="J78" s="2">
        <v>1056.32801652893</v>
      </c>
      <c r="K78" s="87">
        <v>1476.5775546248001</v>
      </c>
      <c r="L78" s="2">
        <v>1786.658841096008</v>
      </c>
      <c r="M78" s="4">
        <v>1278.1569000000052</v>
      </c>
      <c r="N78" s="4">
        <v>1278.1569000000052</v>
      </c>
      <c r="O78" s="4">
        <v>1278.4126000000058</v>
      </c>
      <c r="P78" s="4">
        <v>1278.4126000000058</v>
      </c>
      <c r="Q78" s="5" t="s">
        <v>2969</v>
      </c>
      <c r="R78" s="12">
        <v>508.24624109600222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60">
        <f t="shared" si="17"/>
        <v>0</v>
      </c>
      <c r="Y78" s="5"/>
    </row>
    <row r="79" spans="1:25" customFormat="1" x14ac:dyDescent="0.35">
      <c r="A79" s="1" t="s">
        <v>2413</v>
      </c>
      <c r="B79" s="1" t="s">
        <v>2414</v>
      </c>
      <c r="C79" s="3">
        <v>43988</v>
      </c>
      <c r="D79" s="1" t="s">
        <v>2415</v>
      </c>
      <c r="E79" s="1" t="s">
        <v>2416</v>
      </c>
      <c r="F79" s="1" t="s">
        <v>2983</v>
      </c>
      <c r="G79" s="1" t="s">
        <v>3017</v>
      </c>
      <c r="H79" s="18">
        <v>468</v>
      </c>
      <c r="I79" s="2">
        <v>1</v>
      </c>
      <c r="J79" s="2">
        <v>184.66446280991701</v>
      </c>
      <c r="K79" s="87">
        <v>258.13137269421401</v>
      </c>
      <c r="L79" s="2">
        <v>312.33896095999893</v>
      </c>
      <c r="M79" s="4">
        <v>223.44399999999959</v>
      </c>
      <c r="N79" s="4">
        <v>223.44399999999959</v>
      </c>
      <c r="O79" s="4">
        <v>212.27179999999962</v>
      </c>
      <c r="P79" s="4">
        <v>212.27179999999962</v>
      </c>
      <c r="Q79" s="5" t="s">
        <v>2969</v>
      </c>
      <c r="R79" s="12">
        <v>100.06716095999931</v>
      </c>
      <c r="S79" s="59">
        <v>2944.49</v>
      </c>
      <c r="T79" s="59">
        <v>-70.959999999999994</v>
      </c>
      <c r="U79" s="59">
        <v>-58.89</v>
      </c>
      <c r="V79" s="59">
        <v>-368.05999999999995</v>
      </c>
      <c r="W79" s="59">
        <v>2446.58</v>
      </c>
      <c r="X79" s="60">
        <f>+W79-P80</f>
        <v>538.59802999999511</v>
      </c>
      <c r="Y79" s="5"/>
    </row>
    <row r="80" spans="1:25" customFormat="1" x14ac:dyDescent="0.35">
      <c r="A80" s="1"/>
      <c r="B80" s="1"/>
      <c r="C80" s="3"/>
      <c r="D80" s="1"/>
      <c r="E80" s="1"/>
      <c r="F80" s="1"/>
      <c r="G80" s="1"/>
      <c r="H80" s="18"/>
      <c r="I80" s="2"/>
      <c r="J80" s="2"/>
      <c r="K80" s="87"/>
      <c r="L80" s="2"/>
      <c r="M80" s="4"/>
      <c r="N80" s="4"/>
      <c r="O80" s="4"/>
      <c r="P80" s="26">
        <f>SUM(P77:P79)</f>
        <v>1907.9819700000048</v>
      </c>
      <c r="Q80" s="5"/>
      <c r="R80" s="12"/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60">
        <f t="shared" ref="X80:X87" si="18">+W80</f>
        <v>0</v>
      </c>
      <c r="Y80" s="5"/>
    </row>
    <row r="81" spans="1:25" customFormat="1" x14ac:dyDescent="0.35">
      <c r="A81" s="1" t="s">
        <v>320</v>
      </c>
      <c r="B81" s="1" t="s">
        <v>321</v>
      </c>
      <c r="C81" s="3">
        <v>43988</v>
      </c>
      <c r="D81" s="1" t="s">
        <v>322</v>
      </c>
      <c r="E81" s="1" t="s">
        <v>323</v>
      </c>
      <c r="F81" s="1" t="s">
        <v>2983</v>
      </c>
      <c r="G81" s="1" t="s">
        <v>3018</v>
      </c>
      <c r="H81" s="18"/>
      <c r="I81" s="2">
        <v>1</v>
      </c>
      <c r="J81" s="2">
        <v>93.044297520661203</v>
      </c>
      <c r="K81" s="87">
        <v>139.53388077686</v>
      </c>
      <c r="L81" s="2">
        <v>168.83599574000058</v>
      </c>
      <c r="M81" s="4">
        <v>112.58360000000005</v>
      </c>
      <c r="N81" s="4">
        <v>112.58360000000005</v>
      </c>
      <c r="O81" s="4">
        <v>106.95442000000004</v>
      </c>
      <c r="P81" s="4">
        <v>106.95442000000004</v>
      </c>
      <c r="Q81" s="5" t="s">
        <v>2969</v>
      </c>
      <c r="R81" s="12">
        <v>61.881575740000542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60">
        <f t="shared" si="18"/>
        <v>0</v>
      </c>
      <c r="Y81" s="5"/>
    </row>
    <row r="82" spans="1:25" customFormat="1" x14ac:dyDescent="0.35">
      <c r="A82" s="1" t="s">
        <v>465</v>
      </c>
      <c r="B82" s="1" t="s">
        <v>466</v>
      </c>
      <c r="C82" s="3">
        <v>43988</v>
      </c>
      <c r="D82" s="1" t="s">
        <v>467</v>
      </c>
      <c r="E82" s="1" t="s">
        <v>468</v>
      </c>
      <c r="F82" s="1" t="s">
        <v>2983</v>
      </c>
      <c r="G82" s="1" t="s">
        <v>3018</v>
      </c>
      <c r="H82" s="18"/>
      <c r="I82" s="2">
        <v>1</v>
      </c>
      <c r="J82" s="2">
        <v>306.22066115702501</v>
      </c>
      <c r="K82" s="87">
        <v>459.22381450413297</v>
      </c>
      <c r="L82" s="2">
        <v>555.66081555000085</v>
      </c>
      <c r="M82" s="4">
        <v>370.52700000000027</v>
      </c>
      <c r="N82" s="4">
        <v>370.52700000000027</v>
      </c>
      <c r="O82" s="4">
        <v>352.00065000000023</v>
      </c>
      <c r="P82" s="4">
        <v>352.00065000000023</v>
      </c>
      <c r="Q82" s="5" t="s">
        <v>2969</v>
      </c>
      <c r="R82" s="12">
        <v>203.66016555000061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60">
        <f t="shared" si="18"/>
        <v>0</v>
      </c>
      <c r="Y82" s="5"/>
    </row>
    <row r="83" spans="1:25" customFormat="1" x14ac:dyDescent="0.35">
      <c r="A83" s="1" t="s">
        <v>1009</v>
      </c>
      <c r="B83" s="1" t="s">
        <v>1010</v>
      </c>
      <c r="C83" s="3">
        <v>43988</v>
      </c>
      <c r="D83" s="1" t="s">
        <v>1011</v>
      </c>
      <c r="E83" s="1" t="s">
        <v>1012</v>
      </c>
      <c r="F83" s="1" t="s">
        <v>2983</v>
      </c>
      <c r="G83" s="1" t="s">
        <v>3018</v>
      </c>
      <c r="H83" s="18"/>
      <c r="I83" s="2">
        <v>1</v>
      </c>
      <c r="J83" s="2">
        <v>108.43231404958701</v>
      </c>
      <c r="K83" s="87">
        <v>162.61051976446299</v>
      </c>
      <c r="L83" s="2">
        <v>196.75872891500021</v>
      </c>
      <c r="M83" s="4">
        <v>131.20310000000026</v>
      </c>
      <c r="N83" s="4">
        <v>131.20310000000026</v>
      </c>
      <c r="O83" s="4">
        <v>124.64294500000024</v>
      </c>
      <c r="P83" s="4">
        <v>124.64294500000024</v>
      </c>
      <c r="Q83" s="5" t="s">
        <v>2969</v>
      </c>
      <c r="R83" s="12">
        <v>72.115783914999966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60">
        <f t="shared" si="18"/>
        <v>0</v>
      </c>
      <c r="Y83" s="5"/>
    </row>
    <row r="84" spans="1:25" customFormat="1" x14ac:dyDescent="0.35">
      <c r="A84" s="1" t="s">
        <v>1153</v>
      </c>
      <c r="B84" s="1" t="s">
        <v>1154</v>
      </c>
      <c r="C84" s="3">
        <v>43988</v>
      </c>
      <c r="D84" s="1" t="s">
        <v>1155</v>
      </c>
      <c r="E84" s="1" t="s">
        <v>1156</v>
      </c>
      <c r="F84" s="1" t="s">
        <v>2983</v>
      </c>
      <c r="G84" s="1" t="s">
        <v>3018</v>
      </c>
      <c r="H84" s="18"/>
      <c r="I84" s="2">
        <v>1</v>
      </c>
      <c r="J84" s="2">
        <v>148.503801652893</v>
      </c>
      <c r="K84" s="87">
        <v>222.70372614876101</v>
      </c>
      <c r="L84" s="2">
        <v>269.47150864000082</v>
      </c>
      <c r="M84" s="4">
        <v>179.68960000000052</v>
      </c>
      <c r="N84" s="4">
        <v>179.68960000000052</v>
      </c>
      <c r="O84" s="4">
        <v>170.70512000000048</v>
      </c>
      <c r="P84" s="4">
        <v>170.70512000000048</v>
      </c>
      <c r="Q84" s="5" t="s">
        <v>2969</v>
      </c>
      <c r="R84" s="12">
        <v>98.766388640000343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60">
        <f t="shared" si="18"/>
        <v>0</v>
      </c>
      <c r="Y84" s="5"/>
    </row>
    <row r="85" spans="1:25" customFormat="1" x14ac:dyDescent="0.35">
      <c r="A85" s="1" t="s">
        <v>1489</v>
      </c>
      <c r="B85" s="1" t="s">
        <v>1490</v>
      </c>
      <c r="C85" s="3">
        <v>43988</v>
      </c>
      <c r="D85" s="1" t="s">
        <v>1491</v>
      </c>
      <c r="E85" s="1" t="s">
        <v>1492</v>
      </c>
      <c r="F85" s="1" t="s">
        <v>2983</v>
      </c>
      <c r="G85" s="1" t="s">
        <v>3018</v>
      </c>
      <c r="H85" s="18"/>
      <c r="I85" s="2">
        <v>1</v>
      </c>
      <c r="J85" s="2">
        <v>528.98636363636399</v>
      </c>
      <c r="K85" s="87">
        <v>793.29440022727294</v>
      </c>
      <c r="L85" s="2">
        <v>959.88622427500025</v>
      </c>
      <c r="M85" s="4">
        <v>640.07350000000042</v>
      </c>
      <c r="N85" s="4">
        <v>640.07350000000042</v>
      </c>
      <c r="O85" s="4">
        <v>608.06982500000038</v>
      </c>
      <c r="P85" s="4">
        <v>608.06982500000038</v>
      </c>
      <c r="Q85" s="5" t="s">
        <v>2969</v>
      </c>
      <c r="R85" s="12">
        <v>351.81639927499987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60">
        <f t="shared" si="18"/>
        <v>0</v>
      </c>
      <c r="Y85" s="5"/>
    </row>
    <row r="86" spans="1:25" customFormat="1" x14ac:dyDescent="0.35">
      <c r="A86" s="1" t="s">
        <v>1541</v>
      </c>
      <c r="B86" s="1" t="s">
        <v>1542</v>
      </c>
      <c r="C86" s="3">
        <v>43988</v>
      </c>
      <c r="D86" s="1" t="s">
        <v>1543</v>
      </c>
      <c r="E86" s="1" t="s">
        <v>1544</v>
      </c>
      <c r="F86" s="1" t="s">
        <v>2983</v>
      </c>
      <c r="G86" s="1" t="s">
        <v>3018</v>
      </c>
      <c r="H86" s="18"/>
      <c r="I86" s="2">
        <v>1</v>
      </c>
      <c r="J86" s="2">
        <v>133.09132231404999</v>
      </c>
      <c r="K86" s="87">
        <v>199.59040150826499</v>
      </c>
      <c r="L86" s="2">
        <v>241.50438582500064</v>
      </c>
      <c r="M86" s="4">
        <v>161.04050000000049</v>
      </c>
      <c r="N86" s="4">
        <v>161.04050000000049</v>
      </c>
      <c r="O86" s="4">
        <v>152.98847500000045</v>
      </c>
      <c r="P86" s="4">
        <v>152.98847500000045</v>
      </c>
      <c r="Q86" s="5" t="s">
        <v>2969</v>
      </c>
      <c r="R86" s="12">
        <v>88.515910825000191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60">
        <f t="shared" si="18"/>
        <v>0</v>
      </c>
      <c r="Y86" s="5"/>
    </row>
    <row r="87" spans="1:25" customFormat="1" x14ac:dyDescent="0.35">
      <c r="A87" s="1" t="s">
        <v>1826</v>
      </c>
      <c r="B87" s="1" t="s">
        <v>1827</v>
      </c>
      <c r="C87" s="3">
        <v>43988</v>
      </c>
      <c r="D87" s="1" t="s">
        <v>1828</v>
      </c>
      <c r="E87" s="1" t="s">
        <v>1829</v>
      </c>
      <c r="F87" s="1" t="s">
        <v>2983</v>
      </c>
      <c r="G87" s="1" t="s">
        <v>3018</v>
      </c>
      <c r="H87" s="18"/>
      <c r="I87" s="2">
        <v>1</v>
      </c>
      <c r="J87" s="2">
        <v>20.726115702479301</v>
      </c>
      <c r="K87" s="87">
        <v>31.081919413223101</v>
      </c>
      <c r="L87" s="2">
        <v>37.609122489999955</v>
      </c>
      <c r="M87" s="4">
        <v>25.078599999999955</v>
      </c>
      <c r="N87" s="4">
        <v>25.078599999999955</v>
      </c>
      <c r="O87" s="4">
        <v>23.824669999999955</v>
      </c>
      <c r="P87" s="4">
        <v>23.824669999999955</v>
      </c>
      <c r="Q87" s="5" t="s">
        <v>2969</v>
      </c>
      <c r="R87" s="12">
        <v>13.78445249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60">
        <f t="shared" si="18"/>
        <v>0</v>
      </c>
      <c r="Y87" s="5"/>
    </row>
    <row r="88" spans="1:25" customFormat="1" x14ac:dyDescent="0.35">
      <c r="A88" s="1" t="s">
        <v>2848</v>
      </c>
      <c r="B88" s="1" t="s">
        <v>2849</v>
      </c>
      <c r="C88" s="3">
        <v>43988</v>
      </c>
      <c r="D88" s="1" t="s">
        <v>2850</v>
      </c>
      <c r="E88" s="1" t="s">
        <v>2851</v>
      </c>
      <c r="F88" s="1" t="s">
        <v>2983</v>
      </c>
      <c r="G88" s="1" t="s">
        <v>3018</v>
      </c>
      <c r="H88" s="18">
        <v>471</v>
      </c>
      <c r="I88" s="2">
        <v>1</v>
      </c>
      <c r="J88" s="2">
        <v>38.188016528925601</v>
      </c>
      <c r="K88" s="87">
        <v>57.268658987603303</v>
      </c>
      <c r="L88" s="2">
        <v>69.295077374999991</v>
      </c>
      <c r="M88" s="4">
        <v>46.207499999999975</v>
      </c>
      <c r="N88" s="4">
        <v>46.207499999999975</v>
      </c>
      <c r="O88" s="4">
        <v>43.897124999999974</v>
      </c>
      <c r="P88" s="4">
        <v>43.897124999999974</v>
      </c>
      <c r="Q88" s="5" t="s">
        <v>2969</v>
      </c>
      <c r="R88" s="12">
        <v>25.397952375000017</v>
      </c>
      <c r="S88" s="59">
        <v>2499</v>
      </c>
      <c r="T88" s="59">
        <v>-60.23</v>
      </c>
      <c r="U88" s="59">
        <v>-49.98</v>
      </c>
      <c r="V88" s="59">
        <v>-362.3599999999999</v>
      </c>
      <c r="W88" s="59">
        <v>2026.43</v>
      </c>
      <c r="X88" s="60">
        <f>+W88-P89</f>
        <v>443.34676999999806</v>
      </c>
      <c r="Y88" s="5"/>
    </row>
    <row r="89" spans="1:25" customFormat="1" x14ac:dyDescent="0.35">
      <c r="A89" s="1"/>
      <c r="B89" s="1"/>
      <c r="C89" s="3"/>
      <c r="D89" s="1"/>
      <c r="E89" s="1"/>
      <c r="F89" s="1"/>
      <c r="G89" s="1"/>
      <c r="H89" s="18"/>
      <c r="I89" s="2"/>
      <c r="J89" s="2"/>
      <c r="K89" s="87"/>
      <c r="L89" s="2"/>
      <c r="M89" s="4"/>
      <c r="N89" s="4"/>
      <c r="O89" s="4"/>
      <c r="P89" s="26">
        <f>SUM(P81:P88)</f>
        <v>1583.083230000002</v>
      </c>
      <c r="Q89" s="5"/>
      <c r="R89" s="12"/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60">
        <f>+W89</f>
        <v>0</v>
      </c>
      <c r="Y89" s="5"/>
    </row>
    <row r="90" spans="1:25" customFormat="1" x14ac:dyDescent="0.35">
      <c r="A90" s="1" t="s">
        <v>2186</v>
      </c>
      <c r="B90" s="1" t="s">
        <v>2187</v>
      </c>
      <c r="C90" s="3">
        <v>43988</v>
      </c>
      <c r="D90" s="1" t="s">
        <v>2188</v>
      </c>
      <c r="E90" s="1" t="s">
        <v>2189</v>
      </c>
      <c r="F90" s="1" t="s">
        <v>2983</v>
      </c>
      <c r="G90" s="1" t="s">
        <v>3019</v>
      </c>
      <c r="H90" s="18">
        <v>474</v>
      </c>
      <c r="I90" s="2">
        <v>1</v>
      </c>
      <c r="J90" s="2">
        <v>1056.32801652893</v>
      </c>
      <c r="K90" s="87">
        <v>1486.7711199843</v>
      </c>
      <c r="L90" s="2">
        <v>1798.993055181003</v>
      </c>
      <c r="M90" s="4">
        <v>1278.1569000000052</v>
      </c>
      <c r="N90" s="4">
        <v>1278.1569000000052</v>
      </c>
      <c r="O90" s="4">
        <v>1278.4126000000058</v>
      </c>
      <c r="P90" s="26">
        <v>1278.4126000000058</v>
      </c>
      <c r="Q90" s="5" t="s">
        <v>2969</v>
      </c>
      <c r="R90" s="12">
        <v>520.58045518099721</v>
      </c>
      <c r="S90" s="59">
        <v>1799</v>
      </c>
      <c r="T90" s="59">
        <v>-43.36</v>
      </c>
      <c r="U90" s="59">
        <v>-35.979999999999997</v>
      </c>
      <c r="V90" s="59">
        <v>-260.86000000000013</v>
      </c>
      <c r="W90" s="59">
        <v>1458.8</v>
      </c>
      <c r="X90" s="60">
        <f>+W90-P90</f>
        <v>180.38739999999416</v>
      </c>
      <c r="Y90" s="5"/>
    </row>
    <row r="91" spans="1:25" customFormat="1" x14ac:dyDescent="0.35">
      <c r="A91" s="1" t="s">
        <v>1157</v>
      </c>
      <c r="B91" s="1" t="s">
        <v>1158</v>
      </c>
      <c r="C91" s="3">
        <v>43988</v>
      </c>
      <c r="D91" s="1" t="s">
        <v>1159</v>
      </c>
      <c r="E91" s="1" t="s">
        <v>1160</v>
      </c>
      <c r="F91" s="1" t="s">
        <v>2983</v>
      </c>
      <c r="G91" s="1" t="s">
        <v>3020</v>
      </c>
      <c r="H91" s="18"/>
      <c r="I91" s="2">
        <v>1</v>
      </c>
      <c r="J91" s="2">
        <v>148.503801652893</v>
      </c>
      <c r="K91" s="87">
        <v>224.895642261158</v>
      </c>
      <c r="L91" s="2">
        <v>272.12372713600115</v>
      </c>
      <c r="M91" s="4">
        <v>179.68960000000052</v>
      </c>
      <c r="N91" s="4">
        <v>179.68960000000052</v>
      </c>
      <c r="O91" s="4">
        <v>170.70512000000048</v>
      </c>
      <c r="P91" s="4">
        <v>170.70512000000048</v>
      </c>
      <c r="Q91" s="5" t="s">
        <v>2969</v>
      </c>
      <c r="R91" s="12">
        <v>101.41860713600067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60">
        <f t="shared" ref="X91:X92" si="19">+W91</f>
        <v>0</v>
      </c>
      <c r="Y91" s="5"/>
    </row>
    <row r="92" spans="1:25" customFormat="1" x14ac:dyDescent="0.35">
      <c r="A92" s="1" t="s">
        <v>1365</v>
      </c>
      <c r="B92" s="1" t="s">
        <v>1366</v>
      </c>
      <c r="C92" s="3">
        <v>43988</v>
      </c>
      <c r="D92" s="1" t="s">
        <v>1367</v>
      </c>
      <c r="E92" s="1" t="s">
        <v>1368</v>
      </c>
      <c r="F92" s="1" t="s">
        <v>2983</v>
      </c>
      <c r="G92" s="1" t="s">
        <v>3020</v>
      </c>
      <c r="H92" s="18"/>
      <c r="I92" s="2">
        <v>1</v>
      </c>
      <c r="J92" s="2">
        <v>209.00991735537201</v>
      </c>
      <c r="K92" s="87">
        <v>316.52670894214901</v>
      </c>
      <c r="L92" s="2">
        <v>382.99731782000032</v>
      </c>
      <c r="M92" s="4">
        <v>252.90200000000013</v>
      </c>
      <c r="N92" s="4">
        <v>252.90200000000013</v>
      </c>
      <c r="O92" s="4">
        <v>240.25690000000012</v>
      </c>
      <c r="P92" s="4">
        <v>240.25690000000012</v>
      </c>
      <c r="Q92" s="5" t="s">
        <v>2969</v>
      </c>
      <c r="R92" s="12">
        <v>142.7404178200002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60">
        <f t="shared" si="19"/>
        <v>0</v>
      </c>
      <c r="Y92" s="5"/>
    </row>
    <row r="93" spans="1:25" customFormat="1" x14ac:dyDescent="0.35">
      <c r="A93" s="1" t="s">
        <v>1545</v>
      </c>
      <c r="B93" s="1" t="s">
        <v>1546</v>
      </c>
      <c r="C93" s="3">
        <v>43988</v>
      </c>
      <c r="D93" s="1" t="s">
        <v>1547</v>
      </c>
      <c r="E93" s="1" t="s">
        <v>1548</v>
      </c>
      <c r="F93" s="1" t="s">
        <v>2983</v>
      </c>
      <c r="G93" s="1" t="s">
        <v>3020</v>
      </c>
      <c r="H93" s="18">
        <v>475</v>
      </c>
      <c r="I93" s="2">
        <v>1</v>
      </c>
      <c r="J93" s="2">
        <v>133.09132231404999</v>
      </c>
      <c r="K93" s="87">
        <v>201.55482942562</v>
      </c>
      <c r="L93" s="2">
        <v>243.88134360500018</v>
      </c>
      <c r="M93" s="4">
        <v>161.04050000000049</v>
      </c>
      <c r="N93" s="4">
        <v>161.04050000000049</v>
      </c>
      <c r="O93" s="4">
        <v>152.98847500000045</v>
      </c>
      <c r="P93" s="4">
        <v>152.98847500000045</v>
      </c>
      <c r="Q93" s="5" t="s">
        <v>2969</v>
      </c>
      <c r="R93" s="12">
        <v>90.892868604999734</v>
      </c>
      <c r="S93" s="59">
        <v>899</v>
      </c>
      <c r="T93" s="59">
        <v>-21.67</v>
      </c>
      <c r="U93" s="59">
        <v>-17.98</v>
      </c>
      <c r="V93" s="59">
        <v>-112.38</v>
      </c>
      <c r="W93" s="59">
        <v>746.97</v>
      </c>
      <c r="X93" s="60">
        <f>+W93-P94</f>
        <v>183.01950499999896</v>
      </c>
      <c r="Y93" s="5"/>
    </row>
    <row r="94" spans="1:25" customFormat="1" x14ac:dyDescent="0.35">
      <c r="A94" s="1"/>
      <c r="B94" s="1"/>
      <c r="C94" s="3"/>
      <c r="D94" s="1"/>
      <c r="E94" s="1"/>
      <c r="F94" s="1"/>
      <c r="G94" s="1"/>
      <c r="H94" s="18"/>
      <c r="I94" s="2"/>
      <c r="J94" s="2"/>
      <c r="K94" s="87"/>
      <c r="L94" s="2"/>
      <c r="M94" s="4"/>
      <c r="N94" s="4"/>
      <c r="O94" s="4"/>
      <c r="P94" s="26">
        <f>SUM(P91:P93)</f>
        <v>563.95049500000107</v>
      </c>
      <c r="Q94" s="5"/>
      <c r="R94" s="12"/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60">
        <f t="shared" ref="X94:X96" si="20">+W94</f>
        <v>0</v>
      </c>
      <c r="Y94" s="5"/>
    </row>
    <row r="95" spans="1:25" customFormat="1" x14ac:dyDescent="0.35">
      <c r="A95" s="1" t="s">
        <v>1999</v>
      </c>
      <c r="B95" s="1" t="s">
        <v>2000</v>
      </c>
      <c r="C95" s="3">
        <v>43988</v>
      </c>
      <c r="D95" s="1" t="s">
        <v>2001</v>
      </c>
      <c r="E95" s="1" t="s">
        <v>2002</v>
      </c>
      <c r="F95" s="1" t="s">
        <v>2983</v>
      </c>
      <c r="G95" s="1" t="s">
        <v>3021</v>
      </c>
      <c r="H95" s="18"/>
      <c r="I95" s="2">
        <v>1</v>
      </c>
      <c r="J95" s="2">
        <v>308.01983471074402</v>
      </c>
      <c r="K95" s="87">
        <v>539.08707411570299</v>
      </c>
      <c r="L95" s="2">
        <v>652.29535968000062</v>
      </c>
      <c r="M95" s="4">
        <v>372.70400000000024</v>
      </c>
      <c r="N95" s="4">
        <v>372.70400000000024</v>
      </c>
      <c r="O95" s="4">
        <v>354.06880000000018</v>
      </c>
      <c r="P95" s="4">
        <v>354.06880000000018</v>
      </c>
      <c r="Q95" s="5" t="s">
        <v>2969</v>
      </c>
      <c r="R95" s="12">
        <v>298.22655968000043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60">
        <f t="shared" si="20"/>
        <v>0</v>
      </c>
      <c r="Y95" s="5"/>
    </row>
    <row r="96" spans="1:25" customFormat="1" x14ac:dyDescent="0.35">
      <c r="A96" s="1" t="s">
        <v>2194</v>
      </c>
      <c r="B96" s="1" t="s">
        <v>2195</v>
      </c>
      <c r="C96" s="3">
        <v>43988</v>
      </c>
      <c r="D96" s="1" t="s">
        <v>2196</v>
      </c>
      <c r="E96" s="1" t="s">
        <v>2197</v>
      </c>
      <c r="F96" s="1" t="s">
        <v>2983</v>
      </c>
      <c r="G96" s="1" t="s">
        <v>3021</v>
      </c>
      <c r="H96" s="18"/>
      <c r="I96" s="2">
        <v>1</v>
      </c>
      <c r="J96" s="2">
        <v>1056.32801652893</v>
      </c>
      <c r="K96" s="87">
        <v>1476.5775546248001</v>
      </c>
      <c r="L96" s="2">
        <v>1786.658841096008</v>
      </c>
      <c r="M96" s="4">
        <v>1278.1569000000052</v>
      </c>
      <c r="N96" s="4">
        <v>1278.1569000000052</v>
      </c>
      <c r="O96" s="4">
        <v>1278.4126000000058</v>
      </c>
      <c r="P96" s="4">
        <v>1278.4126000000058</v>
      </c>
      <c r="Q96" s="5" t="s">
        <v>2969</v>
      </c>
      <c r="R96" s="12">
        <v>508.24624109600222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60">
        <f t="shared" si="20"/>
        <v>0</v>
      </c>
      <c r="Y96" s="5"/>
    </row>
    <row r="97" spans="1:25" customFormat="1" x14ac:dyDescent="0.35">
      <c r="A97" s="1" t="s">
        <v>2417</v>
      </c>
      <c r="B97" s="1" t="s">
        <v>2418</v>
      </c>
      <c r="C97" s="3">
        <v>43988</v>
      </c>
      <c r="D97" s="1" t="s">
        <v>2419</v>
      </c>
      <c r="E97" s="1" t="s">
        <v>2420</v>
      </c>
      <c r="F97" s="1" t="s">
        <v>2983</v>
      </c>
      <c r="G97" s="1" t="s">
        <v>3021</v>
      </c>
      <c r="H97" s="18">
        <v>478</v>
      </c>
      <c r="I97" s="2">
        <v>1</v>
      </c>
      <c r="J97" s="2">
        <v>184.66446280991701</v>
      </c>
      <c r="K97" s="87">
        <v>258.13137269421401</v>
      </c>
      <c r="L97" s="2">
        <v>312.33896095999893</v>
      </c>
      <c r="M97" s="4">
        <v>223.44399999999959</v>
      </c>
      <c r="N97" s="4">
        <v>223.44399999999959</v>
      </c>
      <c r="O97" s="4">
        <v>212.27179999999962</v>
      </c>
      <c r="P97" s="4">
        <v>212.27179999999962</v>
      </c>
      <c r="Q97" s="5" t="s">
        <v>2969</v>
      </c>
      <c r="R97" s="12">
        <v>100.06716095999931</v>
      </c>
      <c r="S97" s="59">
        <v>2751.29</v>
      </c>
      <c r="T97" s="59">
        <v>-66.31</v>
      </c>
      <c r="U97" s="59">
        <v>-55.03</v>
      </c>
      <c r="V97" s="59">
        <v>-343.91999999999962</v>
      </c>
      <c r="W97" s="59">
        <v>2286.0300000000002</v>
      </c>
      <c r="X97" s="60">
        <f>+W97-P98</f>
        <v>441.27679999999464</v>
      </c>
      <c r="Y97" s="5"/>
    </row>
    <row r="98" spans="1:25" customFormat="1" x14ac:dyDescent="0.35">
      <c r="A98" s="1"/>
      <c r="B98" s="1"/>
      <c r="C98" s="3"/>
      <c r="D98" s="1"/>
      <c r="E98" s="1"/>
      <c r="F98" s="1"/>
      <c r="G98" s="1"/>
      <c r="H98" s="18"/>
      <c r="I98" s="2"/>
      <c r="J98" s="2"/>
      <c r="K98" s="87"/>
      <c r="L98" s="2"/>
      <c r="M98" s="4"/>
      <c r="N98" s="4"/>
      <c r="O98" s="4"/>
      <c r="P98" s="26">
        <f>SUM(P95:P97)</f>
        <v>1844.7532000000056</v>
      </c>
      <c r="Q98" s="5"/>
      <c r="R98" s="12"/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60">
        <f t="shared" ref="X98:X100" si="21">+W98</f>
        <v>0</v>
      </c>
      <c r="Y98" s="5"/>
    </row>
    <row r="99" spans="1:25" customFormat="1" x14ac:dyDescent="0.35">
      <c r="A99" s="1" t="s">
        <v>930</v>
      </c>
      <c r="B99" s="1" t="s">
        <v>931</v>
      </c>
      <c r="C99" s="3">
        <v>43988</v>
      </c>
      <c r="D99" s="1" t="s">
        <v>932</v>
      </c>
      <c r="E99" s="1" t="s">
        <v>933</v>
      </c>
      <c r="F99" s="1" t="s">
        <v>2983</v>
      </c>
      <c r="G99" s="1" t="s">
        <v>3022</v>
      </c>
      <c r="H99" s="18"/>
      <c r="I99" s="2">
        <v>1</v>
      </c>
      <c r="J99" s="2">
        <v>264.01537190082598</v>
      </c>
      <c r="K99" s="87">
        <v>392.68471548123898</v>
      </c>
      <c r="L99" s="2">
        <v>475.14850573229916</v>
      </c>
      <c r="M99" s="4">
        <v>319.45859999999942</v>
      </c>
      <c r="N99" s="4">
        <v>319.45859999999942</v>
      </c>
      <c r="O99" s="4">
        <v>303.48566999999946</v>
      </c>
      <c r="P99" s="4">
        <v>303.48566999999946</v>
      </c>
      <c r="Q99" s="5" t="s">
        <v>2969</v>
      </c>
      <c r="R99" s="12">
        <v>171.6628357322997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60">
        <f t="shared" si="21"/>
        <v>0</v>
      </c>
      <c r="Y99" s="5"/>
    </row>
    <row r="100" spans="1:25" customFormat="1" x14ac:dyDescent="0.35">
      <c r="A100" s="1" t="s">
        <v>940</v>
      </c>
      <c r="B100" s="1" t="s">
        <v>941</v>
      </c>
      <c r="C100" s="3">
        <v>43988</v>
      </c>
      <c r="D100" s="1" t="s">
        <v>942</v>
      </c>
      <c r="E100" s="1" t="s">
        <v>943</v>
      </c>
      <c r="F100" s="1" t="s">
        <v>2983</v>
      </c>
      <c r="G100" s="1" t="s">
        <v>3022</v>
      </c>
      <c r="H100" s="18"/>
      <c r="I100" s="2">
        <v>1</v>
      </c>
      <c r="J100" s="2">
        <v>220.010991735537</v>
      </c>
      <c r="K100" s="87">
        <v>327.24016889859502</v>
      </c>
      <c r="L100" s="2">
        <v>395.96060436729994</v>
      </c>
      <c r="M100" s="4">
        <v>266.21329999999978</v>
      </c>
      <c r="N100" s="4">
        <v>266.21329999999978</v>
      </c>
      <c r="O100" s="4">
        <v>252.90263499999978</v>
      </c>
      <c r="P100" s="4">
        <v>252.90263499999978</v>
      </c>
      <c r="Q100" s="5" t="s">
        <v>2969</v>
      </c>
      <c r="R100" s="12">
        <v>143.05796936730016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60">
        <f t="shared" si="21"/>
        <v>0</v>
      </c>
      <c r="Y100" s="5"/>
    </row>
    <row r="101" spans="1:25" customFormat="1" x14ac:dyDescent="0.35">
      <c r="A101" s="1" t="s">
        <v>2950</v>
      </c>
      <c r="B101" s="1" t="s">
        <v>2951</v>
      </c>
      <c r="C101" s="3">
        <v>43988</v>
      </c>
      <c r="D101" s="1" t="s">
        <v>2952</v>
      </c>
      <c r="E101" s="1" t="s">
        <v>2953</v>
      </c>
      <c r="F101" s="1" t="s">
        <v>2983</v>
      </c>
      <c r="G101" s="1" t="s">
        <v>3022</v>
      </c>
      <c r="H101" s="18">
        <v>480</v>
      </c>
      <c r="I101" s="2">
        <v>1</v>
      </c>
      <c r="J101" s="2">
        <v>574.39033057851202</v>
      </c>
      <c r="K101" s="87">
        <v>854.31773501495798</v>
      </c>
      <c r="L101" s="2">
        <v>1033.7244593680991</v>
      </c>
      <c r="M101" s="4">
        <v>695.01229999999953</v>
      </c>
      <c r="N101" s="4">
        <v>695.01229999999953</v>
      </c>
      <c r="O101" s="4">
        <v>660.26168499999949</v>
      </c>
      <c r="P101" s="4">
        <v>660.26168499999949</v>
      </c>
      <c r="Q101" s="5" t="s">
        <v>2969</v>
      </c>
      <c r="R101" s="12">
        <v>373.46277436809964</v>
      </c>
      <c r="S101" s="59">
        <v>1904.82</v>
      </c>
      <c r="T101" s="59">
        <v>-45.91</v>
      </c>
      <c r="U101" s="59">
        <v>-38.1</v>
      </c>
      <c r="V101" s="59">
        <v>-304.77999999999997</v>
      </c>
      <c r="W101" s="59">
        <v>1516.03</v>
      </c>
      <c r="X101" s="60">
        <f>+W101-P102</f>
        <v>299.38001000000122</v>
      </c>
      <c r="Y101" s="5"/>
    </row>
    <row r="102" spans="1:25" customFormat="1" x14ac:dyDescent="0.35">
      <c r="A102" s="1"/>
      <c r="B102" s="1"/>
      <c r="C102" s="3"/>
      <c r="D102" s="1"/>
      <c r="E102" s="1"/>
      <c r="F102" s="1"/>
      <c r="G102" s="1"/>
      <c r="H102" s="18"/>
      <c r="I102" s="2"/>
      <c r="J102" s="2"/>
      <c r="K102" s="87"/>
      <c r="L102" s="2"/>
      <c r="M102" s="4"/>
      <c r="N102" s="4"/>
      <c r="O102" s="4"/>
      <c r="P102" s="26">
        <f>SUM(P99:P101)</f>
        <v>1216.6499899999988</v>
      </c>
      <c r="Q102" s="5"/>
      <c r="R102" s="12"/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60">
        <f>+W102</f>
        <v>0</v>
      </c>
      <c r="Y102" s="5"/>
    </row>
    <row r="103" spans="1:25" customFormat="1" x14ac:dyDescent="0.35">
      <c r="A103" s="1" t="s">
        <v>2198</v>
      </c>
      <c r="B103" s="1" t="s">
        <v>2199</v>
      </c>
      <c r="C103" s="3">
        <v>43988</v>
      </c>
      <c r="D103" s="1" t="s">
        <v>2200</v>
      </c>
      <c r="E103" s="1" t="s">
        <v>2201</v>
      </c>
      <c r="F103" s="1" t="s">
        <v>2983</v>
      </c>
      <c r="G103" s="1" t="s">
        <v>3023</v>
      </c>
      <c r="H103" s="18">
        <v>481</v>
      </c>
      <c r="I103" s="2">
        <v>1</v>
      </c>
      <c r="J103" s="2">
        <v>1056.32801652893</v>
      </c>
      <c r="K103" s="87">
        <v>1486.7711199843</v>
      </c>
      <c r="L103" s="2">
        <v>1798.993055181003</v>
      </c>
      <c r="M103" s="4">
        <v>1278.1569000000052</v>
      </c>
      <c r="N103" s="4">
        <v>1278.1569000000052</v>
      </c>
      <c r="O103" s="4">
        <v>1278.4126000000058</v>
      </c>
      <c r="P103" s="26">
        <v>1278.4126000000058</v>
      </c>
      <c r="Q103" s="5" t="s">
        <v>2969</v>
      </c>
      <c r="R103" s="12">
        <v>520.58045518099721</v>
      </c>
      <c r="S103" s="59">
        <v>1799</v>
      </c>
      <c r="T103" s="59">
        <v>-43.36</v>
      </c>
      <c r="U103" s="59">
        <v>-35.979999999999997</v>
      </c>
      <c r="V103" s="59">
        <v>-287.85000000000014</v>
      </c>
      <c r="W103" s="59">
        <v>1431.81</v>
      </c>
      <c r="X103" s="60">
        <f>+W103-P103</f>
        <v>153.39739999999415</v>
      </c>
      <c r="Y103" s="5"/>
    </row>
    <row r="104" spans="1:25" customFormat="1" x14ac:dyDescent="0.35">
      <c r="A104" s="1" t="s">
        <v>2122</v>
      </c>
      <c r="B104" s="1" t="s">
        <v>2123</v>
      </c>
      <c r="C104" s="3">
        <v>43988</v>
      </c>
      <c r="D104" s="1" t="s">
        <v>2124</v>
      </c>
      <c r="E104" s="1" t="s">
        <v>2125</v>
      </c>
      <c r="F104" s="1" t="s">
        <v>2983</v>
      </c>
      <c r="G104" s="1" t="s">
        <v>3024</v>
      </c>
      <c r="H104" s="18"/>
      <c r="I104" s="2">
        <v>1</v>
      </c>
      <c r="J104" s="2">
        <v>302.51917355371899</v>
      </c>
      <c r="K104" s="87">
        <v>529.35410026776901</v>
      </c>
      <c r="L104" s="2">
        <v>640.51846132400044</v>
      </c>
      <c r="M104" s="4">
        <v>366.04819999999995</v>
      </c>
      <c r="N104" s="4">
        <v>366.04819999999995</v>
      </c>
      <c r="O104" s="4">
        <v>347.74578999999994</v>
      </c>
      <c r="P104" s="4">
        <v>347.74578999999994</v>
      </c>
      <c r="Q104" s="5" t="s">
        <v>2969</v>
      </c>
      <c r="R104" s="12">
        <v>292.7726713240005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60">
        <f t="shared" ref="X104:X105" si="22">+W104</f>
        <v>0</v>
      </c>
      <c r="Y104" s="5"/>
    </row>
    <row r="105" spans="1:25" customFormat="1" x14ac:dyDescent="0.35">
      <c r="A105" s="1" t="s">
        <v>2202</v>
      </c>
      <c r="B105" s="1" t="s">
        <v>2203</v>
      </c>
      <c r="C105" s="3">
        <v>43988</v>
      </c>
      <c r="D105" s="1" t="s">
        <v>2204</v>
      </c>
      <c r="E105" s="1" t="s">
        <v>2205</v>
      </c>
      <c r="F105" s="1" t="s">
        <v>2983</v>
      </c>
      <c r="G105" s="1" t="s">
        <v>3024</v>
      </c>
      <c r="H105" s="18"/>
      <c r="I105" s="2">
        <v>1</v>
      </c>
      <c r="J105" s="2">
        <v>1056.32801652893</v>
      </c>
      <c r="K105" s="87">
        <v>1476.5775546248001</v>
      </c>
      <c r="L105" s="2">
        <v>1786.658841096008</v>
      </c>
      <c r="M105" s="4">
        <v>1278.1569000000052</v>
      </c>
      <c r="N105" s="4">
        <v>1278.1569000000052</v>
      </c>
      <c r="O105" s="4">
        <v>1278.4126000000058</v>
      </c>
      <c r="P105" s="4">
        <v>1278.4126000000058</v>
      </c>
      <c r="Q105" s="5" t="s">
        <v>2969</v>
      </c>
      <c r="R105" s="12">
        <v>508.24624109600222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60">
        <f t="shared" si="22"/>
        <v>0</v>
      </c>
      <c r="Y105" s="5"/>
    </row>
    <row r="106" spans="1:25" customFormat="1" x14ac:dyDescent="0.35">
      <c r="A106" s="1" t="s">
        <v>2421</v>
      </c>
      <c r="B106" s="1" t="s">
        <v>2422</v>
      </c>
      <c r="C106" s="3">
        <v>43988</v>
      </c>
      <c r="D106" s="1" t="s">
        <v>2423</v>
      </c>
      <c r="E106" s="1" t="s">
        <v>2424</v>
      </c>
      <c r="F106" s="1" t="s">
        <v>2983</v>
      </c>
      <c r="G106" s="1" t="s">
        <v>3024</v>
      </c>
      <c r="H106" s="18">
        <v>483</v>
      </c>
      <c r="I106" s="2">
        <v>1</v>
      </c>
      <c r="J106" s="2">
        <v>184.66446280991701</v>
      </c>
      <c r="K106" s="87">
        <v>258.13137269421401</v>
      </c>
      <c r="L106" s="2">
        <v>312.33896095999893</v>
      </c>
      <c r="M106" s="4">
        <v>223.44399999999959</v>
      </c>
      <c r="N106" s="4">
        <v>223.44399999999959</v>
      </c>
      <c r="O106" s="4">
        <v>212.27179999999962</v>
      </c>
      <c r="P106" s="4">
        <v>212.27179999999962</v>
      </c>
      <c r="Q106" s="5" t="s">
        <v>2969</v>
      </c>
      <c r="R106" s="12">
        <v>100.06716095999931</v>
      </c>
      <c r="S106" s="59">
        <v>2739.52</v>
      </c>
      <c r="T106" s="59">
        <v>-66.02</v>
      </c>
      <c r="U106" s="59">
        <v>-54.79</v>
      </c>
      <c r="V106" s="59">
        <v>-342.44000000000005</v>
      </c>
      <c r="W106" s="59">
        <v>2276.27</v>
      </c>
      <c r="X106" s="60">
        <f>+W106-P107</f>
        <v>437.83980999999471</v>
      </c>
      <c r="Y106" s="5"/>
    </row>
    <row r="107" spans="1:25" customFormat="1" x14ac:dyDescent="0.35">
      <c r="A107" s="1"/>
      <c r="B107" s="1"/>
      <c r="C107" s="3"/>
      <c r="D107" s="1"/>
      <c r="E107" s="1"/>
      <c r="F107" s="1"/>
      <c r="G107" s="1"/>
      <c r="H107" s="18"/>
      <c r="I107" s="2"/>
      <c r="J107" s="2"/>
      <c r="K107" s="87"/>
      <c r="L107" s="2"/>
      <c r="M107" s="4"/>
      <c r="N107" s="4"/>
      <c r="O107" s="4"/>
      <c r="P107" s="26">
        <f>SUM(P104:P106)</f>
        <v>1838.4301900000053</v>
      </c>
      <c r="Q107" s="5"/>
      <c r="R107" s="12"/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60">
        <f>+W107</f>
        <v>0</v>
      </c>
      <c r="Y107" s="5"/>
    </row>
    <row r="108" spans="1:25" customFormat="1" x14ac:dyDescent="0.35">
      <c r="A108" s="1" t="s">
        <v>2577</v>
      </c>
      <c r="B108" s="1" t="s">
        <v>2578</v>
      </c>
      <c r="C108" s="3">
        <v>43988</v>
      </c>
      <c r="D108" s="1" t="s">
        <v>2579</v>
      </c>
      <c r="E108" s="1" t="s">
        <v>2580</v>
      </c>
      <c r="F108" s="1" t="s">
        <v>2983</v>
      </c>
      <c r="G108" s="1" t="s">
        <v>3025</v>
      </c>
      <c r="H108" s="18">
        <v>484</v>
      </c>
      <c r="I108" s="2">
        <v>1</v>
      </c>
      <c r="J108" s="2">
        <v>2591.8466115702499</v>
      </c>
      <c r="K108" s="87">
        <v>4535.29095632397</v>
      </c>
      <c r="L108" s="2">
        <v>5487.7020571520034</v>
      </c>
      <c r="M108" s="4">
        <v>3136.1344000000022</v>
      </c>
      <c r="N108" s="4">
        <v>3136.1344000000022</v>
      </c>
      <c r="O108" s="4">
        <v>2979.3276800000021</v>
      </c>
      <c r="P108" s="26">
        <v>2979.3276800000021</v>
      </c>
      <c r="Q108" s="5" t="s">
        <v>2969</v>
      </c>
      <c r="R108" s="12">
        <v>2508.3743771520012</v>
      </c>
      <c r="S108" s="59">
        <v>5487.69</v>
      </c>
      <c r="T108" s="59">
        <v>-132.25</v>
      </c>
      <c r="U108" s="59">
        <v>-109.75</v>
      </c>
      <c r="V108" s="59">
        <v>-878.02999999999975</v>
      </c>
      <c r="W108" s="59">
        <v>4367.66</v>
      </c>
      <c r="X108" s="60">
        <f t="shared" ref="X108:X110" si="23">+W108-P108</f>
        <v>1388.3323199999977</v>
      </c>
      <c r="Y108" s="5"/>
    </row>
    <row r="109" spans="1:25" customFormat="1" x14ac:dyDescent="0.35">
      <c r="A109" s="1" t="s">
        <v>2206</v>
      </c>
      <c r="B109" s="1" t="s">
        <v>2207</v>
      </c>
      <c r="C109" s="3">
        <v>43988</v>
      </c>
      <c r="D109" s="1" t="s">
        <v>2208</v>
      </c>
      <c r="E109" s="1" t="s">
        <v>2209</v>
      </c>
      <c r="F109" s="1" t="s">
        <v>2983</v>
      </c>
      <c r="G109" s="1" t="s">
        <v>3026</v>
      </c>
      <c r="H109" s="18">
        <v>485</v>
      </c>
      <c r="I109" s="2">
        <v>1</v>
      </c>
      <c r="J109" s="2">
        <v>1056.32801652893</v>
      </c>
      <c r="K109" s="87">
        <v>1486.7711199843</v>
      </c>
      <c r="L109" s="2">
        <v>1798.993055181003</v>
      </c>
      <c r="M109" s="4">
        <v>1278.1569000000052</v>
      </c>
      <c r="N109" s="4">
        <v>1278.1569000000052</v>
      </c>
      <c r="O109" s="4">
        <v>1278.4126000000058</v>
      </c>
      <c r="P109" s="26">
        <v>1278.4126000000058</v>
      </c>
      <c r="Q109" s="5" t="s">
        <v>2969</v>
      </c>
      <c r="R109" s="12">
        <v>520.58045518099721</v>
      </c>
      <c r="S109" s="59">
        <v>1799</v>
      </c>
      <c r="T109" s="59">
        <v>-43.36</v>
      </c>
      <c r="U109" s="59">
        <v>-35.979999999999997</v>
      </c>
      <c r="V109" s="59">
        <v>-260.86000000000013</v>
      </c>
      <c r="W109" s="59">
        <v>1458.8</v>
      </c>
      <c r="X109" s="60">
        <f t="shared" si="23"/>
        <v>180.38739999999416</v>
      </c>
      <c r="Y109" s="5"/>
    </row>
    <row r="110" spans="1:25" customFormat="1" x14ac:dyDescent="0.35">
      <c r="A110" s="1" t="s">
        <v>2210</v>
      </c>
      <c r="B110" s="1" t="s">
        <v>2211</v>
      </c>
      <c r="C110" s="3">
        <v>43988</v>
      </c>
      <c r="D110" s="1" t="s">
        <v>2212</v>
      </c>
      <c r="E110" s="1" t="s">
        <v>2213</v>
      </c>
      <c r="F110" s="1" t="s">
        <v>2983</v>
      </c>
      <c r="G110" s="1" t="s">
        <v>3027</v>
      </c>
      <c r="H110" s="18">
        <v>486</v>
      </c>
      <c r="I110" s="2">
        <v>1</v>
      </c>
      <c r="J110" s="2">
        <v>1056.32801652893</v>
      </c>
      <c r="K110" s="87">
        <v>1486.7711199843</v>
      </c>
      <c r="L110" s="2">
        <v>1798.993055181003</v>
      </c>
      <c r="M110" s="4">
        <v>1278.1569000000052</v>
      </c>
      <c r="N110" s="4">
        <v>1278.1569000000052</v>
      </c>
      <c r="O110" s="4">
        <v>1278.4126000000058</v>
      </c>
      <c r="P110" s="26">
        <v>1278.4126000000058</v>
      </c>
      <c r="Q110" s="5" t="s">
        <v>2969</v>
      </c>
      <c r="R110" s="12">
        <v>520.58045518099721</v>
      </c>
      <c r="S110" s="59">
        <v>1799</v>
      </c>
      <c r="T110" s="59">
        <v>-43.36</v>
      </c>
      <c r="U110" s="59">
        <v>-35.979999999999997</v>
      </c>
      <c r="V110" s="59">
        <v>-260.86000000000013</v>
      </c>
      <c r="W110" s="59">
        <v>1458.8</v>
      </c>
      <c r="X110" s="60">
        <f t="shared" si="23"/>
        <v>180.38739999999416</v>
      </c>
      <c r="Y110" s="5"/>
    </row>
    <row r="111" spans="1:25" customFormat="1" x14ac:dyDescent="0.35">
      <c r="A111" s="1" t="s">
        <v>23</v>
      </c>
      <c r="B111" s="1" t="s">
        <v>24</v>
      </c>
      <c r="C111" s="3">
        <v>43988</v>
      </c>
      <c r="D111" s="1" t="s">
        <v>25</v>
      </c>
      <c r="E111" s="1" t="s">
        <v>26</v>
      </c>
      <c r="F111" s="1" t="s">
        <v>2983</v>
      </c>
      <c r="G111" s="1" t="s">
        <v>3028</v>
      </c>
      <c r="H111" s="18"/>
      <c r="I111" s="2">
        <v>1</v>
      </c>
      <c r="J111" s="2">
        <v>347.14636363636401</v>
      </c>
      <c r="K111" s="87">
        <v>583.49402239091</v>
      </c>
      <c r="L111" s="2">
        <v>706.0277670930011</v>
      </c>
      <c r="M111" s="4">
        <v>420.04710000000046</v>
      </c>
      <c r="N111" s="4">
        <v>420.04710000000046</v>
      </c>
      <c r="O111" s="4">
        <v>399.04474500000043</v>
      </c>
      <c r="P111" s="4">
        <v>399.04474500000043</v>
      </c>
      <c r="Q111" s="5" t="s">
        <v>2969</v>
      </c>
      <c r="R111" s="12">
        <v>306.98302209300067</v>
      </c>
      <c r="S111" s="59">
        <v>0</v>
      </c>
      <c r="T111" s="59">
        <v>0</v>
      </c>
      <c r="U111" s="59">
        <v>0</v>
      </c>
      <c r="V111" s="59">
        <v>0</v>
      </c>
      <c r="W111" s="59">
        <v>0</v>
      </c>
      <c r="X111" s="60">
        <f t="shared" ref="X111:X114" si="24">+W111</f>
        <v>0</v>
      </c>
      <c r="Y111" s="5"/>
    </row>
    <row r="112" spans="1:25" customFormat="1" x14ac:dyDescent="0.35">
      <c r="A112" s="1" t="s">
        <v>798</v>
      </c>
      <c r="B112" s="1" t="s">
        <v>799</v>
      </c>
      <c r="C112" s="3">
        <v>43988</v>
      </c>
      <c r="D112" s="1" t="s">
        <v>800</v>
      </c>
      <c r="E112" s="1" t="s">
        <v>801</v>
      </c>
      <c r="F112" s="1" t="s">
        <v>2983</v>
      </c>
      <c r="G112" s="1" t="s">
        <v>3028</v>
      </c>
      <c r="H112" s="18"/>
      <c r="I112" s="2">
        <v>1</v>
      </c>
      <c r="J112" s="2">
        <v>127.29371900826401</v>
      </c>
      <c r="K112" s="87">
        <v>213.95910172065999</v>
      </c>
      <c r="L112" s="2">
        <v>258.89051308199856</v>
      </c>
      <c r="M112" s="4">
        <v>154.02539999999945</v>
      </c>
      <c r="N112" s="4">
        <v>154.02539999999945</v>
      </c>
      <c r="O112" s="4">
        <v>146.32412999999949</v>
      </c>
      <c r="P112" s="4">
        <v>146.32412999999949</v>
      </c>
      <c r="Q112" s="5" t="s">
        <v>2969</v>
      </c>
      <c r="R112" s="12">
        <v>112.56638308199908</v>
      </c>
      <c r="S112" s="59">
        <v>0</v>
      </c>
      <c r="T112" s="59">
        <v>0</v>
      </c>
      <c r="U112" s="59">
        <v>0</v>
      </c>
      <c r="V112" s="59">
        <v>0</v>
      </c>
      <c r="W112" s="59">
        <v>0</v>
      </c>
      <c r="X112" s="60">
        <f t="shared" si="24"/>
        <v>0</v>
      </c>
      <c r="Y112" s="5"/>
    </row>
    <row r="113" spans="1:25" customFormat="1" x14ac:dyDescent="0.35">
      <c r="A113" s="1" t="s">
        <v>2214</v>
      </c>
      <c r="B113" s="1" t="s">
        <v>2215</v>
      </c>
      <c r="C113" s="3">
        <v>43988</v>
      </c>
      <c r="D113" s="1" t="s">
        <v>2216</v>
      </c>
      <c r="E113" s="1" t="s">
        <v>2217</v>
      </c>
      <c r="F113" s="1" t="s">
        <v>2983</v>
      </c>
      <c r="G113" s="1" t="s">
        <v>3028</v>
      </c>
      <c r="H113" s="18"/>
      <c r="I113" s="2">
        <v>1</v>
      </c>
      <c r="J113" s="2">
        <v>1056.32801652893</v>
      </c>
      <c r="K113" s="87">
        <v>1476.5775546248001</v>
      </c>
      <c r="L113" s="2">
        <v>1786.658841096008</v>
      </c>
      <c r="M113" s="4">
        <v>1278.1569000000052</v>
      </c>
      <c r="N113" s="4">
        <v>1278.1569000000052</v>
      </c>
      <c r="O113" s="4">
        <v>1278.4126000000058</v>
      </c>
      <c r="P113" s="4">
        <v>1278.4126000000058</v>
      </c>
      <c r="Q113" s="5" t="s">
        <v>2969</v>
      </c>
      <c r="R113" s="12">
        <v>508.24624109600222</v>
      </c>
      <c r="S113" s="59">
        <v>0</v>
      </c>
      <c r="T113" s="59">
        <v>0</v>
      </c>
      <c r="U113" s="59">
        <v>0</v>
      </c>
      <c r="V113" s="59">
        <v>0</v>
      </c>
      <c r="W113" s="59">
        <v>0</v>
      </c>
      <c r="X113" s="60">
        <f t="shared" si="24"/>
        <v>0</v>
      </c>
      <c r="Y113" s="5"/>
    </row>
    <row r="114" spans="1:25" customFormat="1" x14ac:dyDescent="0.35">
      <c r="A114" s="1" t="s">
        <v>2425</v>
      </c>
      <c r="B114" s="1" t="s">
        <v>2426</v>
      </c>
      <c r="C114" s="3">
        <v>43988</v>
      </c>
      <c r="D114" s="1" t="s">
        <v>2427</v>
      </c>
      <c r="E114" s="1" t="s">
        <v>2428</v>
      </c>
      <c r="F114" s="1" t="s">
        <v>2983</v>
      </c>
      <c r="G114" s="1" t="s">
        <v>3028</v>
      </c>
      <c r="H114" s="18"/>
      <c r="I114" s="2">
        <v>1</v>
      </c>
      <c r="J114" s="2">
        <v>184.66446280991701</v>
      </c>
      <c r="K114" s="87">
        <v>258.13137269421401</v>
      </c>
      <c r="L114" s="2">
        <v>312.33896095999893</v>
      </c>
      <c r="M114" s="4">
        <v>223.44399999999959</v>
      </c>
      <c r="N114" s="4">
        <v>223.44399999999959</v>
      </c>
      <c r="O114" s="4">
        <v>212.27179999999962</v>
      </c>
      <c r="P114" s="4">
        <v>212.27179999999962</v>
      </c>
      <c r="Q114" s="5" t="s">
        <v>2969</v>
      </c>
      <c r="R114" s="12">
        <v>100.06716095999931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60">
        <f t="shared" si="24"/>
        <v>0</v>
      </c>
      <c r="Y114" s="5"/>
    </row>
    <row r="115" spans="1:25" customFormat="1" x14ac:dyDescent="0.35">
      <c r="A115" s="1" t="s">
        <v>2964</v>
      </c>
      <c r="B115" s="1" t="s">
        <v>2965</v>
      </c>
      <c r="C115" s="3">
        <v>43988</v>
      </c>
      <c r="D115" s="1" t="s">
        <v>2966</v>
      </c>
      <c r="E115" s="1" t="s">
        <v>2967</v>
      </c>
      <c r="F115" s="1" t="s">
        <v>2983</v>
      </c>
      <c r="G115" s="1" t="s">
        <v>3028</v>
      </c>
      <c r="H115" s="18">
        <v>487</v>
      </c>
      <c r="I115" s="2">
        <v>1</v>
      </c>
      <c r="J115" s="2">
        <v>41.825123966942201</v>
      </c>
      <c r="K115" s="87">
        <v>70.300923117355495</v>
      </c>
      <c r="L115" s="2">
        <v>85.06411697200015</v>
      </c>
      <c r="M115" s="4">
        <v>50.60840000000006</v>
      </c>
      <c r="N115" s="4">
        <v>50.60840000000006</v>
      </c>
      <c r="O115" s="4">
        <v>48.077980000000053</v>
      </c>
      <c r="P115" s="4">
        <v>48.077980000000053</v>
      </c>
      <c r="Q115" s="5" t="s">
        <v>2969</v>
      </c>
      <c r="R115" s="12">
        <v>36.986136972000097</v>
      </c>
      <c r="S115" s="59">
        <v>3149</v>
      </c>
      <c r="T115" s="59">
        <v>-75.89</v>
      </c>
      <c r="U115" s="59">
        <v>-62.98</v>
      </c>
      <c r="V115" s="59">
        <v>-503.84999999999991</v>
      </c>
      <c r="W115" s="59">
        <v>2506.2800000000002</v>
      </c>
      <c r="X115" s="60">
        <f>+W115-P116</f>
        <v>422.14874499999496</v>
      </c>
      <c r="Y115" s="5"/>
    </row>
    <row r="116" spans="1:25" customFormat="1" x14ac:dyDescent="0.35">
      <c r="A116" s="1"/>
      <c r="B116" s="1"/>
      <c r="C116" s="3"/>
      <c r="D116" s="1"/>
      <c r="E116" s="1"/>
      <c r="F116" s="1"/>
      <c r="G116" s="1"/>
      <c r="H116" s="18"/>
      <c r="I116" s="2"/>
      <c r="J116" s="2"/>
      <c r="K116" s="87"/>
      <c r="L116" s="2"/>
      <c r="M116" s="4"/>
      <c r="N116" s="4"/>
      <c r="O116" s="4"/>
      <c r="P116" s="26">
        <f>SUM(P111:P115)</f>
        <v>2084.1312550000052</v>
      </c>
      <c r="Q116" s="5"/>
      <c r="R116" s="12"/>
      <c r="S116" s="59">
        <v>0</v>
      </c>
      <c r="T116" s="59">
        <v>0</v>
      </c>
      <c r="U116" s="59">
        <v>0</v>
      </c>
      <c r="V116" s="59">
        <v>0</v>
      </c>
      <c r="W116" s="59">
        <v>0</v>
      </c>
      <c r="X116" s="60">
        <f>+W116</f>
        <v>0</v>
      </c>
      <c r="Y116" s="5"/>
    </row>
    <row r="117" spans="1:25" customFormat="1" x14ac:dyDescent="0.35">
      <c r="A117" s="1" t="s">
        <v>2835</v>
      </c>
      <c r="B117" s="1" t="s">
        <v>2836</v>
      </c>
      <c r="C117" s="3">
        <v>43988</v>
      </c>
      <c r="D117" s="1" t="s">
        <v>2837</v>
      </c>
      <c r="E117" s="1" t="s">
        <v>2838</v>
      </c>
      <c r="F117" s="1" t="s">
        <v>2983</v>
      </c>
      <c r="G117" s="1" t="s">
        <v>3029</v>
      </c>
      <c r="H117" s="18">
        <v>488</v>
      </c>
      <c r="I117" s="2">
        <v>1</v>
      </c>
      <c r="J117" s="2">
        <v>349.28900826446301</v>
      </c>
      <c r="K117" s="87">
        <v>611.18241377107495</v>
      </c>
      <c r="L117" s="2">
        <v>739.53072066300069</v>
      </c>
      <c r="M117" s="4">
        <v>422.63970000000023</v>
      </c>
      <c r="N117" s="4">
        <v>422.63970000000023</v>
      </c>
      <c r="O117" s="4">
        <v>401.50771500000019</v>
      </c>
      <c r="P117" s="26">
        <v>401.50771500000019</v>
      </c>
      <c r="Q117" s="5" t="s">
        <v>2969</v>
      </c>
      <c r="R117" s="12">
        <v>338.0230056630005</v>
      </c>
      <c r="S117" s="59">
        <v>739.53</v>
      </c>
      <c r="T117" s="59">
        <v>-17.82</v>
      </c>
      <c r="U117" s="59">
        <v>-14.79</v>
      </c>
      <c r="V117" s="59">
        <v>-107.2299999999999</v>
      </c>
      <c r="W117" s="59">
        <v>599.69000000000005</v>
      </c>
      <c r="X117" s="60">
        <f t="shared" ref="X117:X118" si="25">+W117-P117</f>
        <v>198.18228499999987</v>
      </c>
      <c r="Y117" s="5"/>
    </row>
    <row r="118" spans="1:25" customFormat="1" x14ac:dyDescent="0.35">
      <c r="A118" s="1" t="s">
        <v>2218</v>
      </c>
      <c r="B118" s="1" t="s">
        <v>2219</v>
      </c>
      <c r="C118" s="3">
        <v>43988</v>
      </c>
      <c r="D118" s="1" t="s">
        <v>2220</v>
      </c>
      <c r="E118" s="1" t="s">
        <v>2221</v>
      </c>
      <c r="F118" s="1" t="s">
        <v>2983</v>
      </c>
      <c r="G118" s="1" t="s">
        <v>3030</v>
      </c>
      <c r="H118" s="18">
        <v>489</v>
      </c>
      <c r="I118" s="2">
        <v>1</v>
      </c>
      <c r="J118" s="2">
        <v>1056.32801652893</v>
      </c>
      <c r="K118" s="87">
        <v>1486.7711199843</v>
      </c>
      <c r="L118" s="2">
        <v>1798.993055181003</v>
      </c>
      <c r="M118" s="4">
        <v>1278.1569000000052</v>
      </c>
      <c r="N118" s="4">
        <v>1278.1569000000052</v>
      </c>
      <c r="O118" s="4">
        <v>1278.4126000000058</v>
      </c>
      <c r="P118" s="26">
        <v>1278.4126000000058</v>
      </c>
      <c r="Q118" s="5" t="s">
        <v>2969</v>
      </c>
      <c r="R118" s="12">
        <v>520.58045518099721</v>
      </c>
      <c r="S118" s="59">
        <v>2594</v>
      </c>
      <c r="T118" s="59">
        <v>-62.52</v>
      </c>
      <c r="U118" s="59">
        <v>-51.88</v>
      </c>
      <c r="V118" s="59">
        <v>-324.25</v>
      </c>
      <c r="W118" s="59">
        <v>2155.35</v>
      </c>
      <c r="X118" s="60">
        <f t="shared" si="25"/>
        <v>876.93739999999411</v>
      </c>
      <c r="Y118" s="5"/>
    </row>
    <row r="119" spans="1:25" customFormat="1" x14ac:dyDescent="0.35">
      <c r="A119" s="1" t="s">
        <v>1161</v>
      </c>
      <c r="B119" s="1" t="s">
        <v>1162</v>
      </c>
      <c r="C119" s="3">
        <v>43989</v>
      </c>
      <c r="D119" s="1" t="s">
        <v>1163</v>
      </c>
      <c r="E119" s="1" t="s">
        <v>1164</v>
      </c>
      <c r="F119" s="1" t="s">
        <v>2983</v>
      </c>
      <c r="G119" s="1" t="s">
        <v>3031</v>
      </c>
      <c r="H119" s="18"/>
      <c r="I119" s="2">
        <v>1</v>
      </c>
      <c r="J119" s="2">
        <v>148.503801652893</v>
      </c>
      <c r="K119" s="87">
        <v>224.895642261158</v>
      </c>
      <c r="L119" s="2">
        <v>272.12372713600115</v>
      </c>
      <c r="M119" s="4">
        <v>179.68960000000052</v>
      </c>
      <c r="N119" s="4">
        <v>179.68960000000052</v>
      </c>
      <c r="O119" s="4">
        <v>170.70512000000048</v>
      </c>
      <c r="P119" s="4">
        <v>170.70512000000048</v>
      </c>
      <c r="Q119" s="5" t="s">
        <v>2969</v>
      </c>
      <c r="R119" s="12">
        <v>101.41860713600067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60">
        <f t="shared" ref="X119:X120" si="26">+W119</f>
        <v>0</v>
      </c>
      <c r="Y119" s="5"/>
    </row>
    <row r="120" spans="1:25" customFormat="1" x14ac:dyDescent="0.35">
      <c r="A120" s="1" t="s">
        <v>1369</v>
      </c>
      <c r="B120" s="1" t="s">
        <v>1370</v>
      </c>
      <c r="C120" s="3">
        <v>43989</v>
      </c>
      <c r="D120" s="1" t="s">
        <v>1371</v>
      </c>
      <c r="E120" s="1" t="s">
        <v>1372</v>
      </c>
      <c r="F120" s="1" t="s">
        <v>2983</v>
      </c>
      <c r="G120" s="1" t="s">
        <v>3031</v>
      </c>
      <c r="H120" s="18"/>
      <c r="I120" s="2">
        <v>1</v>
      </c>
      <c r="J120" s="2">
        <v>209.00991735537201</v>
      </c>
      <c r="K120" s="87">
        <v>316.52670894214901</v>
      </c>
      <c r="L120" s="2">
        <v>382.99731782000032</v>
      </c>
      <c r="M120" s="4">
        <v>252.90200000000013</v>
      </c>
      <c r="N120" s="4">
        <v>252.90200000000013</v>
      </c>
      <c r="O120" s="4">
        <v>240.25690000000012</v>
      </c>
      <c r="P120" s="4">
        <v>240.25690000000012</v>
      </c>
      <c r="Q120" s="5" t="s">
        <v>2969</v>
      </c>
      <c r="R120" s="12">
        <v>142.7404178200002</v>
      </c>
      <c r="S120" s="59">
        <v>0</v>
      </c>
      <c r="T120" s="59">
        <v>0</v>
      </c>
      <c r="U120" s="59">
        <v>0</v>
      </c>
      <c r="V120" s="59">
        <v>0</v>
      </c>
      <c r="W120" s="59">
        <v>0</v>
      </c>
      <c r="X120" s="60">
        <f t="shared" si="26"/>
        <v>0</v>
      </c>
      <c r="Y120" s="5"/>
    </row>
    <row r="121" spans="1:25" customFormat="1" x14ac:dyDescent="0.35">
      <c r="A121" s="1" t="s">
        <v>1549</v>
      </c>
      <c r="B121" s="1" t="s">
        <v>1550</v>
      </c>
      <c r="C121" s="3">
        <v>43989</v>
      </c>
      <c r="D121" s="1" t="s">
        <v>1551</v>
      </c>
      <c r="E121" s="1" t="s">
        <v>1552</v>
      </c>
      <c r="F121" s="1" t="s">
        <v>2983</v>
      </c>
      <c r="G121" s="1" t="s">
        <v>3031</v>
      </c>
      <c r="H121" s="18">
        <v>490</v>
      </c>
      <c r="I121" s="2">
        <v>1</v>
      </c>
      <c r="J121" s="2">
        <v>133.09132231404999</v>
      </c>
      <c r="K121" s="87">
        <v>201.55482942562</v>
      </c>
      <c r="L121" s="2">
        <v>243.88134360500018</v>
      </c>
      <c r="M121" s="4">
        <v>161.04050000000049</v>
      </c>
      <c r="N121" s="4">
        <v>161.04050000000049</v>
      </c>
      <c r="O121" s="4">
        <v>152.98847500000045</v>
      </c>
      <c r="P121" s="4">
        <v>152.98847500000045</v>
      </c>
      <c r="Q121" s="5" t="s">
        <v>2969</v>
      </c>
      <c r="R121" s="12">
        <v>90.892868604999734</v>
      </c>
      <c r="S121" s="59">
        <v>899</v>
      </c>
      <c r="T121" s="59">
        <v>-21.67</v>
      </c>
      <c r="U121" s="59">
        <v>-17.98</v>
      </c>
      <c r="V121" s="59">
        <v>-143.85000000000002</v>
      </c>
      <c r="W121" s="59">
        <v>715.5</v>
      </c>
      <c r="X121" s="60">
        <f>+W121-P122</f>
        <v>151.54950499999893</v>
      </c>
      <c r="Y121" s="5"/>
    </row>
    <row r="122" spans="1:25" customFormat="1" x14ac:dyDescent="0.35">
      <c r="A122" s="1"/>
      <c r="B122" s="1"/>
      <c r="C122" s="3"/>
      <c r="D122" s="1"/>
      <c r="E122" s="1"/>
      <c r="F122" s="1"/>
      <c r="G122" s="1"/>
      <c r="H122" s="18"/>
      <c r="I122" s="2"/>
      <c r="J122" s="2"/>
      <c r="K122" s="87"/>
      <c r="L122" s="2"/>
      <c r="M122" s="4"/>
      <c r="N122" s="4"/>
      <c r="O122" s="4"/>
      <c r="P122" s="26">
        <f>SUM(P119:P121)</f>
        <v>563.95049500000107</v>
      </c>
      <c r="Q122" s="5"/>
      <c r="R122" s="12"/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60">
        <f t="shared" ref="X122:X123" si="27">+W122</f>
        <v>0</v>
      </c>
      <c r="Y122" s="5"/>
    </row>
    <row r="123" spans="1:25" customFormat="1" x14ac:dyDescent="0.35">
      <c r="A123" s="1" t="s">
        <v>2222</v>
      </c>
      <c r="B123" s="1" t="s">
        <v>2223</v>
      </c>
      <c r="C123" s="3">
        <v>43989</v>
      </c>
      <c r="D123" s="1" t="s">
        <v>2224</v>
      </c>
      <c r="E123" s="1" t="s">
        <v>2225</v>
      </c>
      <c r="F123" s="1" t="s">
        <v>2983</v>
      </c>
      <c r="G123" s="1" t="s">
        <v>3032</v>
      </c>
      <c r="H123" s="18"/>
      <c r="I123" s="2">
        <v>1</v>
      </c>
      <c r="J123" s="2">
        <v>1056.32801652893</v>
      </c>
      <c r="K123" s="87">
        <v>1476.5775546248001</v>
      </c>
      <c r="L123" s="2">
        <v>1786.658841096008</v>
      </c>
      <c r="M123" s="4">
        <v>1278.1569000000052</v>
      </c>
      <c r="N123" s="4">
        <v>1278.1569000000052</v>
      </c>
      <c r="O123" s="4">
        <v>1278.4126000000058</v>
      </c>
      <c r="P123" s="4">
        <v>1278.4126000000058</v>
      </c>
      <c r="Q123" s="5" t="s">
        <v>2969</v>
      </c>
      <c r="R123" s="12">
        <v>508.24624109600222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60">
        <f t="shared" si="27"/>
        <v>0</v>
      </c>
      <c r="Y123" s="5"/>
    </row>
    <row r="124" spans="1:25" customFormat="1" x14ac:dyDescent="0.35">
      <c r="A124" s="1" t="s">
        <v>2429</v>
      </c>
      <c r="B124" s="1" t="s">
        <v>2430</v>
      </c>
      <c r="C124" s="3">
        <v>43989</v>
      </c>
      <c r="D124" s="1" t="s">
        <v>2431</v>
      </c>
      <c r="E124" s="1" t="s">
        <v>2432</v>
      </c>
      <c r="F124" s="1" t="s">
        <v>2983</v>
      </c>
      <c r="G124" s="1" t="s">
        <v>3032</v>
      </c>
      <c r="H124" s="18">
        <v>491</v>
      </c>
      <c r="I124" s="2">
        <v>1</v>
      </c>
      <c r="J124" s="2">
        <v>184.66446280991701</v>
      </c>
      <c r="K124" s="87">
        <v>258.13137269421401</v>
      </c>
      <c r="L124" s="2">
        <v>312.33896095999893</v>
      </c>
      <c r="M124" s="4">
        <v>223.44399999999959</v>
      </c>
      <c r="N124" s="4">
        <v>223.44399999999959</v>
      </c>
      <c r="O124" s="4">
        <v>212.27179999999962</v>
      </c>
      <c r="P124" s="4">
        <v>212.27179999999962</v>
      </c>
      <c r="Q124" s="5" t="s">
        <v>2969</v>
      </c>
      <c r="R124" s="12">
        <v>100.06716095999931</v>
      </c>
      <c r="S124" s="59">
        <v>2099</v>
      </c>
      <c r="T124" s="59">
        <v>-50.59</v>
      </c>
      <c r="U124" s="59">
        <v>-41.98</v>
      </c>
      <c r="V124" s="59">
        <v>-262.37999999999988</v>
      </c>
      <c r="W124" s="59">
        <v>1744.05</v>
      </c>
      <c r="X124" s="60">
        <f>+W124-P125</f>
        <v>253.36559999999463</v>
      </c>
      <c r="Y124" s="5"/>
    </row>
    <row r="125" spans="1:25" customFormat="1" x14ac:dyDescent="0.35">
      <c r="A125" s="1"/>
      <c r="B125" s="1"/>
      <c r="C125" s="3"/>
      <c r="D125" s="1"/>
      <c r="E125" s="1"/>
      <c r="F125" s="1"/>
      <c r="G125" s="1"/>
      <c r="H125" s="18"/>
      <c r="I125" s="2"/>
      <c r="J125" s="2"/>
      <c r="K125" s="87"/>
      <c r="L125" s="2"/>
      <c r="M125" s="4"/>
      <c r="N125" s="4"/>
      <c r="O125" s="4"/>
      <c r="P125" s="26">
        <f>SUM(P123:P124)</f>
        <v>1490.6844000000053</v>
      </c>
      <c r="Q125" s="5"/>
      <c r="R125" s="12"/>
      <c r="S125" s="59">
        <v>0</v>
      </c>
      <c r="T125" s="59">
        <v>0</v>
      </c>
      <c r="U125" s="59">
        <v>0</v>
      </c>
      <c r="V125" s="59">
        <v>0</v>
      </c>
      <c r="W125" s="59">
        <v>0</v>
      </c>
      <c r="X125" s="60">
        <f t="shared" ref="X125:X127" si="28">+W125</f>
        <v>0</v>
      </c>
      <c r="Y125" s="5"/>
    </row>
    <row r="126" spans="1:25" customFormat="1" x14ac:dyDescent="0.35">
      <c r="A126" s="1" t="s">
        <v>1165</v>
      </c>
      <c r="B126" s="1" t="s">
        <v>1166</v>
      </c>
      <c r="C126" s="3">
        <v>43989</v>
      </c>
      <c r="D126" s="1" t="s">
        <v>1167</v>
      </c>
      <c r="E126" s="1" t="s">
        <v>1168</v>
      </c>
      <c r="F126" s="1" t="s">
        <v>2983</v>
      </c>
      <c r="G126" s="1" t="s">
        <v>3033</v>
      </c>
      <c r="H126" s="18"/>
      <c r="I126" s="2">
        <v>1</v>
      </c>
      <c r="J126" s="2">
        <v>148.503801652893</v>
      </c>
      <c r="K126" s="87">
        <v>224.895642261158</v>
      </c>
      <c r="L126" s="2">
        <v>272.12372713600115</v>
      </c>
      <c r="M126" s="4">
        <v>179.68960000000052</v>
      </c>
      <c r="N126" s="4">
        <v>179.68960000000052</v>
      </c>
      <c r="O126" s="4">
        <v>170.70512000000048</v>
      </c>
      <c r="P126" s="4">
        <v>170.70512000000048</v>
      </c>
      <c r="Q126" s="5" t="s">
        <v>2969</v>
      </c>
      <c r="R126" s="12">
        <v>101.41860713600067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60">
        <f t="shared" si="28"/>
        <v>0</v>
      </c>
      <c r="Y126" s="5"/>
    </row>
    <row r="127" spans="1:25" customFormat="1" x14ac:dyDescent="0.35">
      <c r="A127" s="1" t="s">
        <v>1373</v>
      </c>
      <c r="B127" s="1" t="s">
        <v>1374</v>
      </c>
      <c r="C127" s="3">
        <v>43989</v>
      </c>
      <c r="D127" s="1" t="s">
        <v>1375</v>
      </c>
      <c r="E127" s="1" t="s">
        <v>1376</v>
      </c>
      <c r="F127" s="1" t="s">
        <v>2983</v>
      </c>
      <c r="G127" s="1" t="s">
        <v>3033</v>
      </c>
      <c r="H127" s="18"/>
      <c r="I127" s="2">
        <v>1</v>
      </c>
      <c r="J127" s="2">
        <v>209.00991735537201</v>
      </c>
      <c r="K127" s="87">
        <v>316.52670894214901</v>
      </c>
      <c r="L127" s="2">
        <v>382.99731782000032</v>
      </c>
      <c r="M127" s="4">
        <v>252.90200000000013</v>
      </c>
      <c r="N127" s="4">
        <v>252.90200000000013</v>
      </c>
      <c r="O127" s="4">
        <v>240.25690000000012</v>
      </c>
      <c r="P127" s="4">
        <v>240.25690000000012</v>
      </c>
      <c r="Q127" s="5" t="s">
        <v>2969</v>
      </c>
      <c r="R127" s="12">
        <v>142.7404178200002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60">
        <f t="shared" si="28"/>
        <v>0</v>
      </c>
      <c r="Y127" s="5"/>
    </row>
    <row r="128" spans="1:25" customFormat="1" x14ac:dyDescent="0.35">
      <c r="A128" s="1" t="s">
        <v>1553</v>
      </c>
      <c r="B128" s="1" t="s">
        <v>1554</v>
      </c>
      <c r="C128" s="3">
        <v>43989</v>
      </c>
      <c r="D128" s="1" t="s">
        <v>1555</v>
      </c>
      <c r="E128" s="1" t="s">
        <v>1556</v>
      </c>
      <c r="F128" s="1" t="s">
        <v>2983</v>
      </c>
      <c r="G128" s="1" t="s">
        <v>3033</v>
      </c>
      <c r="H128" s="18">
        <v>492</v>
      </c>
      <c r="I128" s="2">
        <v>1</v>
      </c>
      <c r="J128" s="2">
        <v>133.09132231404999</v>
      </c>
      <c r="K128" s="87">
        <v>201.55482942562</v>
      </c>
      <c r="L128" s="2">
        <v>243.88134360500018</v>
      </c>
      <c r="M128" s="4">
        <v>161.04050000000049</v>
      </c>
      <c r="N128" s="4">
        <v>161.04050000000049</v>
      </c>
      <c r="O128" s="4">
        <v>152.98847500000045</v>
      </c>
      <c r="P128" s="4">
        <v>152.98847500000045</v>
      </c>
      <c r="Q128" s="5" t="s">
        <v>2969</v>
      </c>
      <c r="R128" s="12">
        <v>90.892868604999734</v>
      </c>
      <c r="S128" s="59">
        <v>899</v>
      </c>
      <c r="T128" s="59">
        <v>-21.67</v>
      </c>
      <c r="U128" s="59">
        <v>-17.98</v>
      </c>
      <c r="V128" s="59">
        <v>-143.85000000000002</v>
      </c>
      <c r="W128" s="59">
        <v>715.5</v>
      </c>
      <c r="X128" s="60">
        <f>+W128-P129</f>
        <v>151.54950499999893</v>
      </c>
      <c r="Y128" s="5"/>
    </row>
    <row r="129" spans="1:25" customFormat="1" x14ac:dyDescent="0.35">
      <c r="A129" s="1"/>
      <c r="B129" s="1"/>
      <c r="C129" s="3"/>
      <c r="D129" s="1"/>
      <c r="E129" s="1"/>
      <c r="F129" s="1"/>
      <c r="G129" s="1"/>
      <c r="H129" s="18"/>
      <c r="I129" s="2"/>
      <c r="J129" s="2"/>
      <c r="K129" s="87"/>
      <c r="L129" s="2"/>
      <c r="M129" s="4"/>
      <c r="N129" s="4"/>
      <c r="O129" s="4"/>
      <c r="P129" s="26">
        <f>SUM(P126:P128)</f>
        <v>563.95049500000107</v>
      </c>
      <c r="Q129" s="5"/>
      <c r="R129" s="12"/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60">
        <f>+W129</f>
        <v>0</v>
      </c>
      <c r="Y129" s="5"/>
    </row>
    <row r="130" spans="1:25" customFormat="1" x14ac:dyDescent="0.35">
      <c r="A130" s="1" t="s">
        <v>2226</v>
      </c>
      <c r="B130" s="1" t="s">
        <v>2227</v>
      </c>
      <c r="C130" s="3">
        <v>43989</v>
      </c>
      <c r="D130" s="1" t="s">
        <v>2228</v>
      </c>
      <c r="E130" s="1" t="s">
        <v>2229</v>
      </c>
      <c r="F130" s="1" t="s">
        <v>2983</v>
      </c>
      <c r="G130" s="1" t="s">
        <v>3034</v>
      </c>
      <c r="H130" s="18">
        <v>493</v>
      </c>
      <c r="I130" s="2">
        <v>1</v>
      </c>
      <c r="J130" s="2">
        <v>1056.32801652893</v>
      </c>
      <c r="K130" s="87">
        <v>1486.7711199843</v>
      </c>
      <c r="L130" s="2">
        <v>1798.993055181003</v>
      </c>
      <c r="M130" s="4">
        <v>1278.1569000000052</v>
      </c>
      <c r="N130" s="4">
        <v>1278.1569000000052</v>
      </c>
      <c r="O130" s="4">
        <v>1278.4126000000058</v>
      </c>
      <c r="P130" s="26">
        <v>1278.4126000000058</v>
      </c>
      <c r="Q130" s="5" t="s">
        <v>2969</v>
      </c>
      <c r="R130" s="12">
        <v>520.58045518099721</v>
      </c>
      <c r="S130" s="59">
        <v>1799</v>
      </c>
      <c r="T130" s="59">
        <v>-43.36</v>
      </c>
      <c r="U130" s="59">
        <v>-35.979999999999997</v>
      </c>
      <c r="V130" s="59">
        <v>-287.85000000000014</v>
      </c>
      <c r="W130" s="59">
        <v>1431.81</v>
      </c>
      <c r="X130" s="60">
        <f>+W130-P130</f>
        <v>153.39739999999415</v>
      </c>
      <c r="Y130" s="5"/>
    </row>
    <row r="131" spans="1:25" customFormat="1" x14ac:dyDescent="0.35">
      <c r="A131" s="1" t="s">
        <v>276</v>
      </c>
      <c r="B131" s="1" t="s">
        <v>277</v>
      </c>
      <c r="C131" s="3">
        <v>43990</v>
      </c>
      <c r="D131" s="1" t="s">
        <v>278</v>
      </c>
      <c r="E131" s="1" t="s">
        <v>279</v>
      </c>
      <c r="F131" s="1" t="s">
        <v>2983</v>
      </c>
      <c r="G131" s="1" t="s">
        <v>3035</v>
      </c>
      <c r="H131" s="18"/>
      <c r="I131" s="2">
        <v>1</v>
      </c>
      <c r="J131" s="2">
        <v>232.48223140495901</v>
      </c>
      <c r="K131" s="87">
        <v>406.36964120661202</v>
      </c>
      <c r="L131" s="2">
        <v>491.70726586000052</v>
      </c>
      <c r="M131" s="4">
        <v>281.30350000000038</v>
      </c>
      <c r="N131" s="4">
        <v>281.30350000000038</v>
      </c>
      <c r="O131" s="4">
        <v>267.23832500000037</v>
      </c>
      <c r="P131" s="4">
        <v>267.23832500000037</v>
      </c>
      <c r="Q131" s="5" t="s">
        <v>2969</v>
      </c>
      <c r="R131" s="12">
        <v>224.46894086000015</v>
      </c>
      <c r="S131" s="59">
        <v>0</v>
      </c>
      <c r="T131" s="59">
        <v>0</v>
      </c>
      <c r="U131" s="59">
        <v>0</v>
      </c>
      <c r="V131" s="59">
        <v>0</v>
      </c>
      <c r="W131" s="59">
        <v>0</v>
      </c>
      <c r="X131" s="60">
        <f t="shared" ref="X131:X133" si="29">+W131</f>
        <v>0</v>
      </c>
      <c r="Y131" s="5"/>
    </row>
    <row r="132" spans="1:25" customFormat="1" x14ac:dyDescent="0.35">
      <c r="A132" s="1" t="s">
        <v>1732</v>
      </c>
      <c r="B132" s="1" t="s">
        <v>1733</v>
      </c>
      <c r="C132" s="3">
        <v>43990</v>
      </c>
      <c r="D132" s="1" t="s">
        <v>1734</v>
      </c>
      <c r="E132" s="1" t="s">
        <v>1735</v>
      </c>
      <c r="F132" s="1" t="s">
        <v>2983</v>
      </c>
      <c r="G132" s="1" t="s">
        <v>3035</v>
      </c>
      <c r="H132" s="18"/>
      <c r="I132" s="2">
        <v>1</v>
      </c>
      <c r="J132" s="2">
        <v>176.006611570248</v>
      </c>
      <c r="K132" s="87">
        <v>307.97988905785098</v>
      </c>
      <c r="L132" s="2">
        <v>372.65566575999969</v>
      </c>
      <c r="M132" s="4">
        <v>212.96800000000007</v>
      </c>
      <c r="N132" s="4">
        <v>212.96800000000007</v>
      </c>
      <c r="O132" s="4">
        <v>202.31960000000007</v>
      </c>
      <c r="P132" s="4">
        <v>202.31960000000007</v>
      </c>
      <c r="Q132" s="5" t="s">
        <v>2969</v>
      </c>
      <c r="R132" s="12">
        <v>170.33606575999963</v>
      </c>
      <c r="S132" s="59">
        <v>0</v>
      </c>
      <c r="T132" s="59">
        <v>0</v>
      </c>
      <c r="U132" s="59">
        <v>0</v>
      </c>
      <c r="V132" s="59">
        <v>0</v>
      </c>
      <c r="W132" s="59">
        <v>0</v>
      </c>
      <c r="X132" s="60">
        <f t="shared" si="29"/>
        <v>0</v>
      </c>
      <c r="Y132" s="5"/>
    </row>
    <row r="133" spans="1:25" customFormat="1" x14ac:dyDescent="0.35">
      <c r="A133" s="1" t="s">
        <v>2695</v>
      </c>
      <c r="B133" s="1" t="s">
        <v>2696</v>
      </c>
      <c r="C133" s="3">
        <v>43990</v>
      </c>
      <c r="D133" s="1" t="s">
        <v>2697</v>
      </c>
      <c r="E133" s="1" t="s">
        <v>2698</v>
      </c>
      <c r="F133" s="1" t="s">
        <v>2983</v>
      </c>
      <c r="G133" s="1" t="s">
        <v>3035</v>
      </c>
      <c r="H133" s="18"/>
      <c r="I133" s="2">
        <v>1</v>
      </c>
      <c r="J133" s="2">
        <v>658.96586776859499</v>
      </c>
      <c r="K133" s="87">
        <v>1153.1968582537199</v>
      </c>
      <c r="L133" s="2">
        <v>1395.3681984870011</v>
      </c>
      <c r="M133" s="4">
        <v>797.34869999999989</v>
      </c>
      <c r="N133" s="4">
        <v>797.34869999999989</v>
      </c>
      <c r="O133" s="4">
        <v>757.48126499999989</v>
      </c>
      <c r="P133" s="4">
        <v>757.48126499999989</v>
      </c>
      <c r="Q133" s="5" t="s">
        <v>2969</v>
      </c>
      <c r="R133" s="12">
        <v>637.88693348700122</v>
      </c>
      <c r="S133" s="59">
        <v>0</v>
      </c>
      <c r="T133" s="59">
        <v>0</v>
      </c>
      <c r="U133" s="59">
        <v>0</v>
      </c>
      <c r="V133" s="59">
        <v>0</v>
      </c>
      <c r="W133" s="59">
        <v>0</v>
      </c>
      <c r="X133" s="60">
        <f t="shared" si="29"/>
        <v>0</v>
      </c>
      <c r="Y133" s="5"/>
    </row>
    <row r="134" spans="1:25" customFormat="1" x14ac:dyDescent="0.35">
      <c r="A134" s="1" t="s">
        <v>2731</v>
      </c>
      <c r="B134" s="1" t="s">
        <v>2732</v>
      </c>
      <c r="C134" s="3">
        <v>43990</v>
      </c>
      <c r="D134" s="1" t="s">
        <v>2733</v>
      </c>
      <c r="E134" s="1" t="s">
        <v>2734</v>
      </c>
      <c r="F134" s="1" t="s">
        <v>2983</v>
      </c>
      <c r="G134" s="1" t="s">
        <v>3035</v>
      </c>
      <c r="H134" s="18">
        <v>498</v>
      </c>
      <c r="I134" s="2">
        <v>1</v>
      </c>
      <c r="J134" s="2">
        <v>658.96586776859499</v>
      </c>
      <c r="K134" s="87">
        <v>1153.1968582537199</v>
      </c>
      <c r="L134" s="2">
        <v>1395.3681984870011</v>
      </c>
      <c r="M134" s="4">
        <v>797.34869999999989</v>
      </c>
      <c r="N134" s="4">
        <v>797.34869999999989</v>
      </c>
      <c r="O134" s="4">
        <v>757.48126499999989</v>
      </c>
      <c r="P134" s="4">
        <v>757.48126499999989</v>
      </c>
      <c r="Q134" s="5" t="s">
        <v>2969</v>
      </c>
      <c r="R134" s="12">
        <v>637.88693348700122</v>
      </c>
      <c r="S134" s="59">
        <v>3655.1</v>
      </c>
      <c r="T134" s="59">
        <v>-88.09</v>
      </c>
      <c r="U134" s="59">
        <v>-73.099999999999994</v>
      </c>
      <c r="V134" s="59">
        <v>-529.98999999999978</v>
      </c>
      <c r="W134" s="59">
        <v>2963.92</v>
      </c>
      <c r="X134" s="60">
        <f>+W134-P135</f>
        <v>979.39954499999976</v>
      </c>
      <c r="Y134" s="5"/>
    </row>
    <row r="135" spans="1:25" customFormat="1" x14ac:dyDescent="0.35">
      <c r="A135" s="1"/>
      <c r="B135" s="1"/>
      <c r="C135" s="3"/>
      <c r="D135" s="1"/>
      <c r="E135" s="1"/>
      <c r="F135" s="1"/>
      <c r="G135" s="1"/>
      <c r="H135" s="18"/>
      <c r="I135" s="2"/>
      <c r="J135" s="2"/>
      <c r="K135" s="87"/>
      <c r="L135" s="2"/>
      <c r="M135" s="4"/>
      <c r="N135" s="4"/>
      <c r="O135" s="4"/>
      <c r="P135" s="26">
        <f>SUM(P131:P134)</f>
        <v>1984.5204550000003</v>
      </c>
      <c r="Q135" s="5"/>
      <c r="R135" s="12"/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60">
        <f>+W135</f>
        <v>0</v>
      </c>
      <c r="Y135" s="5"/>
    </row>
    <row r="136" spans="1:25" customFormat="1" x14ac:dyDescent="0.35">
      <c r="A136" s="1" t="s">
        <v>459</v>
      </c>
      <c r="B136" s="1" t="s">
        <v>460</v>
      </c>
      <c r="C136" s="3">
        <v>43990</v>
      </c>
      <c r="D136" s="1" t="s">
        <v>461</v>
      </c>
      <c r="E136" s="1" t="s">
        <v>462</v>
      </c>
      <c r="F136" s="1" t="s">
        <v>2983</v>
      </c>
      <c r="G136" s="1" t="s">
        <v>3036</v>
      </c>
      <c r="H136" s="18">
        <v>541</v>
      </c>
      <c r="I136" s="2">
        <v>1</v>
      </c>
      <c r="J136" s="2">
        <v>403.62198347107397</v>
      </c>
      <c r="K136" s="87">
        <v>600.32937703661105</v>
      </c>
      <c r="L136" s="2">
        <v>726.39854621429936</v>
      </c>
      <c r="M136" s="4">
        <v>488.38259999999951</v>
      </c>
      <c r="N136" s="4">
        <v>488.38259999999951</v>
      </c>
      <c r="O136" s="4">
        <v>463.96346999999952</v>
      </c>
      <c r="P136" s="26">
        <v>463.96346999999952</v>
      </c>
      <c r="Q136" s="5" t="s">
        <v>2969</v>
      </c>
      <c r="R136" s="12">
        <v>262.43507621429984</v>
      </c>
      <c r="S136" s="59">
        <v>726.39</v>
      </c>
      <c r="T136" s="59">
        <v>-17.510000000000002</v>
      </c>
      <c r="U136" s="59">
        <v>-14.53</v>
      </c>
      <c r="V136" s="59">
        <v>-116.22000000000003</v>
      </c>
      <c r="W136" s="59">
        <v>578.13</v>
      </c>
      <c r="X136" s="60">
        <f>+W136-P136</f>
        <v>114.16653000000048</v>
      </c>
      <c r="Y136" s="5"/>
    </row>
    <row r="137" spans="1:25" customFormat="1" x14ac:dyDescent="0.35">
      <c r="A137" s="1" t="s">
        <v>1181</v>
      </c>
      <c r="B137" s="1" t="s">
        <v>1182</v>
      </c>
      <c r="C137" s="3">
        <v>43990</v>
      </c>
      <c r="D137" s="1" t="s">
        <v>1183</v>
      </c>
      <c r="E137" s="1" t="s">
        <v>1184</v>
      </c>
      <c r="F137" s="1" t="s">
        <v>2983</v>
      </c>
      <c r="G137" s="1" t="s">
        <v>2999</v>
      </c>
      <c r="H137" s="18"/>
      <c r="I137" s="2">
        <v>1</v>
      </c>
      <c r="J137" s="2">
        <v>148.503801652893</v>
      </c>
      <c r="K137" s="87">
        <v>224.895642261158</v>
      </c>
      <c r="L137" s="2">
        <v>272.12372713600115</v>
      </c>
      <c r="M137" s="4">
        <v>179.68960000000052</v>
      </c>
      <c r="N137" s="4">
        <v>179.68960000000052</v>
      </c>
      <c r="O137" s="4">
        <v>170.70512000000048</v>
      </c>
      <c r="P137" s="4">
        <v>170.70512000000048</v>
      </c>
      <c r="Q137" s="5" t="s">
        <v>2969</v>
      </c>
      <c r="R137" s="12">
        <v>101.41860713600067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60">
        <f t="shared" ref="X137:X140" si="30">+W137</f>
        <v>0</v>
      </c>
      <c r="Y137" s="5"/>
    </row>
    <row r="138" spans="1:25" customFormat="1" x14ac:dyDescent="0.35">
      <c r="A138" s="1" t="s">
        <v>1389</v>
      </c>
      <c r="B138" s="1" t="s">
        <v>1390</v>
      </c>
      <c r="C138" s="3">
        <v>43990</v>
      </c>
      <c r="D138" s="1" t="s">
        <v>1391</v>
      </c>
      <c r="E138" s="1" t="s">
        <v>1392</v>
      </c>
      <c r="F138" s="1" t="s">
        <v>2983</v>
      </c>
      <c r="G138" s="1" t="s">
        <v>2999</v>
      </c>
      <c r="H138" s="18"/>
      <c r="I138" s="2">
        <v>1</v>
      </c>
      <c r="J138" s="2">
        <v>209.00991735537201</v>
      </c>
      <c r="K138" s="87">
        <v>316.52670894214901</v>
      </c>
      <c r="L138" s="2">
        <v>382.99731782000032</v>
      </c>
      <c r="M138" s="4">
        <v>252.90200000000013</v>
      </c>
      <c r="N138" s="4">
        <v>252.90200000000013</v>
      </c>
      <c r="O138" s="4">
        <v>240.25690000000012</v>
      </c>
      <c r="P138" s="4">
        <v>240.25690000000012</v>
      </c>
      <c r="Q138" s="5" t="s">
        <v>2969</v>
      </c>
      <c r="R138" s="12">
        <v>142.7404178200002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60">
        <f t="shared" si="30"/>
        <v>0</v>
      </c>
      <c r="Y138" s="5"/>
    </row>
    <row r="139" spans="1:25" customFormat="1" x14ac:dyDescent="0.35">
      <c r="A139" s="1" t="s">
        <v>1569</v>
      </c>
      <c r="B139" s="1" t="s">
        <v>1570</v>
      </c>
      <c r="C139" s="3">
        <v>43990</v>
      </c>
      <c r="D139" s="1" t="s">
        <v>1571</v>
      </c>
      <c r="E139" s="1" t="s">
        <v>1572</v>
      </c>
      <c r="F139" s="1" t="s">
        <v>2983</v>
      </c>
      <c r="G139" s="1" t="s">
        <v>2999</v>
      </c>
      <c r="H139" s="18"/>
      <c r="I139" s="2">
        <v>1</v>
      </c>
      <c r="J139" s="2">
        <v>133.09132231404999</v>
      </c>
      <c r="K139" s="87">
        <v>201.55482942562</v>
      </c>
      <c r="L139" s="2">
        <v>243.88134360500018</v>
      </c>
      <c r="M139" s="4">
        <v>161.04050000000049</v>
      </c>
      <c r="N139" s="4">
        <v>161.04050000000049</v>
      </c>
      <c r="O139" s="4">
        <v>152.98847500000045</v>
      </c>
      <c r="P139" s="4">
        <v>152.98847500000045</v>
      </c>
      <c r="Q139" s="5" t="s">
        <v>2969</v>
      </c>
      <c r="R139" s="12">
        <v>90.892868604999734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60">
        <f t="shared" si="30"/>
        <v>0</v>
      </c>
      <c r="Y139" s="5"/>
    </row>
    <row r="140" spans="1:25" customFormat="1" x14ac:dyDescent="0.35">
      <c r="A140" s="1" t="s">
        <v>1704</v>
      </c>
      <c r="B140" s="1" t="s">
        <v>1705</v>
      </c>
      <c r="C140" s="3">
        <v>43990</v>
      </c>
      <c r="D140" s="1" t="s">
        <v>1706</v>
      </c>
      <c r="E140" s="1" t="s">
        <v>1707</v>
      </c>
      <c r="F140" s="1" t="s">
        <v>2983</v>
      </c>
      <c r="G140" s="1" t="s">
        <v>2999</v>
      </c>
      <c r="H140" s="18"/>
      <c r="I140" s="2">
        <v>1</v>
      </c>
      <c r="J140" s="2">
        <v>382.83297520661199</v>
      </c>
      <c r="K140" s="87">
        <v>569.45428837896804</v>
      </c>
      <c r="L140" s="2">
        <v>689.03968893855131</v>
      </c>
      <c r="M140" s="4">
        <v>463.22790000000049</v>
      </c>
      <c r="N140" s="4">
        <v>463.22790000000049</v>
      </c>
      <c r="O140" s="4">
        <v>440.06650500000046</v>
      </c>
      <c r="P140" s="4">
        <v>440.06650500000046</v>
      </c>
      <c r="Q140" s="5" t="s">
        <v>2969</v>
      </c>
      <c r="R140" s="12">
        <v>248.97318393855085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60">
        <f t="shared" si="30"/>
        <v>0</v>
      </c>
      <c r="Y140" s="5"/>
    </row>
    <row r="141" spans="1:25" customFormat="1" x14ac:dyDescent="0.35">
      <c r="A141" s="1" t="s">
        <v>1740</v>
      </c>
      <c r="B141" s="1" t="s">
        <v>1741</v>
      </c>
      <c r="C141" s="3">
        <v>43990</v>
      </c>
      <c r="D141" s="1" t="s">
        <v>1742</v>
      </c>
      <c r="E141" s="1" t="s">
        <v>1743</v>
      </c>
      <c r="F141" s="1" t="s">
        <v>2983</v>
      </c>
      <c r="G141" s="1" t="s">
        <v>2999</v>
      </c>
      <c r="H141" s="18">
        <v>511</v>
      </c>
      <c r="I141" s="2">
        <v>3</v>
      </c>
      <c r="J141" s="2">
        <v>176.006611570248</v>
      </c>
      <c r="K141" s="87">
        <v>785.34871709752099</v>
      </c>
      <c r="L141" s="2">
        <v>950.27194768800041</v>
      </c>
      <c r="M141" s="4">
        <v>212.96800000000007</v>
      </c>
      <c r="N141" s="4">
        <v>638.90400000000022</v>
      </c>
      <c r="O141" s="4">
        <v>606.95880000000022</v>
      </c>
      <c r="P141" s="4">
        <v>606.95880000000022</v>
      </c>
      <c r="Q141" s="5" t="s">
        <v>2969</v>
      </c>
      <c r="R141" s="12">
        <v>343.31314768800019</v>
      </c>
      <c r="S141" s="59">
        <v>2538.33</v>
      </c>
      <c r="T141" s="59">
        <v>-61.17</v>
      </c>
      <c r="U141" s="59">
        <v>-50.77</v>
      </c>
      <c r="V141" s="59">
        <v>-317.28999999999996</v>
      </c>
      <c r="W141" s="59">
        <v>2109.1</v>
      </c>
      <c r="X141" s="60">
        <f>+W141-P142</f>
        <v>498.12419999999815</v>
      </c>
      <c r="Y141" s="5"/>
    </row>
    <row r="142" spans="1:25" customFormat="1" x14ac:dyDescent="0.35">
      <c r="A142" s="1"/>
      <c r="B142" s="1"/>
      <c r="C142" s="3"/>
      <c r="D142" s="1"/>
      <c r="E142" s="1"/>
      <c r="F142" s="1"/>
      <c r="G142" s="1"/>
      <c r="H142" s="18"/>
      <c r="I142" s="2"/>
      <c r="J142" s="2"/>
      <c r="K142" s="87"/>
      <c r="L142" s="2"/>
      <c r="M142" s="4"/>
      <c r="N142" s="4"/>
      <c r="O142" s="4"/>
      <c r="P142" s="26">
        <f>SUM(P137:P141)</f>
        <v>1610.9758000000018</v>
      </c>
      <c r="Q142" s="5"/>
      <c r="R142" s="12"/>
      <c r="S142" s="59">
        <v>0</v>
      </c>
      <c r="T142" s="59">
        <v>0</v>
      </c>
      <c r="U142" s="59">
        <v>0</v>
      </c>
      <c r="V142" s="59">
        <v>0</v>
      </c>
      <c r="W142" s="59">
        <v>0</v>
      </c>
      <c r="X142" s="60">
        <f t="shared" ref="X142:X144" si="31">+W142</f>
        <v>0</v>
      </c>
      <c r="Y142" s="5"/>
    </row>
    <row r="143" spans="1:25" customFormat="1" x14ac:dyDescent="0.35">
      <c r="A143" s="1" t="s">
        <v>401</v>
      </c>
      <c r="B143" s="1" t="s">
        <v>402</v>
      </c>
      <c r="C143" s="3">
        <v>43990</v>
      </c>
      <c r="D143" s="1" t="s">
        <v>403</v>
      </c>
      <c r="E143" s="1" t="s">
        <v>404</v>
      </c>
      <c r="F143" s="1" t="s">
        <v>2983</v>
      </c>
      <c r="G143" s="1" t="s">
        <v>3037</v>
      </c>
      <c r="H143" s="18"/>
      <c r="I143" s="2">
        <v>1</v>
      </c>
      <c r="J143" s="2">
        <v>87.109669421487595</v>
      </c>
      <c r="K143" s="87">
        <v>152.88792299504101</v>
      </c>
      <c r="L143" s="2">
        <v>184.9943868239996</v>
      </c>
      <c r="M143" s="4">
        <v>105.40269999999998</v>
      </c>
      <c r="N143" s="4">
        <v>105.40269999999998</v>
      </c>
      <c r="O143" s="4">
        <v>100.13256499999997</v>
      </c>
      <c r="P143" s="4">
        <v>100.13256499999997</v>
      </c>
      <c r="Q143" s="5" t="s">
        <v>2969</v>
      </c>
      <c r="R143" s="12">
        <v>84.861821823999634</v>
      </c>
      <c r="S143" s="59">
        <v>0</v>
      </c>
      <c r="T143" s="59">
        <v>0</v>
      </c>
      <c r="U143" s="59">
        <v>0</v>
      </c>
      <c r="V143" s="59">
        <v>0</v>
      </c>
      <c r="W143" s="59">
        <v>0</v>
      </c>
      <c r="X143" s="60">
        <f t="shared" si="31"/>
        <v>0</v>
      </c>
      <c r="Y143" s="5"/>
    </row>
    <row r="144" spans="1:25" customFormat="1" x14ac:dyDescent="0.35">
      <c r="A144" s="1" t="s">
        <v>890</v>
      </c>
      <c r="B144" s="1" t="s">
        <v>891</v>
      </c>
      <c r="C144" s="3">
        <v>43990</v>
      </c>
      <c r="D144" s="1" t="s">
        <v>892</v>
      </c>
      <c r="E144" s="1" t="s">
        <v>893</v>
      </c>
      <c r="F144" s="1" t="s">
        <v>2983</v>
      </c>
      <c r="G144" s="1" t="s">
        <v>3037</v>
      </c>
      <c r="H144" s="18"/>
      <c r="I144" s="2">
        <v>1</v>
      </c>
      <c r="J144" s="2">
        <v>517.05809917355396</v>
      </c>
      <c r="K144" s="87">
        <v>904.76894425785201</v>
      </c>
      <c r="L144" s="2">
        <v>1094.7704225520008</v>
      </c>
      <c r="M144" s="4">
        <v>625.64030000000025</v>
      </c>
      <c r="N144" s="4">
        <v>625.64030000000025</v>
      </c>
      <c r="O144" s="4">
        <v>594.35828500000025</v>
      </c>
      <c r="P144" s="4">
        <v>594.35828500000025</v>
      </c>
      <c r="Q144" s="5" t="s">
        <v>2969</v>
      </c>
      <c r="R144" s="12">
        <v>500.41213755200056</v>
      </c>
      <c r="S144" s="59">
        <v>0</v>
      </c>
      <c r="T144" s="59">
        <v>0</v>
      </c>
      <c r="U144" s="59">
        <v>0</v>
      </c>
      <c r="V144" s="59">
        <v>0</v>
      </c>
      <c r="W144" s="59">
        <v>0</v>
      </c>
      <c r="X144" s="60">
        <f t="shared" si="31"/>
        <v>0</v>
      </c>
      <c r="Y144" s="5"/>
    </row>
    <row r="145" spans="1:25" customFormat="1" x14ac:dyDescent="0.35">
      <c r="A145" s="1" t="s">
        <v>1169</v>
      </c>
      <c r="B145" s="1" t="s">
        <v>1170</v>
      </c>
      <c r="C145" s="3">
        <v>43990</v>
      </c>
      <c r="D145" s="1" t="s">
        <v>1171</v>
      </c>
      <c r="E145" s="1" t="s">
        <v>1172</v>
      </c>
      <c r="F145" s="1" t="s">
        <v>2983</v>
      </c>
      <c r="G145" s="1" t="s">
        <v>3037</v>
      </c>
      <c r="H145" s="18">
        <v>494</v>
      </c>
      <c r="I145" s="2">
        <v>1</v>
      </c>
      <c r="J145" s="2">
        <v>148.503801652893</v>
      </c>
      <c r="K145" s="87">
        <v>259.11685831404998</v>
      </c>
      <c r="L145" s="2">
        <v>313.53139856000047</v>
      </c>
      <c r="M145" s="4">
        <v>179.68960000000052</v>
      </c>
      <c r="N145" s="4">
        <v>179.68960000000052</v>
      </c>
      <c r="O145" s="4">
        <v>170.70512000000048</v>
      </c>
      <c r="P145" s="4">
        <v>170.70512000000048</v>
      </c>
      <c r="Q145" s="5" t="s">
        <v>2969</v>
      </c>
      <c r="R145" s="12">
        <v>142.82627855999999</v>
      </c>
      <c r="S145" s="59">
        <v>1593.26</v>
      </c>
      <c r="T145" s="59">
        <v>-38.4</v>
      </c>
      <c r="U145" s="59">
        <v>-31.87</v>
      </c>
      <c r="V145" s="59">
        <v>-199.16000000000008</v>
      </c>
      <c r="W145" s="59">
        <v>1323.83</v>
      </c>
      <c r="X145" s="60">
        <f>+W145-P146</f>
        <v>458.63402999999926</v>
      </c>
      <c r="Y145" s="5"/>
    </row>
    <row r="146" spans="1:25" customFormat="1" x14ac:dyDescent="0.35">
      <c r="A146" s="1"/>
      <c r="B146" s="1"/>
      <c r="C146" s="3"/>
      <c r="D146" s="1"/>
      <c r="E146" s="1"/>
      <c r="F146" s="1"/>
      <c r="G146" s="1"/>
      <c r="H146" s="18"/>
      <c r="I146" s="2"/>
      <c r="J146" s="2"/>
      <c r="K146" s="87"/>
      <c r="L146" s="2"/>
      <c r="M146" s="4"/>
      <c r="N146" s="4"/>
      <c r="O146" s="4"/>
      <c r="P146" s="26">
        <f>SUM(P143:P145)</f>
        <v>865.19597000000067</v>
      </c>
      <c r="Q146" s="5"/>
      <c r="R146" s="12"/>
      <c r="S146" s="59">
        <v>0</v>
      </c>
      <c r="T146" s="59">
        <v>0</v>
      </c>
      <c r="U146" s="59">
        <v>0</v>
      </c>
      <c r="V146" s="59">
        <v>0</v>
      </c>
      <c r="W146" s="59">
        <v>0</v>
      </c>
      <c r="X146" s="60">
        <f t="shared" ref="X146:X150" si="32">+W146</f>
        <v>0</v>
      </c>
      <c r="Y146" s="5"/>
    </row>
    <row r="147" spans="1:25" customFormat="1" x14ac:dyDescent="0.35">
      <c r="A147" s="1" t="s">
        <v>27</v>
      </c>
      <c r="B147" s="1" t="s">
        <v>28</v>
      </c>
      <c r="C147" s="3">
        <v>43990</v>
      </c>
      <c r="D147" s="1" t="s">
        <v>29</v>
      </c>
      <c r="E147" s="1" t="s">
        <v>30</v>
      </c>
      <c r="F147" s="1" t="s">
        <v>2983</v>
      </c>
      <c r="G147" s="1" t="s">
        <v>3038</v>
      </c>
      <c r="H147" s="18"/>
      <c r="I147" s="2">
        <v>1</v>
      </c>
      <c r="J147" s="2">
        <v>309.13983471074403</v>
      </c>
      <c r="K147" s="87">
        <v>540.942156971901</v>
      </c>
      <c r="L147" s="2">
        <v>654.54000993600016</v>
      </c>
      <c r="M147" s="4">
        <v>374.05920000000026</v>
      </c>
      <c r="N147" s="4">
        <v>374.05920000000026</v>
      </c>
      <c r="O147" s="4">
        <v>355.35624000000024</v>
      </c>
      <c r="P147" s="4">
        <v>355.35624000000024</v>
      </c>
      <c r="Q147" s="5" t="s">
        <v>2969</v>
      </c>
      <c r="R147" s="12">
        <v>299.18376993599992</v>
      </c>
      <c r="S147" s="59">
        <v>0</v>
      </c>
      <c r="T147" s="59">
        <v>0</v>
      </c>
      <c r="U147" s="59">
        <v>0</v>
      </c>
      <c r="V147" s="59">
        <v>0</v>
      </c>
      <c r="W147" s="59">
        <v>0</v>
      </c>
      <c r="X147" s="60">
        <f t="shared" si="32"/>
        <v>0</v>
      </c>
      <c r="Y147" s="5"/>
    </row>
    <row r="148" spans="1:25" customFormat="1" x14ac:dyDescent="0.35">
      <c r="A148" s="1" t="s">
        <v>302</v>
      </c>
      <c r="B148" s="1" t="s">
        <v>303</v>
      </c>
      <c r="C148" s="3">
        <v>43990</v>
      </c>
      <c r="D148" s="1" t="s">
        <v>304</v>
      </c>
      <c r="E148" s="1" t="s">
        <v>305</v>
      </c>
      <c r="F148" s="1" t="s">
        <v>2983</v>
      </c>
      <c r="G148" s="1" t="s">
        <v>3038</v>
      </c>
      <c r="H148" s="18"/>
      <c r="I148" s="2">
        <v>1</v>
      </c>
      <c r="J148" s="2">
        <v>2500</v>
      </c>
      <c r="K148" s="87">
        <v>4537.5</v>
      </c>
      <c r="L148" s="2">
        <v>5490.375</v>
      </c>
      <c r="M148" s="4">
        <v>3025</v>
      </c>
      <c r="N148" s="4">
        <v>3025</v>
      </c>
      <c r="O148" s="4">
        <v>2873.75</v>
      </c>
      <c r="P148" s="4">
        <v>2873.75</v>
      </c>
      <c r="Q148" s="5" t="s">
        <v>2969</v>
      </c>
      <c r="R148" s="12">
        <v>2616.625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60">
        <f t="shared" si="32"/>
        <v>0</v>
      </c>
      <c r="Y148" s="5"/>
    </row>
    <row r="149" spans="1:25" customFormat="1" x14ac:dyDescent="0.35">
      <c r="A149" s="1" t="s">
        <v>1952</v>
      </c>
      <c r="B149" s="1" t="s">
        <v>1953</v>
      </c>
      <c r="C149" s="3">
        <v>43990</v>
      </c>
      <c r="D149" s="1" t="s">
        <v>1954</v>
      </c>
      <c r="E149" s="1" t="s">
        <v>1955</v>
      </c>
      <c r="F149" s="1" t="s">
        <v>2983</v>
      </c>
      <c r="G149" s="1" t="s">
        <v>3038</v>
      </c>
      <c r="H149" s="18"/>
      <c r="I149" s="2">
        <v>1</v>
      </c>
      <c r="J149" s="2">
        <v>412.53016528925599</v>
      </c>
      <c r="K149" s="87">
        <v>721.81228080991696</v>
      </c>
      <c r="L149" s="2">
        <v>873.39285977999953</v>
      </c>
      <c r="M149" s="4">
        <v>499.16149999999971</v>
      </c>
      <c r="N149" s="4">
        <v>499.16149999999971</v>
      </c>
      <c r="O149" s="4">
        <v>474.2034249999997</v>
      </c>
      <c r="P149" s="4">
        <v>474.2034249999997</v>
      </c>
      <c r="Q149" s="5" t="s">
        <v>2969</v>
      </c>
      <c r="R149" s="12">
        <v>399.18943477999983</v>
      </c>
      <c r="S149" s="59">
        <v>0</v>
      </c>
      <c r="T149" s="59">
        <v>0</v>
      </c>
      <c r="U149" s="59">
        <v>0</v>
      </c>
      <c r="V149" s="59">
        <v>0</v>
      </c>
      <c r="W149" s="59">
        <v>0</v>
      </c>
      <c r="X149" s="60">
        <f t="shared" si="32"/>
        <v>0</v>
      </c>
      <c r="Y149" s="5"/>
    </row>
    <row r="150" spans="1:25" customFormat="1" x14ac:dyDescent="0.35">
      <c r="A150" s="1" t="s">
        <v>2098</v>
      </c>
      <c r="B150" s="1" t="s">
        <v>2099</v>
      </c>
      <c r="C150" s="3">
        <v>43990</v>
      </c>
      <c r="D150" s="1" t="s">
        <v>2100</v>
      </c>
      <c r="E150" s="1" t="s">
        <v>2101</v>
      </c>
      <c r="F150" s="1" t="s">
        <v>2983</v>
      </c>
      <c r="G150" s="1" t="s">
        <v>3038</v>
      </c>
      <c r="H150" s="18"/>
      <c r="I150" s="2">
        <v>1</v>
      </c>
      <c r="J150" s="2">
        <v>120.47239669421501</v>
      </c>
      <c r="K150" s="87">
        <v>210.80380445950399</v>
      </c>
      <c r="L150" s="2">
        <v>255.07260339599983</v>
      </c>
      <c r="M150" s="4">
        <v>145.77160000000015</v>
      </c>
      <c r="N150" s="4">
        <v>145.77160000000015</v>
      </c>
      <c r="O150" s="4">
        <v>138.48302000000012</v>
      </c>
      <c r="P150" s="4">
        <v>138.48302000000012</v>
      </c>
      <c r="Q150" s="5" t="s">
        <v>2969</v>
      </c>
      <c r="R150" s="12">
        <v>116.58958339599971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60">
        <f t="shared" si="32"/>
        <v>0</v>
      </c>
      <c r="Y150" s="5"/>
    </row>
    <row r="151" spans="1:25" customFormat="1" x14ac:dyDescent="0.35">
      <c r="A151" s="1" t="s">
        <v>2110</v>
      </c>
      <c r="B151" s="1" t="s">
        <v>2111</v>
      </c>
      <c r="C151" s="3">
        <v>43990</v>
      </c>
      <c r="D151" s="1" t="s">
        <v>2112</v>
      </c>
      <c r="E151" s="1" t="s">
        <v>2113</v>
      </c>
      <c r="F151" s="1" t="s">
        <v>2983</v>
      </c>
      <c r="G151" s="1" t="s">
        <v>3038</v>
      </c>
      <c r="H151" s="18">
        <v>495</v>
      </c>
      <c r="I151" s="2">
        <v>2</v>
      </c>
      <c r="J151" s="2">
        <v>120.474297520661</v>
      </c>
      <c r="K151" s="87">
        <v>421.61426108925599</v>
      </c>
      <c r="L151" s="2">
        <v>510.15325591799973</v>
      </c>
      <c r="M151" s="4">
        <v>145.7738999999998</v>
      </c>
      <c r="N151" s="4">
        <v>291.5477999999996</v>
      </c>
      <c r="O151" s="4">
        <v>276.97040999999962</v>
      </c>
      <c r="P151" s="4">
        <v>276.97040999999962</v>
      </c>
      <c r="Q151" s="5" t="s">
        <v>2969</v>
      </c>
      <c r="R151" s="12">
        <v>233.18284591800011</v>
      </c>
      <c r="S151" s="59">
        <v>7783.52</v>
      </c>
      <c r="T151" s="59">
        <v>-187.58</v>
      </c>
      <c r="U151" s="59">
        <v>-155.66999999999999</v>
      </c>
      <c r="V151" s="59">
        <v>-1128.6100000000006</v>
      </c>
      <c r="W151" s="59">
        <v>6311.66</v>
      </c>
      <c r="X151" s="60">
        <f>+W151-P152</f>
        <v>2192.8969050000005</v>
      </c>
      <c r="Y151" s="5"/>
    </row>
    <row r="152" spans="1:25" customFormat="1" x14ac:dyDescent="0.35">
      <c r="A152" s="1"/>
      <c r="B152" s="1"/>
      <c r="C152" s="3"/>
      <c r="D152" s="1"/>
      <c r="E152" s="1"/>
      <c r="F152" s="1"/>
      <c r="G152" s="1"/>
      <c r="H152" s="18"/>
      <c r="I152" s="2"/>
      <c r="J152" s="2"/>
      <c r="K152" s="87"/>
      <c r="L152" s="2"/>
      <c r="M152" s="4"/>
      <c r="N152" s="4"/>
      <c r="O152" s="4"/>
      <c r="P152" s="26">
        <f>SUM(P147:P151)</f>
        <v>4118.7630949999993</v>
      </c>
      <c r="Q152" s="5"/>
      <c r="R152" s="12"/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60">
        <f>+W152</f>
        <v>0</v>
      </c>
      <c r="Y152" s="5"/>
    </row>
    <row r="153" spans="1:25" customFormat="1" x14ac:dyDescent="0.35">
      <c r="A153" s="1" t="s">
        <v>2068</v>
      </c>
      <c r="B153" s="1" t="s">
        <v>2069</v>
      </c>
      <c r="C153" s="3">
        <v>43990</v>
      </c>
      <c r="D153" s="1" t="s">
        <v>2070</v>
      </c>
      <c r="E153" s="1" t="s">
        <v>2071</v>
      </c>
      <c r="F153" s="1" t="s">
        <v>2983</v>
      </c>
      <c r="G153" s="1" t="s">
        <v>3039</v>
      </c>
      <c r="H153" s="18">
        <v>496</v>
      </c>
      <c r="I153" s="2">
        <v>3</v>
      </c>
      <c r="J153" s="2">
        <v>174.40950413223101</v>
      </c>
      <c r="K153" s="87">
        <v>915.52432185123803</v>
      </c>
      <c r="L153" s="2">
        <v>1107.7844294399979</v>
      </c>
      <c r="M153" s="4">
        <v>211.0354999999995</v>
      </c>
      <c r="N153" s="4">
        <v>633.1064999999985</v>
      </c>
      <c r="O153" s="4">
        <v>601.45117499999856</v>
      </c>
      <c r="P153" s="26">
        <v>601.45117499999856</v>
      </c>
      <c r="Q153" s="5" t="s">
        <v>2969</v>
      </c>
      <c r="R153" s="12">
        <v>506.33325443999934</v>
      </c>
      <c r="S153" s="59">
        <v>1107.81</v>
      </c>
      <c r="T153" s="59">
        <v>-26.7</v>
      </c>
      <c r="U153" s="59">
        <v>-22.16</v>
      </c>
      <c r="V153" s="59">
        <v>-138.47999999999979</v>
      </c>
      <c r="W153" s="59">
        <v>920.47</v>
      </c>
      <c r="X153" s="60">
        <f>+W153-P153</f>
        <v>319.01882500000147</v>
      </c>
      <c r="Y153" s="5"/>
    </row>
    <row r="154" spans="1:25" customFormat="1" x14ac:dyDescent="0.35">
      <c r="A154" s="1" t="s">
        <v>1173</v>
      </c>
      <c r="B154" s="1" t="s">
        <v>1174</v>
      </c>
      <c r="C154" s="3">
        <v>43990</v>
      </c>
      <c r="D154" s="1" t="s">
        <v>1175</v>
      </c>
      <c r="E154" s="1" t="s">
        <v>1176</v>
      </c>
      <c r="F154" s="1" t="s">
        <v>2983</v>
      </c>
      <c r="G154" s="1" t="s">
        <v>3040</v>
      </c>
      <c r="H154" s="18"/>
      <c r="I154" s="2">
        <v>1</v>
      </c>
      <c r="J154" s="2">
        <v>148.50380000000001</v>
      </c>
      <c r="K154" s="87">
        <v>224.89563975799999</v>
      </c>
      <c r="L154" s="2">
        <v>272.12372410717995</v>
      </c>
      <c r="M154" s="4">
        <v>179.68959800000002</v>
      </c>
      <c r="N154" s="4">
        <v>179.68959800000002</v>
      </c>
      <c r="O154" s="4">
        <v>170.70511810000002</v>
      </c>
      <c r="P154" s="4">
        <v>170.70511810000002</v>
      </c>
      <c r="Q154" s="5" t="s">
        <v>2969</v>
      </c>
      <c r="R154" s="12">
        <v>101.41860600717993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60">
        <f t="shared" ref="X154:X155" si="33">+W154</f>
        <v>0</v>
      </c>
      <c r="Y154" s="5"/>
    </row>
    <row r="155" spans="1:25" customFormat="1" x14ac:dyDescent="0.35">
      <c r="A155" s="1" t="s">
        <v>1377</v>
      </c>
      <c r="B155" s="1" t="s">
        <v>1378</v>
      </c>
      <c r="C155" s="3">
        <v>43990</v>
      </c>
      <c r="D155" s="1" t="s">
        <v>1379</v>
      </c>
      <c r="E155" s="1" t="s">
        <v>1380</v>
      </c>
      <c r="F155" s="1" t="s">
        <v>2983</v>
      </c>
      <c r="G155" s="1" t="s">
        <v>3040</v>
      </c>
      <c r="H155" s="18"/>
      <c r="I155" s="2">
        <v>1</v>
      </c>
      <c r="J155" s="2">
        <v>209.00989999999999</v>
      </c>
      <c r="K155" s="87">
        <v>316.52668265900002</v>
      </c>
      <c r="L155" s="2">
        <v>382.99728601739002</v>
      </c>
      <c r="M155" s="4">
        <v>252.90197899999998</v>
      </c>
      <c r="N155" s="4">
        <v>252.90197899999998</v>
      </c>
      <c r="O155" s="4">
        <v>240.25688004999998</v>
      </c>
      <c r="P155" s="4">
        <v>240.25688004999998</v>
      </c>
      <c r="Q155" s="5" t="s">
        <v>2969</v>
      </c>
      <c r="R155" s="12">
        <v>142.74040596739005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60">
        <f t="shared" si="33"/>
        <v>0</v>
      </c>
      <c r="Y155" s="5"/>
    </row>
    <row r="156" spans="1:25" customFormat="1" x14ac:dyDescent="0.35">
      <c r="A156" s="1" t="s">
        <v>1557</v>
      </c>
      <c r="B156" s="1" t="s">
        <v>1558</v>
      </c>
      <c r="C156" s="3">
        <v>43990</v>
      </c>
      <c r="D156" s="1" t="s">
        <v>1559</v>
      </c>
      <c r="E156" s="1" t="s">
        <v>1560</v>
      </c>
      <c r="F156" s="1" t="s">
        <v>2983</v>
      </c>
      <c r="G156" s="1" t="s">
        <v>3040</v>
      </c>
      <c r="H156" s="18">
        <v>497</v>
      </c>
      <c r="I156" s="2">
        <v>1</v>
      </c>
      <c r="J156" s="2">
        <v>133.09129999999999</v>
      </c>
      <c r="K156" s="87">
        <v>201.554795633</v>
      </c>
      <c r="L156" s="2">
        <v>243.88130271592999</v>
      </c>
      <c r="M156" s="4">
        <v>161.04047299999999</v>
      </c>
      <c r="N156" s="4">
        <v>161.04047299999999</v>
      </c>
      <c r="O156" s="4">
        <v>152.98844935</v>
      </c>
      <c r="P156" s="4">
        <v>152.98844935</v>
      </c>
      <c r="Q156" s="5" t="s">
        <v>2969</v>
      </c>
      <c r="R156" s="12">
        <v>90.892853365929994</v>
      </c>
      <c r="S156" s="59">
        <v>899</v>
      </c>
      <c r="T156" s="59">
        <v>-21.67</v>
      </c>
      <c r="U156" s="59">
        <v>-17.98</v>
      </c>
      <c r="V156" s="59">
        <v>-130.36000000000001</v>
      </c>
      <c r="W156" s="59">
        <v>728.99</v>
      </c>
      <c r="X156" s="60">
        <f>+W156-P157</f>
        <v>165.03955250000001</v>
      </c>
      <c r="Y156" s="5"/>
    </row>
    <row r="157" spans="1:25" customFormat="1" x14ac:dyDescent="0.35">
      <c r="A157" s="1"/>
      <c r="B157" s="1"/>
      <c r="C157" s="3"/>
      <c r="D157" s="1"/>
      <c r="E157" s="1"/>
      <c r="F157" s="1"/>
      <c r="G157" s="1"/>
      <c r="H157" s="18"/>
      <c r="I157" s="2"/>
      <c r="J157" s="2"/>
      <c r="K157" s="87"/>
      <c r="L157" s="2"/>
      <c r="M157" s="4"/>
      <c r="N157" s="4"/>
      <c r="O157" s="4"/>
      <c r="P157" s="26">
        <f>SUM(P154:P156)</f>
        <v>563.9504475</v>
      </c>
      <c r="Q157" s="5"/>
      <c r="R157" s="12"/>
      <c r="S157" s="59">
        <v>0</v>
      </c>
      <c r="T157" s="59">
        <v>0</v>
      </c>
      <c r="U157" s="59">
        <v>0</v>
      </c>
      <c r="V157" s="59">
        <v>0</v>
      </c>
      <c r="W157" s="59">
        <v>0</v>
      </c>
      <c r="X157" s="60">
        <f t="shared" ref="X157:X158" si="34">+W157</f>
        <v>0</v>
      </c>
      <c r="Y157" s="5"/>
    </row>
    <row r="158" spans="1:25" customFormat="1" x14ac:dyDescent="0.35">
      <c r="A158" s="1" t="s">
        <v>802</v>
      </c>
      <c r="B158" s="1" t="s">
        <v>803</v>
      </c>
      <c r="C158" s="3">
        <v>43990</v>
      </c>
      <c r="D158" s="1" t="s">
        <v>804</v>
      </c>
      <c r="E158" s="1" t="s">
        <v>805</v>
      </c>
      <c r="F158" s="1" t="s">
        <v>2983</v>
      </c>
      <c r="G158" s="1" t="s">
        <v>3041</v>
      </c>
      <c r="H158" s="18"/>
      <c r="I158" s="2">
        <v>1</v>
      </c>
      <c r="J158" s="2">
        <v>127.29371900826401</v>
      </c>
      <c r="K158" s="87">
        <v>245.04040909090801</v>
      </c>
      <c r="L158" s="2">
        <v>296.4988949999987</v>
      </c>
      <c r="M158" s="4">
        <v>154.02539999999945</v>
      </c>
      <c r="N158" s="4">
        <v>154.02539999999945</v>
      </c>
      <c r="O158" s="4">
        <v>146.32412999999949</v>
      </c>
      <c r="P158" s="4">
        <v>146.32412999999949</v>
      </c>
      <c r="Q158" s="5" t="s">
        <v>2969</v>
      </c>
      <c r="R158" s="12">
        <v>150.17476499999921</v>
      </c>
      <c r="S158" s="59">
        <v>0</v>
      </c>
      <c r="T158" s="59">
        <v>0</v>
      </c>
      <c r="U158" s="59">
        <v>0</v>
      </c>
      <c r="V158" s="59">
        <v>0</v>
      </c>
      <c r="W158" s="59">
        <v>0</v>
      </c>
      <c r="X158" s="60">
        <f t="shared" si="34"/>
        <v>0</v>
      </c>
      <c r="Y158" s="5"/>
    </row>
    <row r="159" spans="1:25" customFormat="1" x14ac:dyDescent="0.35">
      <c r="A159" s="1" t="s">
        <v>954</v>
      </c>
      <c r="B159" s="1" t="s">
        <v>955</v>
      </c>
      <c r="C159" s="3">
        <v>43990</v>
      </c>
      <c r="D159" s="1" t="s">
        <v>956</v>
      </c>
      <c r="E159" s="1" t="s">
        <v>957</v>
      </c>
      <c r="F159" s="1" t="s">
        <v>2983</v>
      </c>
      <c r="G159" s="1" t="s">
        <v>3041</v>
      </c>
      <c r="H159" s="18">
        <v>499</v>
      </c>
      <c r="I159" s="2">
        <v>1</v>
      </c>
      <c r="J159" s="2">
        <v>542.48752066115696</v>
      </c>
      <c r="K159" s="87">
        <v>949.25008852809901</v>
      </c>
      <c r="L159" s="2">
        <v>1148.5926071189997</v>
      </c>
      <c r="M159" s="4">
        <v>656.40989999999988</v>
      </c>
      <c r="N159" s="4">
        <v>656.40989999999988</v>
      </c>
      <c r="O159" s="4">
        <v>623.58940499999983</v>
      </c>
      <c r="P159" s="4">
        <v>623.58940499999983</v>
      </c>
      <c r="Q159" s="5" t="s">
        <v>2969</v>
      </c>
      <c r="R159" s="12">
        <v>525.00320211899987</v>
      </c>
      <c r="S159" s="59">
        <v>1445.06</v>
      </c>
      <c r="T159" s="59">
        <v>-34.83</v>
      </c>
      <c r="U159" s="59">
        <v>-28.9</v>
      </c>
      <c r="V159" s="59">
        <v>-209.52999999999997</v>
      </c>
      <c r="W159" s="59">
        <v>1171.8</v>
      </c>
      <c r="X159" s="60">
        <f>+W159-P160</f>
        <v>401.88646500000061</v>
      </c>
      <c r="Y159" s="5"/>
    </row>
    <row r="160" spans="1:25" customFormat="1" x14ac:dyDescent="0.35">
      <c r="A160" s="1"/>
      <c r="B160" s="1"/>
      <c r="C160" s="3"/>
      <c r="D160" s="1"/>
      <c r="E160" s="1"/>
      <c r="F160" s="1"/>
      <c r="G160" s="1"/>
      <c r="H160" s="18"/>
      <c r="I160" s="2"/>
      <c r="J160" s="2"/>
      <c r="K160" s="87"/>
      <c r="L160" s="2"/>
      <c r="M160" s="4"/>
      <c r="N160" s="4"/>
      <c r="O160" s="4"/>
      <c r="P160" s="28">
        <f>SUM(P158:P159)</f>
        <v>769.91353499999934</v>
      </c>
      <c r="Q160" s="5"/>
      <c r="R160" s="12"/>
      <c r="S160" s="59">
        <v>0</v>
      </c>
      <c r="T160" s="59">
        <v>0</v>
      </c>
      <c r="U160" s="59">
        <v>0</v>
      </c>
      <c r="V160" s="59">
        <v>0</v>
      </c>
      <c r="W160" s="59">
        <v>0</v>
      </c>
      <c r="X160" s="60">
        <f t="shared" ref="X160:X161" si="35">+W160</f>
        <v>0</v>
      </c>
      <c r="Y160" s="5"/>
    </row>
    <row r="161" spans="1:25" customFormat="1" x14ac:dyDescent="0.35">
      <c r="A161" s="1" t="s">
        <v>1381</v>
      </c>
      <c r="B161" s="1" t="s">
        <v>1382</v>
      </c>
      <c r="C161" s="3">
        <v>43990</v>
      </c>
      <c r="D161" s="1" t="s">
        <v>1383</v>
      </c>
      <c r="E161" s="1" t="s">
        <v>1384</v>
      </c>
      <c r="F161" s="1" t="s">
        <v>2983</v>
      </c>
      <c r="G161" s="1" t="s">
        <v>3042</v>
      </c>
      <c r="H161" s="18"/>
      <c r="I161" s="2">
        <v>2</v>
      </c>
      <c r="J161" s="2">
        <v>209.00991735537201</v>
      </c>
      <c r="K161" s="87">
        <v>730.91604138843002</v>
      </c>
      <c r="L161" s="2">
        <v>884.40841008000029</v>
      </c>
      <c r="M161" s="4">
        <v>252.90200000000013</v>
      </c>
      <c r="N161" s="4">
        <v>505.80400000000026</v>
      </c>
      <c r="O161" s="4">
        <v>480.51380000000023</v>
      </c>
      <c r="P161" s="4">
        <v>480.51380000000023</v>
      </c>
      <c r="Q161" s="5" t="s">
        <v>2969</v>
      </c>
      <c r="R161" s="12">
        <v>403.89461008000006</v>
      </c>
      <c r="S161" s="59">
        <v>0</v>
      </c>
      <c r="T161" s="59">
        <v>0</v>
      </c>
      <c r="U161" s="59">
        <v>0</v>
      </c>
      <c r="V161" s="59">
        <v>0</v>
      </c>
      <c r="W161" s="59">
        <v>0</v>
      </c>
      <c r="X161" s="60">
        <f t="shared" si="35"/>
        <v>0</v>
      </c>
      <c r="Y161" s="5"/>
    </row>
    <row r="162" spans="1:25" customFormat="1" x14ac:dyDescent="0.35">
      <c r="A162" s="1" t="s">
        <v>1834</v>
      </c>
      <c r="B162" s="1" t="s">
        <v>1835</v>
      </c>
      <c r="C162" s="3">
        <v>43990</v>
      </c>
      <c r="D162" s="1" t="s">
        <v>1836</v>
      </c>
      <c r="E162" s="1" t="s">
        <v>1837</v>
      </c>
      <c r="F162" s="1" t="s">
        <v>2983</v>
      </c>
      <c r="G162" s="1" t="s">
        <v>3042</v>
      </c>
      <c r="H162" s="18">
        <v>500</v>
      </c>
      <c r="I162" s="2">
        <v>1</v>
      </c>
      <c r="J162" s="2">
        <v>20.726115702479301</v>
      </c>
      <c r="K162" s="87">
        <v>36.259924899173498</v>
      </c>
      <c r="L162" s="2">
        <v>43.874509127999929</v>
      </c>
      <c r="M162" s="4">
        <v>25.078599999999955</v>
      </c>
      <c r="N162" s="4">
        <v>25.078599999999955</v>
      </c>
      <c r="O162" s="4">
        <v>23.824669999999955</v>
      </c>
      <c r="P162" s="4">
        <v>23.824669999999955</v>
      </c>
      <c r="Q162" s="5" t="s">
        <v>2969</v>
      </c>
      <c r="R162" s="12">
        <v>20.049839127999974</v>
      </c>
      <c r="S162" s="59">
        <v>928.27</v>
      </c>
      <c r="T162" s="59">
        <v>-22.37</v>
      </c>
      <c r="U162" s="59">
        <v>-18.57</v>
      </c>
      <c r="V162" s="59">
        <v>-134.6099999999999</v>
      </c>
      <c r="W162" s="59">
        <v>752.72</v>
      </c>
      <c r="X162" s="60">
        <f>+W162-P163</f>
        <v>248.38152999999983</v>
      </c>
      <c r="Y162" s="5"/>
    </row>
    <row r="163" spans="1:25" customFormat="1" x14ac:dyDescent="0.35">
      <c r="A163" s="1"/>
      <c r="B163" s="1"/>
      <c r="C163" s="3"/>
      <c r="D163" s="1"/>
      <c r="E163" s="1"/>
      <c r="F163" s="1"/>
      <c r="G163" s="1"/>
      <c r="H163" s="18"/>
      <c r="I163" s="2"/>
      <c r="J163" s="2"/>
      <c r="K163" s="87"/>
      <c r="L163" s="2"/>
      <c r="M163" s="4"/>
      <c r="N163" s="4"/>
      <c r="O163" s="4"/>
      <c r="P163" s="26">
        <f>SUM(P161:P162)</f>
        <v>504.3384700000002</v>
      </c>
      <c r="Q163" s="5"/>
      <c r="R163" s="12"/>
      <c r="S163" s="59">
        <v>0</v>
      </c>
      <c r="T163" s="59">
        <v>0</v>
      </c>
      <c r="U163" s="59">
        <v>0</v>
      </c>
      <c r="V163" s="59">
        <v>0</v>
      </c>
      <c r="W163" s="59">
        <v>0</v>
      </c>
      <c r="X163" s="60">
        <f t="shared" ref="X163:X166" si="36">+W163</f>
        <v>0</v>
      </c>
      <c r="Y163" s="5"/>
    </row>
    <row r="164" spans="1:25" customFormat="1" x14ac:dyDescent="0.35">
      <c r="A164" s="1" t="s">
        <v>1037</v>
      </c>
      <c r="B164" s="1" t="s">
        <v>1038</v>
      </c>
      <c r="C164" s="3">
        <v>43990</v>
      </c>
      <c r="D164" s="1" t="s">
        <v>1039</v>
      </c>
      <c r="E164" s="1" t="s">
        <v>1040</v>
      </c>
      <c r="F164" s="1" t="s">
        <v>2983</v>
      </c>
      <c r="G164" s="1" t="s">
        <v>3043</v>
      </c>
      <c r="H164" s="18"/>
      <c r="I164" s="2">
        <v>1</v>
      </c>
      <c r="J164" s="2">
        <v>269.515867768595</v>
      </c>
      <c r="K164" s="87">
        <v>470.91429511735498</v>
      </c>
      <c r="L164" s="2">
        <v>569.80629709199957</v>
      </c>
      <c r="M164" s="4">
        <v>326.11419999999993</v>
      </c>
      <c r="N164" s="4">
        <v>326.11419999999993</v>
      </c>
      <c r="O164" s="4">
        <v>309.80848999999989</v>
      </c>
      <c r="P164" s="4">
        <v>309.80848999999989</v>
      </c>
      <c r="Q164" s="5" t="s">
        <v>2969</v>
      </c>
      <c r="R164" s="12">
        <v>259.99780709199968</v>
      </c>
      <c r="S164" s="59">
        <v>0</v>
      </c>
      <c r="T164" s="59">
        <v>0</v>
      </c>
      <c r="U164" s="59">
        <v>0</v>
      </c>
      <c r="V164" s="59">
        <v>0</v>
      </c>
      <c r="W164" s="59">
        <v>0</v>
      </c>
      <c r="X164" s="60">
        <f t="shared" si="36"/>
        <v>0</v>
      </c>
      <c r="Y164" s="5"/>
    </row>
    <row r="165" spans="1:25" customFormat="1" x14ac:dyDescent="0.35">
      <c r="A165" s="1" t="s">
        <v>1177</v>
      </c>
      <c r="B165" s="1" t="s">
        <v>1178</v>
      </c>
      <c r="C165" s="3">
        <v>43990</v>
      </c>
      <c r="D165" s="1" t="s">
        <v>1179</v>
      </c>
      <c r="E165" s="1" t="s">
        <v>1180</v>
      </c>
      <c r="F165" s="1" t="s">
        <v>2983</v>
      </c>
      <c r="G165" s="1" t="s">
        <v>3043</v>
      </c>
      <c r="H165" s="18"/>
      <c r="I165" s="2">
        <v>1</v>
      </c>
      <c r="J165" s="2">
        <v>148.503801652893</v>
      </c>
      <c r="K165" s="87">
        <v>224.895642261158</v>
      </c>
      <c r="L165" s="2">
        <v>272.12372713600115</v>
      </c>
      <c r="M165" s="4">
        <v>179.68960000000052</v>
      </c>
      <c r="N165" s="4">
        <v>179.68960000000052</v>
      </c>
      <c r="O165" s="4">
        <v>170.70512000000048</v>
      </c>
      <c r="P165" s="4">
        <v>170.70512000000048</v>
      </c>
      <c r="Q165" s="5" t="s">
        <v>2969</v>
      </c>
      <c r="R165" s="12">
        <v>101.41860713600067</v>
      </c>
      <c r="S165" s="59">
        <v>0</v>
      </c>
      <c r="T165" s="59">
        <v>0</v>
      </c>
      <c r="U165" s="59">
        <v>0</v>
      </c>
      <c r="V165" s="59">
        <v>0</v>
      </c>
      <c r="W165" s="59">
        <v>0</v>
      </c>
      <c r="X165" s="60">
        <f t="shared" si="36"/>
        <v>0</v>
      </c>
      <c r="Y165" s="5"/>
    </row>
    <row r="166" spans="1:25" customFormat="1" x14ac:dyDescent="0.35">
      <c r="A166" s="1" t="s">
        <v>1385</v>
      </c>
      <c r="B166" s="1" t="s">
        <v>1386</v>
      </c>
      <c r="C166" s="3">
        <v>43990</v>
      </c>
      <c r="D166" s="1" t="s">
        <v>1387</v>
      </c>
      <c r="E166" s="1" t="s">
        <v>1388</v>
      </c>
      <c r="F166" s="1" t="s">
        <v>2983</v>
      </c>
      <c r="G166" s="1" t="s">
        <v>3043</v>
      </c>
      <c r="H166" s="18"/>
      <c r="I166" s="2">
        <v>1</v>
      </c>
      <c r="J166" s="2">
        <v>209.00991735537201</v>
      </c>
      <c r="K166" s="87">
        <v>316.52670894214901</v>
      </c>
      <c r="L166" s="2">
        <v>382.99731782000032</v>
      </c>
      <c r="M166" s="4">
        <v>252.90200000000013</v>
      </c>
      <c r="N166" s="4">
        <v>252.90200000000013</v>
      </c>
      <c r="O166" s="4">
        <v>240.25690000000012</v>
      </c>
      <c r="P166" s="4">
        <v>240.25690000000012</v>
      </c>
      <c r="Q166" s="5" t="s">
        <v>2969</v>
      </c>
      <c r="R166" s="12">
        <v>142.7404178200002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60">
        <f t="shared" si="36"/>
        <v>0</v>
      </c>
      <c r="Y166" s="5"/>
    </row>
    <row r="167" spans="1:25" customFormat="1" x14ac:dyDescent="0.35">
      <c r="A167" s="1" t="s">
        <v>1561</v>
      </c>
      <c r="B167" s="1" t="s">
        <v>1562</v>
      </c>
      <c r="C167" s="3">
        <v>43990</v>
      </c>
      <c r="D167" s="1" t="s">
        <v>1563</v>
      </c>
      <c r="E167" s="1" t="s">
        <v>1564</v>
      </c>
      <c r="F167" s="1" t="s">
        <v>2983</v>
      </c>
      <c r="G167" s="1" t="s">
        <v>3043</v>
      </c>
      <c r="H167" s="18">
        <v>501</v>
      </c>
      <c r="I167" s="2">
        <v>1</v>
      </c>
      <c r="J167" s="2">
        <v>133.09132231404999</v>
      </c>
      <c r="K167" s="87">
        <v>201.55482942562</v>
      </c>
      <c r="L167" s="2">
        <v>243.88134360500018</v>
      </c>
      <c r="M167" s="4">
        <v>161.04050000000049</v>
      </c>
      <c r="N167" s="4">
        <v>161.04050000000049</v>
      </c>
      <c r="O167" s="4">
        <v>152.98847500000045</v>
      </c>
      <c r="P167" s="4">
        <v>152.98847500000045</v>
      </c>
      <c r="Q167" s="5" t="s">
        <v>2969</v>
      </c>
      <c r="R167" s="12">
        <v>90.892868604999734</v>
      </c>
      <c r="S167" s="59">
        <v>1468.8</v>
      </c>
      <c r="T167" s="59">
        <v>-35.4</v>
      </c>
      <c r="U167" s="59">
        <v>-29.38</v>
      </c>
      <c r="V167" s="59">
        <v>-235.00999999999976</v>
      </c>
      <c r="W167" s="59">
        <v>1169.01</v>
      </c>
      <c r="X167" s="60">
        <f>+W167-P168</f>
        <v>295.25101499999903</v>
      </c>
      <c r="Y167" s="5"/>
    </row>
    <row r="168" spans="1:25" customFormat="1" x14ac:dyDescent="0.35">
      <c r="A168" s="1"/>
      <c r="B168" s="1"/>
      <c r="C168" s="3"/>
      <c r="D168" s="1"/>
      <c r="E168" s="1"/>
      <c r="F168" s="1"/>
      <c r="G168" s="1"/>
      <c r="H168" s="18"/>
      <c r="I168" s="2"/>
      <c r="J168" s="2"/>
      <c r="K168" s="87"/>
      <c r="L168" s="2"/>
      <c r="M168" s="4"/>
      <c r="N168" s="4"/>
      <c r="O168" s="4"/>
      <c r="P168" s="26">
        <f>SUM(P164:P167)</f>
        <v>873.75898500000096</v>
      </c>
      <c r="Q168" s="5"/>
      <c r="R168" s="12"/>
      <c r="S168" s="59">
        <v>0</v>
      </c>
      <c r="T168" s="59">
        <v>0</v>
      </c>
      <c r="U168" s="59">
        <v>0</v>
      </c>
      <c r="V168" s="59">
        <v>0</v>
      </c>
      <c r="W168" s="59">
        <v>0</v>
      </c>
      <c r="X168" s="60">
        <f t="shared" ref="X168:X170" si="37">+W168</f>
        <v>0</v>
      </c>
      <c r="Y168" s="5"/>
    </row>
    <row r="169" spans="1:25" customFormat="1" x14ac:dyDescent="0.35">
      <c r="A169" s="1" t="s">
        <v>324</v>
      </c>
      <c r="B169" s="1" t="s">
        <v>325</v>
      </c>
      <c r="C169" s="3">
        <v>43990</v>
      </c>
      <c r="D169" s="1" t="s">
        <v>326</v>
      </c>
      <c r="E169" s="1" t="s">
        <v>327</v>
      </c>
      <c r="F169" s="1" t="s">
        <v>2983</v>
      </c>
      <c r="G169" s="1" t="s">
        <v>3044</v>
      </c>
      <c r="H169" s="18"/>
      <c r="I169" s="2">
        <v>1</v>
      </c>
      <c r="J169" s="2">
        <v>93.044297520661203</v>
      </c>
      <c r="K169" s="87">
        <v>179.09631608264499</v>
      </c>
      <c r="L169" s="2">
        <v>216.70654246000043</v>
      </c>
      <c r="M169" s="4">
        <v>112.58360000000005</v>
      </c>
      <c r="N169" s="4">
        <v>112.58360000000005</v>
      </c>
      <c r="O169" s="4">
        <v>106.95442000000004</v>
      </c>
      <c r="P169" s="4">
        <v>106.95442000000004</v>
      </c>
      <c r="Q169" s="5" t="s">
        <v>2969</v>
      </c>
      <c r="R169" s="12">
        <v>109.75212246000039</v>
      </c>
      <c r="S169" s="59">
        <v>0</v>
      </c>
      <c r="T169" s="59">
        <v>0</v>
      </c>
      <c r="U169" s="59">
        <v>0</v>
      </c>
      <c r="V169" s="59">
        <v>0</v>
      </c>
      <c r="W169" s="59">
        <v>0</v>
      </c>
      <c r="X169" s="60">
        <f t="shared" si="37"/>
        <v>0</v>
      </c>
      <c r="Y169" s="5"/>
    </row>
    <row r="170" spans="1:25" customFormat="1" x14ac:dyDescent="0.35">
      <c r="A170" s="1" t="s">
        <v>1565</v>
      </c>
      <c r="B170" s="1" t="s">
        <v>1566</v>
      </c>
      <c r="C170" s="3">
        <v>43990</v>
      </c>
      <c r="D170" s="1" t="s">
        <v>1567</v>
      </c>
      <c r="E170" s="1" t="s">
        <v>1568</v>
      </c>
      <c r="F170" s="1" t="s">
        <v>2983</v>
      </c>
      <c r="G170" s="1" t="s">
        <v>3044</v>
      </c>
      <c r="H170" s="18"/>
      <c r="I170" s="2">
        <v>1</v>
      </c>
      <c r="J170" s="2">
        <v>133.09132231404999</v>
      </c>
      <c r="K170" s="87">
        <v>232.89384309091</v>
      </c>
      <c r="L170" s="2">
        <v>281.8015501400011</v>
      </c>
      <c r="M170" s="4">
        <v>161.04050000000049</v>
      </c>
      <c r="N170" s="4">
        <v>161.04050000000049</v>
      </c>
      <c r="O170" s="4">
        <v>152.98847500000045</v>
      </c>
      <c r="P170" s="4">
        <v>152.98847500000045</v>
      </c>
      <c r="Q170" s="5" t="s">
        <v>2969</v>
      </c>
      <c r="R170" s="12">
        <v>128.81307514000065</v>
      </c>
      <c r="S170" s="59">
        <v>0</v>
      </c>
      <c r="T170" s="59">
        <v>0</v>
      </c>
      <c r="U170" s="59">
        <v>0</v>
      </c>
      <c r="V170" s="59">
        <v>0</v>
      </c>
      <c r="W170" s="59">
        <v>0</v>
      </c>
      <c r="X170" s="60">
        <f t="shared" si="37"/>
        <v>0</v>
      </c>
      <c r="Y170" s="5"/>
    </row>
    <row r="171" spans="1:25" customFormat="1" x14ac:dyDescent="0.35">
      <c r="A171" s="1" t="s">
        <v>1838</v>
      </c>
      <c r="B171" s="1" t="s">
        <v>1839</v>
      </c>
      <c r="C171" s="3">
        <v>43990</v>
      </c>
      <c r="D171" s="1" t="s">
        <v>1840</v>
      </c>
      <c r="E171" s="1" t="s">
        <v>1841</v>
      </c>
      <c r="F171" s="1" t="s">
        <v>2983</v>
      </c>
      <c r="G171" s="1" t="s">
        <v>3044</v>
      </c>
      <c r="H171" s="18">
        <v>502</v>
      </c>
      <c r="I171" s="2">
        <v>1</v>
      </c>
      <c r="J171" s="2">
        <v>20.726115702479301</v>
      </c>
      <c r="K171" s="87">
        <v>36.259924899173498</v>
      </c>
      <c r="L171" s="2">
        <v>43.874509127999929</v>
      </c>
      <c r="M171" s="4">
        <v>25.078599999999955</v>
      </c>
      <c r="N171" s="4">
        <v>25.078599999999955</v>
      </c>
      <c r="O171" s="4">
        <v>23.824669999999955</v>
      </c>
      <c r="P171" s="4">
        <v>23.824669999999955</v>
      </c>
      <c r="Q171" s="5" t="s">
        <v>2969</v>
      </c>
      <c r="R171" s="12">
        <v>20.049839127999974</v>
      </c>
      <c r="S171" s="59">
        <v>542.37</v>
      </c>
      <c r="T171" s="59">
        <v>-13.07</v>
      </c>
      <c r="U171" s="59">
        <v>-10.85</v>
      </c>
      <c r="V171" s="59">
        <v>-86.779999999999916</v>
      </c>
      <c r="W171" s="59">
        <v>431.67</v>
      </c>
      <c r="X171" s="60">
        <f>+W171-P172</f>
        <v>147.90243499999957</v>
      </c>
      <c r="Y171" s="5"/>
    </row>
    <row r="172" spans="1:25" customFormat="1" x14ac:dyDescent="0.35">
      <c r="A172" s="1"/>
      <c r="B172" s="1"/>
      <c r="C172" s="3"/>
      <c r="D172" s="1"/>
      <c r="E172" s="1"/>
      <c r="F172" s="1"/>
      <c r="G172" s="1"/>
      <c r="H172" s="18"/>
      <c r="I172" s="2"/>
      <c r="J172" s="2"/>
      <c r="K172" s="87"/>
      <c r="L172" s="2"/>
      <c r="M172" s="4"/>
      <c r="N172" s="4"/>
      <c r="O172" s="4"/>
      <c r="P172" s="26">
        <f>SUM(P169:P171)</f>
        <v>283.76756500000045</v>
      </c>
      <c r="Q172" s="5"/>
      <c r="R172" s="12"/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60">
        <f>+W172</f>
        <v>0</v>
      </c>
      <c r="Y172" s="5"/>
    </row>
    <row r="173" spans="1:25" customFormat="1" x14ac:dyDescent="0.35">
      <c r="A173" s="1" t="s">
        <v>2230</v>
      </c>
      <c r="B173" s="1" t="s">
        <v>2231</v>
      </c>
      <c r="C173" s="3">
        <v>43990</v>
      </c>
      <c r="D173" s="1" t="s">
        <v>2232</v>
      </c>
      <c r="E173" s="1" t="s">
        <v>2233</v>
      </c>
      <c r="F173" s="1" t="s">
        <v>2983</v>
      </c>
      <c r="G173" s="1" t="s">
        <v>3045</v>
      </c>
      <c r="H173" s="18">
        <v>503</v>
      </c>
      <c r="I173" s="2">
        <v>1</v>
      </c>
      <c r="J173" s="2">
        <v>1056.32801652893</v>
      </c>
      <c r="K173" s="87">
        <v>1486.7711199843</v>
      </c>
      <c r="L173" s="2">
        <v>1798.993055181003</v>
      </c>
      <c r="M173" s="4">
        <v>1278.1569000000052</v>
      </c>
      <c r="N173" s="4">
        <v>1278.1569000000052</v>
      </c>
      <c r="O173" s="4">
        <v>1278.4126000000058</v>
      </c>
      <c r="P173" s="26">
        <v>1278.4126000000058</v>
      </c>
      <c r="Q173" s="5" t="s">
        <v>2969</v>
      </c>
      <c r="R173" s="12">
        <v>520.58045518099721</v>
      </c>
      <c r="S173" s="59">
        <v>1799</v>
      </c>
      <c r="T173" s="59">
        <v>-43.36</v>
      </c>
      <c r="U173" s="59">
        <v>-35.979999999999997</v>
      </c>
      <c r="V173" s="59">
        <v>-224.88000000000011</v>
      </c>
      <c r="W173" s="59">
        <v>1494.78</v>
      </c>
      <c r="X173" s="60">
        <f>+W173-P173</f>
        <v>216.36739999999418</v>
      </c>
      <c r="Y173" s="5"/>
    </row>
    <row r="174" spans="1:25" customFormat="1" x14ac:dyDescent="0.35">
      <c r="A174" s="1" t="s">
        <v>1736</v>
      </c>
      <c r="B174" s="1" t="s">
        <v>1737</v>
      </c>
      <c r="C174" s="3">
        <v>43990</v>
      </c>
      <c r="D174" s="1" t="s">
        <v>1738</v>
      </c>
      <c r="E174" s="1" t="s">
        <v>1739</v>
      </c>
      <c r="F174" s="1" t="s">
        <v>2983</v>
      </c>
      <c r="G174" s="1" t="s">
        <v>3046</v>
      </c>
      <c r="H174" s="18"/>
      <c r="I174" s="2">
        <v>1</v>
      </c>
      <c r="J174" s="2">
        <v>176.006611570248</v>
      </c>
      <c r="K174" s="87">
        <v>261.78290569917402</v>
      </c>
      <c r="L174" s="2">
        <v>316.75731589600053</v>
      </c>
      <c r="M174" s="4">
        <v>212.96800000000007</v>
      </c>
      <c r="N174" s="4">
        <v>212.96800000000007</v>
      </c>
      <c r="O174" s="4">
        <v>202.31960000000007</v>
      </c>
      <c r="P174" s="4">
        <v>202.31960000000007</v>
      </c>
      <c r="Q174" s="5" t="s">
        <v>2969</v>
      </c>
      <c r="R174" s="12">
        <v>114.43771589600047</v>
      </c>
      <c r="S174" s="59">
        <v>0</v>
      </c>
      <c r="T174" s="59">
        <v>0</v>
      </c>
      <c r="U174" s="59">
        <v>0</v>
      </c>
      <c r="V174" s="59">
        <v>0</v>
      </c>
      <c r="W174" s="59">
        <v>0</v>
      </c>
      <c r="X174" s="60">
        <f>+W174</f>
        <v>0</v>
      </c>
      <c r="Y174" s="5"/>
    </row>
    <row r="175" spans="1:25" customFormat="1" x14ac:dyDescent="0.35">
      <c r="A175" s="1" t="s">
        <v>2134</v>
      </c>
      <c r="B175" s="1" t="s">
        <v>2135</v>
      </c>
      <c r="C175" s="3">
        <v>43990</v>
      </c>
      <c r="D175" s="1" t="s">
        <v>2136</v>
      </c>
      <c r="E175" s="1" t="s">
        <v>2137</v>
      </c>
      <c r="F175" s="1" t="s">
        <v>2983</v>
      </c>
      <c r="G175" s="1" t="s">
        <v>3046</v>
      </c>
      <c r="H175" s="18">
        <v>504</v>
      </c>
      <c r="I175" s="2">
        <v>1</v>
      </c>
      <c r="J175" s="2">
        <v>180.37793388429799</v>
      </c>
      <c r="K175" s="87">
        <v>268.27997919169502</v>
      </c>
      <c r="L175" s="2">
        <v>324.61877482195098</v>
      </c>
      <c r="M175" s="4">
        <v>218.25730000000055</v>
      </c>
      <c r="N175" s="4">
        <v>218.25730000000055</v>
      </c>
      <c r="O175" s="4">
        <v>207.34443500000052</v>
      </c>
      <c r="P175" s="4">
        <v>207.34443500000052</v>
      </c>
      <c r="Q175" s="5" t="s">
        <v>2969</v>
      </c>
      <c r="R175" s="12">
        <v>117.27433982195046</v>
      </c>
      <c r="S175" s="59">
        <v>641.38</v>
      </c>
      <c r="T175" s="59">
        <v>-15.46</v>
      </c>
      <c r="U175" s="59">
        <v>-12.83</v>
      </c>
      <c r="V175" s="59">
        <v>-102.61999999999989</v>
      </c>
      <c r="W175" s="59">
        <v>510.47</v>
      </c>
      <c r="X175" s="60">
        <f>+W175-P176</f>
        <v>100.80596499999945</v>
      </c>
      <c r="Y175" s="5"/>
    </row>
    <row r="176" spans="1:25" customFormat="1" x14ac:dyDescent="0.35">
      <c r="A176" s="1"/>
      <c r="B176" s="1"/>
      <c r="C176" s="3"/>
      <c r="D176" s="1"/>
      <c r="E176" s="1"/>
      <c r="F176" s="1"/>
      <c r="G176" s="1"/>
      <c r="H176" s="18"/>
      <c r="I176" s="2"/>
      <c r="J176" s="2"/>
      <c r="K176" s="87"/>
      <c r="L176" s="2"/>
      <c r="M176" s="4"/>
      <c r="N176" s="4"/>
      <c r="O176" s="4"/>
      <c r="P176" s="26">
        <f>SUM(P174:P175)</f>
        <v>409.66403500000058</v>
      </c>
      <c r="Q176" s="5"/>
      <c r="R176" s="12"/>
      <c r="S176" s="59">
        <v>0</v>
      </c>
      <c r="T176" s="59">
        <v>0</v>
      </c>
      <c r="U176" s="59">
        <v>0</v>
      </c>
      <c r="V176" s="59">
        <v>0</v>
      </c>
      <c r="W176" s="59">
        <v>0</v>
      </c>
      <c r="X176" s="60">
        <f t="shared" ref="X176:X179" si="38">+W176</f>
        <v>0</v>
      </c>
      <c r="Y176" s="5"/>
    </row>
    <row r="177" spans="1:25" customFormat="1" x14ac:dyDescent="0.35">
      <c r="A177" s="1" t="s">
        <v>386</v>
      </c>
      <c r="B177" s="1" t="s">
        <v>387</v>
      </c>
      <c r="C177" s="3">
        <v>43990</v>
      </c>
      <c r="D177" s="1" t="s">
        <v>388</v>
      </c>
      <c r="E177" s="1" t="s">
        <v>389</v>
      </c>
      <c r="F177" s="1" t="s">
        <v>2983</v>
      </c>
      <c r="G177" s="1" t="s">
        <v>3047</v>
      </c>
      <c r="H177" s="18"/>
      <c r="I177" s="2">
        <v>1</v>
      </c>
      <c r="J177" s="2">
        <v>87.109669421487595</v>
      </c>
      <c r="K177" s="87">
        <v>129.95473454578499</v>
      </c>
      <c r="L177" s="2">
        <v>157.24522880039984</v>
      </c>
      <c r="M177" s="4">
        <v>105.40269999999998</v>
      </c>
      <c r="N177" s="4">
        <v>105.40269999999998</v>
      </c>
      <c r="O177" s="4">
        <v>100.13256499999997</v>
      </c>
      <c r="P177" s="4">
        <v>100.13256499999997</v>
      </c>
      <c r="Q177" s="5" t="s">
        <v>2969</v>
      </c>
      <c r="R177" s="12">
        <v>57.112663800399872</v>
      </c>
      <c r="S177" s="59">
        <v>0</v>
      </c>
      <c r="T177" s="59">
        <v>0</v>
      </c>
      <c r="U177" s="59">
        <v>0</v>
      </c>
      <c r="V177" s="59">
        <v>0</v>
      </c>
      <c r="W177" s="59">
        <v>0</v>
      </c>
      <c r="X177" s="60">
        <f t="shared" si="38"/>
        <v>0</v>
      </c>
      <c r="Y177" s="5"/>
    </row>
    <row r="178" spans="1:25" customFormat="1" x14ac:dyDescent="0.35">
      <c r="A178" s="1" t="s">
        <v>822</v>
      </c>
      <c r="B178" s="1" t="s">
        <v>823</v>
      </c>
      <c r="C178" s="3">
        <v>43990</v>
      </c>
      <c r="D178" s="1" t="s">
        <v>824</v>
      </c>
      <c r="E178" s="1" t="s">
        <v>825</v>
      </c>
      <c r="F178" s="1" t="s">
        <v>2983</v>
      </c>
      <c r="G178" s="1" t="s">
        <v>3047</v>
      </c>
      <c r="H178" s="18"/>
      <c r="I178" s="2">
        <v>1</v>
      </c>
      <c r="J178" s="2">
        <v>57.860826446281003</v>
      </c>
      <c r="K178" s="87">
        <v>86.069946606942196</v>
      </c>
      <c r="L178" s="2">
        <v>104.14463539440005</v>
      </c>
      <c r="M178" s="4">
        <v>70.011600000000016</v>
      </c>
      <c r="N178" s="4">
        <v>70.011600000000016</v>
      </c>
      <c r="O178" s="4">
        <v>66.511020000000016</v>
      </c>
      <c r="P178" s="4">
        <v>66.511020000000016</v>
      </c>
      <c r="Q178" s="5" t="s">
        <v>2969</v>
      </c>
      <c r="R178" s="12">
        <v>37.633615394400039</v>
      </c>
      <c r="S178" s="59">
        <v>0</v>
      </c>
      <c r="T178" s="59">
        <v>0</v>
      </c>
      <c r="U178" s="59">
        <v>0</v>
      </c>
      <c r="V178" s="59">
        <v>0</v>
      </c>
      <c r="W178" s="59">
        <v>0</v>
      </c>
      <c r="X178" s="60">
        <f t="shared" si="38"/>
        <v>0</v>
      </c>
      <c r="Y178" s="5"/>
    </row>
    <row r="179" spans="1:25" customFormat="1" x14ac:dyDescent="0.35">
      <c r="A179" s="1" t="s">
        <v>1185</v>
      </c>
      <c r="B179" s="1" t="s">
        <v>1186</v>
      </c>
      <c r="C179" s="3">
        <v>43990</v>
      </c>
      <c r="D179" s="1" t="s">
        <v>1187</v>
      </c>
      <c r="E179" s="1" t="s">
        <v>1188</v>
      </c>
      <c r="F179" s="1" t="s">
        <v>2983</v>
      </c>
      <c r="G179" s="1" t="s">
        <v>3047</v>
      </c>
      <c r="H179" s="18"/>
      <c r="I179" s="2">
        <v>1</v>
      </c>
      <c r="J179" s="2">
        <v>148.503801652893</v>
      </c>
      <c r="K179" s="87">
        <v>220.22660848529</v>
      </c>
      <c r="L179" s="2">
        <v>266.47419626720091</v>
      </c>
      <c r="M179" s="4">
        <v>179.68960000000052</v>
      </c>
      <c r="N179" s="4">
        <v>179.68960000000052</v>
      </c>
      <c r="O179" s="4">
        <v>170.70512000000048</v>
      </c>
      <c r="P179" s="4">
        <v>170.70512000000048</v>
      </c>
      <c r="Q179" s="5" t="s">
        <v>2969</v>
      </c>
      <c r="R179" s="12">
        <v>95.769076267200433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60">
        <f t="shared" si="38"/>
        <v>0</v>
      </c>
      <c r="Y179" s="5"/>
    </row>
    <row r="180" spans="1:25" customFormat="1" x14ac:dyDescent="0.35">
      <c r="A180" s="1" t="s">
        <v>2064</v>
      </c>
      <c r="B180" s="1" t="s">
        <v>2065</v>
      </c>
      <c r="C180" s="3">
        <v>43990</v>
      </c>
      <c r="D180" s="1" t="s">
        <v>2066</v>
      </c>
      <c r="E180" s="1" t="s">
        <v>2067</v>
      </c>
      <c r="F180" s="1" t="s">
        <v>2983</v>
      </c>
      <c r="G180" s="1" t="s">
        <v>3047</v>
      </c>
      <c r="H180" s="18">
        <v>505</v>
      </c>
      <c r="I180" s="2">
        <v>1</v>
      </c>
      <c r="J180" s="2">
        <v>156.73851239669401</v>
      </c>
      <c r="K180" s="87">
        <v>233.12189164297499</v>
      </c>
      <c r="L180" s="2">
        <v>282.07748888799972</v>
      </c>
      <c r="M180" s="4">
        <v>189.65359999999973</v>
      </c>
      <c r="N180" s="4">
        <v>189.65359999999973</v>
      </c>
      <c r="O180" s="4">
        <v>180.17091999999974</v>
      </c>
      <c r="P180" s="4">
        <v>180.17091999999974</v>
      </c>
      <c r="Q180" s="5" t="s">
        <v>2969</v>
      </c>
      <c r="R180" s="12">
        <v>101.90656888799998</v>
      </c>
      <c r="S180" s="59">
        <v>809.93</v>
      </c>
      <c r="T180" s="59">
        <v>-19.52</v>
      </c>
      <c r="U180" s="59">
        <v>-16.2</v>
      </c>
      <c r="V180" s="59">
        <v>-117.43999999999994</v>
      </c>
      <c r="W180" s="59">
        <v>656.77</v>
      </c>
      <c r="X180" s="60">
        <f>+W180-P181</f>
        <v>139.25037499999985</v>
      </c>
      <c r="Y180" s="5"/>
    </row>
    <row r="181" spans="1:25" customFormat="1" x14ac:dyDescent="0.35">
      <c r="A181" s="1"/>
      <c r="B181" s="1"/>
      <c r="C181" s="3"/>
      <c r="D181" s="1"/>
      <c r="E181" s="1"/>
      <c r="F181" s="1"/>
      <c r="G181" s="1"/>
      <c r="H181" s="18"/>
      <c r="I181" s="2"/>
      <c r="J181" s="2"/>
      <c r="K181" s="87"/>
      <c r="L181" s="2"/>
      <c r="M181" s="4"/>
      <c r="N181" s="4"/>
      <c r="O181" s="4"/>
      <c r="P181" s="26">
        <f>SUM(P177:P180)</f>
        <v>517.51962500000013</v>
      </c>
      <c r="Q181" s="5"/>
      <c r="R181" s="12"/>
      <c r="S181" s="59">
        <v>0</v>
      </c>
      <c r="T181" s="59">
        <v>0</v>
      </c>
      <c r="U181" s="59">
        <v>0</v>
      </c>
      <c r="V181" s="59">
        <v>0</v>
      </c>
      <c r="W181" s="59">
        <v>0</v>
      </c>
      <c r="X181" s="60">
        <f t="shared" ref="X181:X184" si="39">+W181</f>
        <v>0</v>
      </c>
      <c r="Y181" s="5"/>
    </row>
    <row r="182" spans="1:25" s="31" customFormat="1" x14ac:dyDescent="0.35">
      <c r="A182" s="1" t="s">
        <v>608</v>
      </c>
      <c r="B182" s="1" t="s">
        <v>609</v>
      </c>
      <c r="C182" s="3">
        <v>43990</v>
      </c>
      <c r="D182" s="1" t="s">
        <v>610</v>
      </c>
      <c r="E182" s="1" t="s">
        <v>611</v>
      </c>
      <c r="F182" s="1" t="s">
        <v>2983</v>
      </c>
      <c r="G182" s="1" t="s">
        <v>3048</v>
      </c>
      <c r="H182" s="18"/>
      <c r="I182" s="2">
        <v>1</v>
      </c>
      <c r="J182" s="2">
        <v>283.62</v>
      </c>
      <c r="K182" s="87">
        <v>495.86555599834702</v>
      </c>
      <c r="L182" s="2">
        <v>599.99732275799988</v>
      </c>
      <c r="M182" s="27">
        <v>343.18020000000001</v>
      </c>
      <c r="N182" s="27">
        <v>343.18020000000001</v>
      </c>
      <c r="O182" s="27">
        <v>326.02118999999999</v>
      </c>
      <c r="P182" s="27">
        <v>326.02118999999999</v>
      </c>
      <c r="Q182" s="29" t="s">
        <v>2969</v>
      </c>
      <c r="R182" s="30">
        <v>273.97613275799989</v>
      </c>
      <c r="S182" s="59">
        <v>0</v>
      </c>
      <c r="T182" s="59">
        <v>0</v>
      </c>
      <c r="U182" s="59">
        <v>0</v>
      </c>
      <c r="V182" s="59">
        <v>0</v>
      </c>
      <c r="W182" s="59">
        <v>0</v>
      </c>
      <c r="X182" s="60">
        <f t="shared" si="39"/>
        <v>0</v>
      </c>
      <c r="Y182" s="29"/>
    </row>
    <row r="183" spans="1:25" s="31" customFormat="1" x14ac:dyDescent="0.35">
      <c r="A183" s="1" t="s">
        <v>621</v>
      </c>
      <c r="B183" s="1" t="s">
        <v>622</v>
      </c>
      <c r="C183" s="3">
        <v>43990</v>
      </c>
      <c r="D183" s="1" t="s">
        <v>623</v>
      </c>
      <c r="E183" s="1" t="s">
        <v>624</v>
      </c>
      <c r="F183" s="1" t="s">
        <v>2983</v>
      </c>
      <c r="G183" s="1" t="s">
        <v>3048</v>
      </c>
      <c r="H183" s="18"/>
      <c r="I183" s="2">
        <v>1</v>
      </c>
      <c r="J183" s="2">
        <v>283.62</v>
      </c>
      <c r="K183" s="87">
        <v>495.86555599834702</v>
      </c>
      <c r="L183" s="2">
        <v>599.99732275799988</v>
      </c>
      <c r="M183" s="27">
        <v>343.18020000000001</v>
      </c>
      <c r="N183" s="27">
        <v>343.18020000000001</v>
      </c>
      <c r="O183" s="27">
        <v>326.02118999999999</v>
      </c>
      <c r="P183" s="27">
        <v>326.02118999999999</v>
      </c>
      <c r="Q183" s="29" t="s">
        <v>2969</v>
      </c>
      <c r="R183" s="30">
        <v>273.97613275799989</v>
      </c>
      <c r="S183" s="59">
        <v>0</v>
      </c>
      <c r="T183" s="59">
        <v>0</v>
      </c>
      <c r="U183" s="59">
        <v>0</v>
      </c>
      <c r="V183" s="59">
        <v>0</v>
      </c>
      <c r="W183" s="59">
        <v>0</v>
      </c>
      <c r="X183" s="60">
        <f t="shared" si="39"/>
        <v>0</v>
      </c>
      <c r="Y183" s="29"/>
    </row>
    <row r="184" spans="1:25" customFormat="1" x14ac:dyDescent="0.35">
      <c r="A184" s="1" t="s">
        <v>734</v>
      </c>
      <c r="B184" s="1" t="s">
        <v>735</v>
      </c>
      <c r="C184" s="3">
        <v>43990</v>
      </c>
      <c r="D184" s="1" t="s">
        <v>736</v>
      </c>
      <c r="E184" s="1" t="s">
        <v>737</v>
      </c>
      <c r="F184" s="1" t="s">
        <v>2983</v>
      </c>
      <c r="G184" s="1" t="s">
        <v>3048</v>
      </c>
      <c r="H184" s="18"/>
      <c r="I184" s="2">
        <v>1</v>
      </c>
      <c r="J184" s="2">
        <v>138.865867768595</v>
      </c>
      <c r="K184" s="87">
        <v>242.97222017603301</v>
      </c>
      <c r="L184" s="2">
        <v>293.99638641299993</v>
      </c>
      <c r="M184" s="4">
        <v>168.02769999999995</v>
      </c>
      <c r="N184" s="4">
        <v>168.02769999999995</v>
      </c>
      <c r="O184" s="4">
        <v>159.62631499999995</v>
      </c>
      <c r="P184" s="4">
        <v>159.62631499999995</v>
      </c>
      <c r="Q184" s="5" t="s">
        <v>2969</v>
      </c>
      <c r="R184" s="12">
        <v>134.37007141299998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60">
        <f t="shared" si="39"/>
        <v>0</v>
      </c>
      <c r="Y184" s="5"/>
    </row>
    <row r="185" spans="1:25" customFormat="1" x14ac:dyDescent="0.35">
      <c r="A185" s="1" t="s">
        <v>2631</v>
      </c>
      <c r="B185" s="1" t="s">
        <v>2632</v>
      </c>
      <c r="C185" s="3">
        <v>43990</v>
      </c>
      <c r="D185" s="1" t="s">
        <v>2633</v>
      </c>
      <c r="E185" s="1" t="s">
        <v>2634</v>
      </c>
      <c r="F185" s="1" t="s">
        <v>2983</v>
      </c>
      <c r="G185" s="1" t="s">
        <v>3048</v>
      </c>
      <c r="H185" s="18">
        <v>506</v>
      </c>
      <c r="I185" s="2">
        <v>1</v>
      </c>
      <c r="J185" s="2">
        <v>1066.00661157025</v>
      </c>
      <c r="K185" s="87">
        <v>1865.5222303140499</v>
      </c>
      <c r="L185" s="2">
        <v>2257.2818986800003</v>
      </c>
      <c r="M185" s="4">
        <v>1289.8680000000024</v>
      </c>
      <c r="N185" s="4">
        <v>1289.8680000000024</v>
      </c>
      <c r="O185" s="4">
        <v>1225.3746000000021</v>
      </c>
      <c r="P185" s="4">
        <v>1225.3746000000021</v>
      </c>
      <c r="Q185" s="5" t="s">
        <v>2969</v>
      </c>
      <c r="R185" s="12">
        <v>1031.9072986799981</v>
      </c>
      <c r="S185" s="59">
        <v>3751.29</v>
      </c>
      <c r="T185" s="59">
        <v>-90.41</v>
      </c>
      <c r="U185" s="59">
        <v>-75.03</v>
      </c>
      <c r="V185" s="59">
        <v>-543.94999999999982</v>
      </c>
      <c r="W185" s="59">
        <v>3041.9</v>
      </c>
      <c r="X185" s="60">
        <f>+W185-P186</f>
        <v>1004.8567049999979</v>
      </c>
      <c r="Y185" s="5"/>
    </row>
    <row r="186" spans="1:25" customFormat="1" x14ac:dyDescent="0.35">
      <c r="A186" s="1"/>
      <c r="B186" s="1"/>
      <c r="C186" s="3"/>
      <c r="D186" s="1"/>
      <c r="E186" s="1"/>
      <c r="F186" s="1"/>
      <c r="G186" s="1"/>
      <c r="H186" s="18"/>
      <c r="I186" s="2"/>
      <c r="J186" s="2"/>
      <c r="K186" s="87"/>
      <c r="L186" s="2"/>
      <c r="M186" s="4"/>
      <c r="N186" s="4"/>
      <c r="O186" s="4"/>
      <c r="P186" s="26">
        <f>SUM(P182:P185)</f>
        <v>2037.0432950000022</v>
      </c>
      <c r="Q186" s="5"/>
      <c r="R186" s="12"/>
      <c r="S186" s="59">
        <v>0</v>
      </c>
      <c r="T186" s="59">
        <v>0</v>
      </c>
      <c r="U186" s="59">
        <v>0</v>
      </c>
      <c r="V186" s="59">
        <v>0</v>
      </c>
      <c r="W186" s="59">
        <v>0</v>
      </c>
      <c r="X186" s="60">
        <f t="shared" ref="X186:X187" si="40">+W186</f>
        <v>0</v>
      </c>
      <c r="Y186" s="5"/>
    </row>
    <row r="187" spans="1:25" customFormat="1" x14ac:dyDescent="0.35">
      <c r="A187" s="1" t="s">
        <v>633</v>
      </c>
      <c r="B187" s="1" t="s">
        <v>634</v>
      </c>
      <c r="C187" s="3">
        <v>43990</v>
      </c>
      <c r="D187" s="1" t="s">
        <v>635</v>
      </c>
      <c r="E187" s="1" t="s">
        <v>636</v>
      </c>
      <c r="F187" s="1" t="s">
        <v>2983</v>
      </c>
      <c r="G187" s="1" t="s">
        <v>3049</v>
      </c>
      <c r="H187" s="18"/>
      <c r="I187" s="2">
        <v>1</v>
      </c>
      <c r="J187" s="2">
        <v>753.58570247933903</v>
      </c>
      <c r="K187" s="87">
        <v>1198.34444822562</v>
      </c>
      <c r="L187" s="2">
        <v>1449.9967823530001</v>
      </c>
      <c r="M187" s="4">
        <v>911.83870000000024</v>
      </c>
      <c r="N187" s="4">
        <v>911.83870000000024</v>
      </c>
      <c r="O187" s="4">
        <v>866.24676500000021</v>
      </c>
      <c r="P187" s="4">
        <v>866.24676500000021</v>
      </c>
      <c r="Q187" s="5" t="s">
        <v>2969</v>
      </c>
      <c r="R187" s="12">
        <v>583.75001735299986</v>
      </c>
      <c r="S187" s="59">
        <v>0</v>
      </c>
      <c r="T187" s="59">
        <v>0</v>
      </c>
      <c r="U187" s="59">
        <v>0</v>
      </c>
      <c r="V187" s="59">
        <v>0</v>
      </c>
      <c r="W187" s="59">
        <v>0</v>
      </c>
      <c r="X187" s="60">
        <f t="shared" si="40"/>
        <v>0</v>
      </c>
      <c r="Y187" s="5"/>
    </row>
    <row r="188" spans="1:25" customFormat="1" x14ac:dyDescent="0.35">
      <c r="A188" s="1" t="s">
        <v>1806</v>
      </c>
      <c r="B188" s="1" t="s">
        <v>1807</v>
      </c>
      <c r="C188" s="3">
        <v>43990</v>
      </c>
      <c r="D188" s="1" t="s">
        <v>1808</v>
      </c>
      <c r="E188" s="1" t="s">
        <v>1809</v>
      </c>
      <c r="F188" s="1" t="s">
        <v>2983</v>
      </c>
      <c r="G188" s="1" t="s">
        <v>3049</v>
      </c>
      <c r="H188" s="18">
        <v>507</v>
      </c>
      <c r="I188" s="2">
        <v>1</v>
      </c>
      <c r="J188" s="2">
        <v>308.01983471074402</v>
      </c>
      <c r="K188" s="87">
        <v>539.08707411570299</v>
      </c>
      <c r="L188" s="2">
        <v>652.29535968000062</v>
      </c>
      <c r="M188" s="4">
        <v>372.70400000000024</v>
      </c>
      <c r="N188" s="4">
        <v>372.70400000000024</v>
      </c>
      <c r="O188" s="4">
        <v>354.06880000000018</v>
      </c>
      <c r="P188" s="4">
        <v>354.06880000000018</v>
      </c>
      <c r="Q188" s="5" t="s">
        <v>2969</v>
      </c>
      <c r="R188" s="12">
        <v>298.22655968000043</v>
      </c>
      <c r="S188" s="59">
        <v>2102.29</v>
      </c>
      <c r="T188" s="59">
        <v>-50.67</v>
      </c>
      <c r="U188" s="59">
        <v>-42.05</v>
      </c>
      <c r="V188" s="59">
        <v>-336.36999999999989</v>
      </c>
      <c r="W188" s="59">
        <v>1673.2</v>
      </c>
      <c r="X188" s="60">
        <f>+W188-P189</f>
        <v>452.88443499999971</v>
      </c>
      <c r="Y188" s="5"/>
    </row>
    <row r="189" spans="1:25" customFormat="1" x14ac:dyDescent="0.35">
      <c r="A189" s="1"/>
      <c r="B189" s="1"/>
      <c r="C189" s="3"/>
      <c r="D189" s="1"/>
      <c r="E189" s="1"/>
      <c r="F189" s="1"/>
      <c r="G189" s="1"/>
      <c r="H189" s="18"/>
      <c r="I189" s="2"/>
      <c r="J189" s="2"/>
      <c r="K189" s="87"/>
      <c r="L189" s="2"/>
      <c r="M189" s="4"/>
      <c r="N189" s="4"/>
      <c r="O189" s="4"/>
      <c r="P189" s="26">
        <f>SUM(P187:P188)</f>
        <v>1220.3155650000003</v>
      </c>
      <c r="Q189" s="5"/>
      <c r="R189" s="12"/>
      <c r="S189" s="59">
        <v>0</v>
      </c>
      <c r="T189" s="59">
        <v>0</v>
      </c>
      <c r="U189" s="59">
        <v>0</v>
      </c>
      <c r="V189" s="59">
        <v>0</v>
      </c>
      <c r="W189" s="59">
        <v>0</v>
      </c>
      <c r="X189" s="60">
        <f>+W189</f>
        <v>0</v>
      </c>
      <c r="Y189" s="5"/>
    </row>
    <row r="190" spans="1:25" customFormat="1" x14ac:dyDescent="0.35">
      <c r="A190" s="1" t="s">
        <v>2234</v>
      </c>
      <c r="B190" s="1" t="s">
        <v>2235</v>
      </c>
      <c r="C190" s="3">
        <v>43990</v>
      </c>
      <c r="D190" s="1" t="s">
        <v>2236</v>
      </c>
      <c r="E190" s="1" t="s">
        <v>2237</v>
      </c>
      <c r="F190" s="1" t="s">
        <v>2983</v>
      </c>
      <c r="G190" s="1" t="s">
        <v>3050</v>
      </c>
      <c r="H190" s="18">
        <v>508</v>
      </c>
      <c r="I190" s="2">
        <v>1</v>
      </c>
      <c r="J190" s="2">
        <v>1056.32801652893</v>
      </c>
      <c r="K190" s="87">
        <v>1486.7711199843</v>
      </c>
      <c r="L190" s="2">
        <v>1798.993055181003</v>
      </c>
      <c r="M190" s="4">
        <v>1278.1569000000052</v>
      </c>
      <c r="N190" s="4">
        <v>1278.1569000000052</v>
      </c>
      <c r="O190" s="4">
        <v>1278.4126000000058</v>
      </c>
      <c r="P190" s="26">
        <v>1278.4126000000058</v>
      </c>
      <c r="Q190" s="5" t="s">
        <v>2969</v>
      </c>
      <c r="R190" s="12">
        <v>520.58045518099721</v>
      </c>
      <c r="S190" s="59">
        <v>1799</v>
      </c>
      <c r="T190" s="59">
        <v>-43.36</v>
      </c>
      <c r="U190" s="59">
        <v>-35.979999999999997</v>
      </c>
      <c r="V190" s="59">
        <v>-260.86000000000013</v>
      </c>
      <c r="W190" s="59">
        <v>1458.8</v>
      </c>
      <c r="X190" s="60">
        <f t="shared" ref="X190:X191" si="41">+W190-P190</f>
        <v>180.38739999999416</v>
      </c>
      <c r="Y190" s="5"/>
    </row>
    <row r="191" spans="1:25" customFormat="1" x14ac:dyDescent="0.35">
      <c r="A191" s="1" t="s">
        <v>2635</v>
      </c>
      <c r="B191" s="1" t="s">
        <v>2636</v>
      </c>
      <c r="C191" s="3">
        <v>43990</v>
      </c>
      <c r="D191" s="1" t="s">
        <v>2637</v>
      </c>
      <c r="E191" s="1" t="s">
        <v>2638</v>
      </c>
      <c r="F191" s="1" t="s">
        <v>2983</v>
      </c>
      <c r="G191" s="1" t="s">
        <v>3051</v>
      </c>
      <c r="H191" s="18">
        <v>509</v>
      </c>
      <c r="I191" s="2">
        <v>1</v>
      </c>
      <c r="J191" s="2">
        <v>1066.00661157025</v>
      </c>
      <c r="K191" s="87">
        <v>1585.6938957669499</v>
      </c>
      <c r="L191" s="2">
        <v>1918.6896138780094</v>
      </c>
      <c r="M191" s="4">
        <v>1289.8680000000024</v>
      </c>
      <c r="N191" s="4">
        <v>1289.8680000000024</v>
      </c>
      <c r="O191" s="4">
        <v>1225.3746000000021</v>
      </c>
      <c r="P191" s="26">
        <v>1225.3746000000021</v>
      </c>
      <c r="Q191" s="5" t="s">
        <v>2969</v>
      </c>
      <c r="R191" s="12">
        <v>693.31501387800722</v>
      </c>
      <c r="S191" s="59">
        <v>2573.69</v>
      </c>
      <c r="T191" s="59">
        <v>-62.03</v>
      </c>
      <c r="U191" s="59">
        <v>-51.47</v>
      </c>
      <c r="V191" s="59">
        <v>-411.78999999999996</v>
      </c>
      <c r="W191" s="59">
        <v>2048.4</v>
      </c>
      <c r="X191" s="60">
        <f t="shared" si="41"/>
        <v>823.02539999999794</v>
      </c>
      <c r="Y191" s="5"/>
    </row>
    <row r="192" spans="1:25" customFormat="1" x14ac:dyDescent="0.35">
      <c r="A192" s="1" t="s">
        <v>103</v>
      </c>
      <c r="B192" s="1" t="s">
        <v>104</v>
      </c>
      <c r="C192" s="3">
        <v>43990</v>
      </c>
      <c r="D192" s="1" t="s">
        <v>105</v>
      </c>
      <c r="E192" s="1" t="s">
        <v>106</v>
      </c>
      <c r="F192" s="1" t="s">
        <v>2983</v>
      </c>
      <c r="G192" s="1" t="s">
        <v>3052</v>
      </c>
      <c r="H192" s="18"/>
      <c r="I192" s="2">
        <v>1</v>
      </c>
      <c r="J192" s="2">
        <v>256.65570247933903</v>
      </c>
      <c r="K192" s="87">
        <v>378.64043636008302</v>
      </c>
      <c r="L192" s="2">
        <v>458.15492799570046</v>
      </c>
      <c r="M192" s="4">
        <v>310.55340000000024</v>
      </c>
      <c r="N192" s="4">
        <v>310.55340000000024</v>
      </c>
      <c r="O192" s="4">
        <v>295.02573000000024</v>
      </c>
      <c r="P192" s="4">
        <v>295.02573000000024</v>
      </c>
      <c r="Q192" s="5" t="s">
        <v>2969</v>
      </c>
      <c r="R192" s="12">
        <v>163.12919799570022</v>
      </c>
      <c r="S192" s="59">
        <v>0</v>
      </c>
      <c r="T192" s="59">
        <v>0</v>
      </c>
      <c r="U192" s="59">
        <v>0</v>
      </c>
      <c r="V192" s="59">
        <v>0</v>
      </c>
      <c r="W192" s="59">
        <v>0</v>
      </c>
      <c r="X192" s="60">
        <f t="shared" ref="X192:X194" si="42">+W192</f>
        <v>0</v>
      </c>
      <c r="Y192" s="5"/>
    </row>
    <row r="193" spans="1:25" customFormat="1" x14ac:dyDescent="0.35">
      <c r="A193" s="1" t="s">
        <v>174</v>
      </c>
      <c r="B193" s="1" t="s">
        <v>175</v>
      </c>
      <c r="C193" s="3">
        <v>43990</v>
      </c>
      <c r="D193" s="1" t="s">
        <v>176</v>
      </c>
      <c r="E193" s="1" t="s">
        <v>177</v>
      </c>
      <c r="F193" s="1" t="s">
        <v>2983</v>
      </c>
      <c r="G193" s="1" t="s">
        <v>3052</v>
      </c>
      <c r="H193" s="18"/>
      <c r="I193" s="2">
        <v>1</v>
      </c>
      <c r="J193" s="2">
        <v>629.25190082644599</v>
      </c>
      <c r="K193" s="87">
        <v>936.017551120495</v>
      </c>
      <c r="L193" s="2">
        <v>1132.5812368557988</v>
      </c>
      <c r="M193" s="4">
        <v>761.39479999999958</v>
      </c>
      <c r="N193" s="4">
        <v>761.39479999999958</v>
      </c>
      <c r="O193" s="4">
        <v>723.32505999999955</v>
      </c>
      <c r="P193" s="4">
        <v>723.32505999999955</v>
      </c>
      <c r="Q193" s="5" t="s">
        <v>2969</v>
      </c>
      <c r="R193" s="12">
        <v>409.25617685579925</v>
      </c>
      <c r="S193" s="59">
        <v>0</v>
      </c>
      <c r="T193" s="59">
        <v>0</v>
      </c>
      <c r="U193" s="59">
        <v>0</v>
      </c>
      <c r="V193" s="59">
        <v>0</v>
      </c>
      <c r="W193" s="59">
        <v>0</v>
      </c>
      <c r="X193" s="60">
        <f t="shared" si="42"/>
        <v>0</v>
      </c>
      <c r="Y193" s="5"/>
    </row>
    <row r="194" spans="1:25" customFormat="1" x14ac:dyDescent="0.35">
      <c r="A194" s="1" t="s">
        <v>1041</v>
      </c>
      <c r="B194" s="1" t="s">
        <v>1042</v>
      </c>
      <c r="C194" s="3">
        <v>43990</v>
      </c>
      <c r="D194" s="1" t="s">
        <v>1043</v>
      </c>
      <c r="E194" s="1" t="s">
        <v>1044</v>
      </c>
      <c r="F194" s="1" t="s">
        <v>2983</v>
      </c>
      <c r="G194" s="1" t="s">
        <v>3052</v>
      </c>
      <c r="H194" s="18"/>
      <c r="I194" s="2">
        <v>1</v>
      </c>
      <c r="J194" s="2">
        <v>269.515867768595</v>
      </c>
      <c r="K194" s="87">
        <v>400.27715084975199</v>
      </c>
      <c r="L194" s="2">
        <v>484.33535252819991</v>
      </c>
      <c r="M194" s="4">
        <v>326.11419999999993</v>
      </c>
      <c r="N194" s="4">
        <v>326.11419999999993</v>
      </c>
      <c r="O194" s="4">
        <v>309.80848999999989</v>
      </c>
      <c r="P194" s="4">
        <v>309.80848999999989</v>
      </c>
      <c r="Q194" s="5" t="s">
        <v>2969</v>
      </c>
      <c r="R194" s="12">
        <v>174.52686252820001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60">
        <f t="shared" si="42"/>
        <v>0</v>
      </c>
      <c r="Y194" s="5"/>
    </row>
    <row r="195" spans="1:25" customFormat="1" x14ac:dyDescent="0.35">
      <c r="A195" s="1" t="s">
        <v>2699</v>
      </c>
      <c r="B195" s="1" t="s">
        <v>2700</v>
      </c>
      <c r="C195" s="3">
        <v>43990</v>
      </c>
      <c r="D195" s="1" t="s">
        <v>2701</v>
      </c>
      <c r="E195" s="1" t="s">
        <v>2702</v>
      </c>
      <c r="F195" s="1" t="s">
        <v>2983</v>
      </c>
      <c r="G195" s="1" t="s">
        <v>3052</v>
      </c>
      <c r="H195" s="18">
        <v>510</v>
      </c>
      <c r="I195" s="2">
        <v>1</v>
      </c>
      <c r="J195" s="2">
        <v>658.96586776859499</v>
      </c>
      <c r="K195" s="87">
        <v>980.21732951566105</v>
      </c>
      <c r="L195" s="2">
        <v>1186.0629687139499</v>
      </c>
      <c r="M195" s="4">
        <v>797.34869999999989</v>
      </c>
      <c r="N195" s="4">
        <v>797.34869999999989</v>
      </c>
      <c r="O195" s="4">
        <v>757.48126499999989</v>
      </c>
      <c r="P195" s="4">
        <v>757.48126499999989</v>
      </c>
      <c r="Q195" s="5" t="s">
        <v>2969</v>
      </c>
      <c r="R195" s="12">
        <v>428.58170371394999</v>
      </c>
      <c r="S195" s="59">
        <v>3261.12</v>
      </c>
      <c r="T195" s="59">
        <v>-78.59</v>
      </c>
      <c r="U195" s="59">
        <v>-65.22</v>
      </c>
      <c r="V195" s="59">
        <v>-407.63999999999987</v>
      </c>
      <c r="W195" s="59">
        <v>2709.67</v>
      </c>
      <c r="X195" s="60">
        <f>+W195-P196</f>
        <v>624.02945500000078</v>
      </c>
      <c r="Y195" s="5"/>
    </row>
    <row r="196" spans="1:25" customFormat="1" x14ac:dyDescent="0.35">
      <c r="A196" s="1"/>
      <c r="B196" s="1"/>
      <c r="C196" s="3"/>
      <c r="D196" s="1"/>
      <c r="E196" s="1"/>
      <c r="F196" s="1"/>
      <c r="G196" s="1"/>
      <c r="H196" s="18"/>
      <c r="I196" s="2"/>
      <c r="J196" s="2"/>
      <c r="K196" s="87"/>
      <c r="L196" s="2"/>
      <c r="M196" s="4"/>
      <c r="N196" s="4"/>
      <c r="O196" s="4"/>
      <c r="P196" s="26">
        <f>SUM(P192:P195)</f>
        <v>2085.6405449999993</v>
      </c>
      <c r="Q196" s="5"/>
      <c r="R196" s="12"/>
      <c r="S196" s="59">
        <v>0</v>
      </c>
      <c r="T196" s="59">
        <v>0</v>
      </c>
      <c r="U196" s="59">
        <v>0</v>
      </c>
      <c r="V196" s="59">
        <v>0</v>
      </c>
      <c r="W196" s="59">
        <v>0</v>
      </c>
      <c r="X196" s="60">
        <f t="shared" ref="X196:X199" si="43">+W196</f>
        <v>0</v>
      </c>
      <c r="Y196" s="5"/>
    </row>
    <row r="197" spans="1:25" customFormat="1" x14ac:dyDescent="0.35">
      <c r="A197" s="1" t="s">
        <v>560</v>
      </c>
      <c r="B197" s="1" t="s">
        <v>561</v>
      </c>
      <c r="C197" s="3">
        <v>43990</v>
      </c>
      <c r="D197" s="1" t="s">
        <v>562</v>
      </c>
      <c r="E197" s="1" t="s">
        <v>563</v>
      </c>
      <c r="F197" s="1" t="s">
        <v>2983</v>
      </c>
      <c r="G197" s="1" t="s">
        <v>3053</v>
      </c>
      <c r="H197" s="18"/>
      <c r="I197" s="2">
        <v>2</v>
      </c>
      <c r="J197" s="2">
        <v>181.84818181818201</v>
      </c>
      <c r="K197" s="87">
        <v>636.403171018183</v>
      </c>
      <c r="L197" s="2">
        <v>770.04783693200136</v>
      </c>
      <c r="M197" s="4">
        <v>220.03630000000024</v>
      </c>
      <c r="N197" s="4">
        <v>440.07260000000048</v>
      </c>
      <c r="O197" s="4">
        <v>418.06897000000043</v>
      </c>
      <c r="P197" s="4">
        <v>418.06897000000043</v>
      </c>
      <c r="Q197" s="5" t="s">
        <v>2969</v>
      </c>
      <c r="R197" s="12">
        <v>351.97886693200093</v>
      </c>
      <c r="S197" s="59">
        <v>0</v>
      </c>
      <c r="T197" s="59">
        <v>0</v>
      </c>
      <c r="U197" s="59">
        <v>0</v>
      </c>
      <c r="V197" s="59">
        <v>0</v>
      </c>
      <c r="W197" s="59">
        <v>0</v>
      </c>
      <c r="X197" s="60">
        <f t="shared" si="43"/>
        <v>0</v>
      </c>
      <c r="Y197" s="5"/>
    </row>
    <row r="198" spans="1:25" customFormat="1" x14ac:dyDescent="0.35">
      <c r="A198" s="1" t="s">
        <v>1085</v>
      </c>
      <c r="B198" s="1" t="s">
        <v>1086</v>
      </c>
      <c r="C198" s="3">
        <v>43990</v>
      </c>
      <c r="D198" s="1" t="s">
        <v>1087</v>
      </c>
      <c r="E198" s="1" t="s">
        <v>1088</v>
      </c>
      <c r="F198" s="1" t="s">
        <v>2983</v>
      </c>
      <c r="G198" s="1" t="s">
        <v>3053</v>
      </c>
      <c r="H198" s="18"/>
      <c r="I198" s="2">
        <v>1</v>
      </c>
      <c r="J198" s="2">
        <v>65.995619834710794</v>
      </c>
      <c r="K198" s="87">
        <v>127.28575197520701</v>
      </c>
      <c r="L198" s="2">
        <v>154.01575989000048</v>
      </c>
      <c r="M198" s="4">
        <v>79.854700000000065</v>
      </c>
      <c r="N198" s="4">
        <v>79.854700000000065</v>
      </c>
      <c r="O198" s="4">
        <v>75.861965000000055</v>
      </c>
      <c r="P198" s="4">
        <v>75.861965000000055</v>
      </c>
      <c r="Q198" s="5" t="s">
        <v>2969</v>
      </c>
      <c r="R198" s="12">
        <v>78.153794890000427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60">
        <f t="shared" si="43"/>
        <v>0</v>
      </c>
      <c r="Y198" s="5"/>
    </row>
    <row r="199" spans="1:25" customFormat="1" x14ac:dyDescent="0.35">
      <c r="A199" s="1" t="s">
        <v>1842</v>
      </c>
      <c r="B199" s="1" t="s">
        <v>1843</v>
      </c>
      <c r="C199" s="3">
        <v>43990</v>
      </c>
      <c r="D199" s="1" t="s">
        <v>1844</v>
      </c>
      <c r="E199" s="1" t="s">
        <v>1845</v>
      </c>
      <c r="F199" s="1" t="s">
        <v>2983</v>
      </c>
      <c r="G199" s="1" t="s">
        <v>3053</v>
      </c>
      <c r="H199" s="18"/>
      <c r="I199" s="2">
        <v>1</v>
      </c>
      <c r="J199" s="2">
        <v>20.726115702479301</v>
      </c>
      <c r="K199" s="87">
        <v>36.259924899173498</v>
      </c>
      <c r="L199" s="2">
        <v>43.874509127999929</v>
      </c>
      <c r="M199" s="4">
        <v>25.078599999999955</v>
      </c>
      <c r="N199" s="4">
        <v>25.078599999999955</v>
      </c>
      <c r="O199" s="4">
        <v>23.824669999999955</v>
      </c>
      <c r="P199" s="4">
        <v>23.824669999999955</v>
      </c>
      <c r="Q199" s="5" t="s">
        <v>2969</v>
      </c>
      <c r="R199" s="12">
        <v>20.049839127999974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60">
        <f t="shared" si="43"/>
        <v>0</v>
      </c>
      <c r="Y199" s="5"/>
    </row>
    <row r="200" spans="1:25" customFormat="1" x14ac:dyDescent="0.35">
      <c r="A200" s="1" t="s">
        <v>2102</v>
      </c>
      <c r="B200" s="1" t="s">
        <v>2103</v>
      </c>
      <c r="C200" s="3">
        <v>43990</v>
      </c>
      <c r="D200" s="1" t="s">
        <v>2104</v>
      </c>
      <c r="E200" s="1" t="s">
        <v>2105</v>
      </c>
      <c r="F200" s="1" t="s">
        <v>2983</v>
      </c>
      <c r="G200" s="1" t="s">
        <v>3053</v>
      </c>
      <c r="H200" s="18">
        <v>512</v>
      </c>
      <c r="I200" s="2">
        <v>1</v>
      </c>
      <c r="J200" s="2">
        <v>120.47239669421501</v>
      </c>
      <c r="K200" s="87">
        <v>210.821875319008</v>
      </c>
      <c r="L200" s="2">
        <v>255.09446913599967</v>
      </c>
      <c r="M200" s="4">
        <v>145.77160000000015</v>
      </c>
      <c r="N200" s="4">
        <v>145.77160000000015</v>
      </c>
      <c r="O200" s="4">
        <v>138.48302000000012</v>
      </c>
      <c r="P200" s="4">
        <v>138.48302000000012</v>
      </c>
      <c r="Q200" s="5" t="s">
        <v>2969</v>
      </c>
      <c r="R200" s="12">
        <v>116.61144913599955</v>
      </c>
      <c r="S200" s="59">
        <v>1878</v>
      </c>
      <c r="T200" s="59">
        <v>-45.26</v>
      </c>
      <c r="U200" s="59">
        <v>-37.56</v>
      </c>
      <c r="V200" s="59">
        <v>-300.48</v>
      </c>
      <c r="W200" s="59">
        <v>1494.7</v>
      </c>
      <c r="X200" s="60">
        <f>+W200-P201</f>
        <v>838.46137499999952</v>
      </c>
      <c r="Y200" s="5"/>
    </row>
    <row r="201" spans="1:25" customFormat="1" x14ac:dyDescent="0.35">
      <c r="A201" s="1"/>
      <c r="B201" s="1"/>
      <c r="C201" s="3"/>
      <c r="D201" s="1"/>
      <c r="E201" s="1"/>
      <c r="F201" s="1"/>
      <c r="G201" s="1"/>
      <c r="H201" s="18"/>
      <c r="I201" s="2"/>
      <c r="J201" s="2"/>
      <c r="K201" s="87"/>
      <c r="L201" s="2"/>
      <c r="M201" s="4"/>
      <c r="N201" s="4"/>
      <c r="O201" s="4"/>
      <c r="P201" s="26">
        <f>SUM(P197:P200)</f>
        <v>656.23862500000052</v>
      </c>
      <c r="Q201" s="5"/>
      <c r="R201" s="12"/>
      <c r="S201" s="59">
        <v>0</v>
      </c>
      <c r="T201" s="59">
        <v>0</v>
      </c>
      <c r="U201" s="59">
        <v>0</v>
      </c>
      <c r="V201" s="59">
        <v>0</v>
      </c>
      <c r="W201" s="59">
        <v>0</v>
      </c>
      <c r="X201" s="60">
        <f>+W201</f>
        <v>0</v>
      </c>
      <c r="Y201" s="5"/>
    </row>
    <row r="202" spans="1:25" customFormat="1" x14ac:dyDescent="0.35">
      <c r="A202" s="1" t="s">
        <v>2238</v>
      </c>
      <c r="B202" s="1" t="s">
        <v>2239</v>
      </c>
      <c r="C202" s="3">
        <v>43990</v>
      </c>
      <c r="D202" s="1" t="s">
        <v>2240</v>
      </c>
      <c r="E202" s="1" t="s">
        <v>2241</v>
      </c>
      <c r="F202" s="1" t="s">
        <v>2983</v>
      </c>
      <c r="G202" s="1" t="s">
        <v>3054</v>
      </c>
      <c r="H202" s="18">
        <v>513</v>
      </c>
      <c r="I202" s="2">
        <v>1</v>
      </c>
      <c r="J202" s="2">
        <v>1056.32801652893</v>
      </c>
      <c r="K202" s="87">
        <v>1486.7711199843</v>
      </c>
      <c r="L202" s="2">
        <v>1798.993055181003</v>
      </c>
      <c r="M202" s="4">
        <v>1278.1569000000052</v>
      </c>
      <c r="N202" s="4">
        <v>1278.1569000000052</v>
      </c>
      <c r="O202" s="4">
        <v>1278.4126000000058</v>
      </c>
      <c r="P202" s="26">
        <v>1278.4126000000058</v>
      </c>
      <c r="Q202" s="5" t="s">
        <v>2969</v>
      </c>
      <c r="R202" s="12">
        <v>520.58045518099721</v>
      </c>
      <c r="S202" s="59">
        <v>1799</v>
      </c>
      <c r="T202" s="59">
        <v>-43.36</v>
      </c>
      <c r="U202" s="59">
        <v>-35.979999999999997</v>
      </c>
      <c r="V202" s="59">
        <v>-287.85000000000014</v>
      </c>
      <c r="W202" s="59">
        <v>1431.81</v>
      </c>
      <c r="X202" s="60">
        <f>+W202-P202</f>
        <v>153.39739999999415</v>
      </c>
      <c r="Y202" s="5"/>
    </row>
    <row r="203" spans="1:25" customFormat="1" x14ac:dyDescent="0.35">
      <c r="A203" s="1" t="s">
        <v>31</v>
      </c>
      <c r="B203" s="1" t="s">
        <v>32</v>
      </c>
      <c r="C203" s="3">
        <v>43990</v>
      </c>
      <c r="D203" s="1" t="s">
        <v>33</v>
      </c>
      <c r="E203" s="1" t="s">
        <v>34</v>
      </c>
      <c r="F203" s="1" t="s">
        <v>2983</v>
      </c>
      <c r="G203" s="1" t="s">
        <v>3055</v>
      </c>
      <c r="H203" s="18"/>
      <c r="I203" s="2">
        <v>1</v>
      </c>
      <c r="J203" s="2">
        <v>309.13983471074403</v>
      </c>
      <c r="K203" s="87">
        <v>540.942156971901</v>
      </c>
      <c r="L203" s="2">
        <v>654.54000993600016</v>
      </c>
      <c r="M203" s="4">
        <v>374.05920000000026</v>
      </c>
      <c r="N203" s="4">
        <v>374.05920000000026</v>
      </c>
      <c r="O203" s="4">
        <v>355.35624000000024</v>
      </c>
      <c r="P203" s="4">
        <v>355.35624000000024</v>
      </c>
      <c r="Q203" s="5" t="s">
        <v>2969</v>
      </c>
      <c r="R203" s="12">
        <v>299.18376993599992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60">
        <f t="shared" ref="X203:X207" si="44">+W203</f>
        <v>0</v>
      </c>
      <c r="Y203" s="5"/>
    </row>
    <row r="204" spans="1:25" customFormat="1" x14ac:dyDescent="0.35">
      <c r="A204" s="1" t="s">
        <v>487</v>
      </c>
      <c r="B204" s="1" t="s">
        <v>488</v>
      </c>
      <c r="C204" s="3">
        <v>43990</v>
      </c>
      <c r="D204" s="1" t="s">
        <v>489</v>
      </c>
      <c r="E204" s="1" t="s">
        <v>490</v>
      </c>
      <c r="F204" s="1" t="s">
        <v>2983</v>
      </c>
      <c r="G204" s="1" t="s">
        <v>3055</v>
      </c>
      <c r="H204" s="18"/>
      <c r="I204" s="2">
        <v>1</v>
      </c>
      <c r="J204" s="2">
        <v>311.61991735537202</v>
      </c>
      <c r="K204" s="87">
        <v>545.27253138843002</v>
      </c>
      <c r="L204" s="2">
        <v>659.77976298000033</v>
      </c>
      <c r="M204" s="4">
        <v>377.06010000000015</v>
      </c>
      <c r="N204" s="4">
        <v>377.06010000000015</v>
      </c>
      <c r="O204" s="4">
        <v>358.20709500000015</v>
      </c>
      <c r="P204" s="4">
        <v>358.20709500000015</v>
      </c>
      <c r="Q204" s="5" t="s">
        <v>2969</v>
      </c>
      <c r="R204" s="12">
        <v>301.57266798000018</v>
      </c>
      <c r="S204" s="59">
        <v>0</v>
      </c>
      <c r="T204" s="59">
        <v>0</v>
      </c>
      <c r="U204" s="59">
        <v>0</v>
      </c>
      <c r="V204" s="59">
        <v>0</v>
      </c>
      <c r="W204" s="59">
        <v>0</v>
      </c>
      <c r="X204" s="60">
        <f t="shared" si="44"/>
        <v>0</v>
      </c>
      <c r="Y204" s="5"/>
    </row>
    <row r="205" spans="1:25" customFormat="1" x14ac:dyDescent="0.35">
      <c r="A205" s="1" t="s">
        <v>1910</v>
      </c>
      <c r="B205" s="1" t="s">
        <v>1911</v>
      </c>
      <c r="C205" s="3">
        <v>43990</v>
      </c>
      <c r="D205" s="1" t="s">
        <v>1912</v>
      </c>
      <c r="E205" s="1" t="s">
        <v>1913</v>
      </c>
      <c r="F205" s="1" t="s">
        <v>2983</v>
      </c>
      <c r="G205" s="1" t="s">
        <v>3055</v>
      </c>
      <c r="H205" s="18"/>
      <c r="I205" s="2">
        <v>1</v>
      </c>
      <c r="J205" s="2">
        <v>22.798925619834701</v>
      </c>
      <c r="K205" s="87">
        <v>41.309145341322299</v>
      </c>
      <c r="L205" s="2">
        <v>49.984065862999984</v>
      </c>
      <c r="M205" s="4">
        <v>27.586699999999986</v>
      </c>
      <c r="N205" s="4">
        <v>27.586699999999986</v>
      </c>
      <c r="O205" s="4">
        <v>26.207364999999985</v>
      </c>
      <c r="P205" s="4">
        <v>26.207364999999985</v>
      </c>
      <c r="Q205" s="5" t="s">
        <v>2969</v>
      </c>
      <c r="R205" s="12">
        <v>23.776700862999999</v>
      </c>
      <c r="S205" s="59">
        <v>0</v>
      </c>
      <c r="T205" s="59">
        <v>0</v>
      </c>
      <c r="U205" s="59">
        <v>0</v>
      </c>
      <c r="V205" s="59">
        <v>0</v>
      </c>
      <c r="W205" s="59">
        <v>0</v>
      </c>
      <c r="X205" s="60">
        <f t="shared" si="44"/>
        <v>0</v>
      </c>
      <c r="Y205" s="5"/>
    </row>
    <row r="206" spans="1:25" customFormat="1" x14ac:dyDescent="0.35">
      <c r="A206" s="1" t="s">
        <v>2138</v>
      </c>
      <c r="B206" s="1" t="s">
        <v>2139</v>
      </c>
      <c r="C206" s="3">
        <v>43990</v>
      </c>
      <c r="D206" s="1" t="s">
        <v>2140</v>
      </c>
      <c r="E206" s="1" t="s">
        <v>2141</v>
      </c>
      <c r="F206" s="1" t="s">
        <v>2983</v>
      </c>
      <c r="G206" s="1" t="s">
        <v>3055</v>
      </c>
      <c r="H206" s="18"/>
      <c r="I206" s="2">
        <v>1</v>
      </c>
      <c r="J206" s="2">
        <v>145.20347107437999</v>
      </c>
      <c r="K206" s="87">
        <v>254.07703368595</v>
      </c>
      <c r="L206" s="2">
        <v>307.4332107599995</v>
      </c>
      <c r="M206" s="4">
        <v>175.69619999999978</v>
      </c>
      <c r="N206" s="4">
        <v>175.69619999999978</v>
      </c>
      <c r="O206" s="4">
        <v>166.91138999999978</v>
      </c>
      <c r="P206" s="4">
        <v>166.91138999999978</v>
      </c>
      <c r="Q206" s="5" t="s">
        <v>2969</v>
      </c>
      <c r="R206" s="12">
        <v>140.52182075999971</v>
      </c>
      <c r="S206" s="59">
        <v>0</v>
      </c>
      <c r="T206" s="59">
        <v>0</v>
      </c>
      <c r="U206" s="59">
        <v>0</v>
      </c>
      <c r="V206" s="59">
        <v>0</v>
      </c>
      <c r="W206" s="59">
        <v>0</v>
      </c>
      <c r="X206" s="60">
        <f t="shared" si="44"/>
        <v>0</v>
      </c>
      <c r="Y206" s="5"/>
    </row>
    <row r="207" spans="1:25" customFormat="1" x14ac:dyDescent="0.35">
      <c r="A207" s="1" t="s">
        <v>2242</v>
      </c>
      <c r="B207" s="1" t="s">
        <v>2243</v>
      </c>
      <c r="C207" s="3">
        <v>43990</v>
      </c>
      <c r="D207" s="1" t="s">
        <v>2244</v>
      </c>
      <c r="E207" s="1" t="s">
        <v>2245</v>
      </c>
      <c r="F207" s="1" t="s">
        <v>2983</v>
      </c>
      <c r="G207" s="1" t="s">
        <v>3055</v>
      </c>
      <c r="H207" s="18"/>
      <c r="I207" s="2">
        <v>1</v>
      </c>
      <c r="J207" s="2">
        <v>1056.32801652893</v>
      </c>
      <c r="K207" s="87">
        <v>1476.5458647843</v>
      </c>
      <c r="L207" s="2">
        <v>1786.6204963890029</v>
      </c>
      <c r="M207" s="4">
        <v>1278.1569000000052</v>
      </c>
      <c r="N207" s="4">
        <v>1278.1569000000052</v>
      </c>
      <c r="O207" s="4">
        <v>1278.4126000000058</v>
      </c>
      <c r="P207" s="4">
        <v>1278.4126000000058</v>
      </c>
      <c r="Q207" s="5" t="s">
        <v>2969</v>
      </c>
      <c r="R207" s="12">
        <v>508.20789638899714</v>
      </c>
      <c r="S207" s="59">
        <v>0</v>
      </c>
      <c r="T207" s="59">
        <v>0</v>
      </c>
      <c r="U207" s="59">
        <v>0</v>
      </c>
      <c r="V207" s="59">
        <v>0</v>
      </c>
      <c r="W207" s="59">
        <v>0</v>
      </c>
      <c r="X207" s="60">
        <f t="shared" si="44"/>
        <v>0</v>
      </c>
      <c r="Y207" s="5"/>
    </row>
    <row r="208" spans="1:25" customFormat="1" x14ac:dyDescent="0.35">
      <c r="A208" s="1" t="s">
        <v>2433</v>
      </c>
      <c r="B208" s="1" t="s">
        <v>2434</v>
      </c>
      <c r="C208" s="3">
        <v>43990</v>
      </c>
      <c r="D208" s="1" t="s">
        <v>2435</v>
      </c>
      <c r="E208" s="1" t="s">
        <v>2436</v>
      </c>
      <c r="F208" s="1" t="s">
        <v>2983</v>
      </c>
      <c r="G208" s="1" t="s">
        <v>3055</v>
      </c>
      <c r="H208" s="18">
        <v>515</v>
      </c>
      <c r="I208" s="2">
        <v>1</v>
      </c>
      <c r="J208" s="2">
        <v>184.66446280991701</v>
      </c>
      <c r="K208" s="87">
        <v>258.13137269421401</v>
      </c>
      <c r="L208" s="2">
        <v>312.33896095999893</v>
      </c>
      <c r="M208" s="4">
        <v>223.44399999999959</v>
      </c>
      <c r="N208" s="4">
        <v>223.44399999999959</v>
      </c>
      <c r="O208" s="4">
        <v>212.27179999999962</v>
      </c>
      <c r="P208" s="4">
        <v>212.27179999999962</v>
      </c>
      <c r="Q208" s="5" t="s">
        <v>2969</v>
      </c>
      <c r="R208" s="12">
        <v>100.06716095999931</v>
      </c>
      <c r="S208" s="59">
        <v>3770.75</v>
      </c>
      <c r="T208" s="59">
        <v>-90.88</v>
      </c>
      <c r="U208" s="59">
        <v>-75.42</v>
      </c>
      <c r="V208" s="59">
        <v>-603.32999999999993</v>
      </c>
      <c r="W208" s="59">
        <v>3001.12</v>
      </c>
      <c r="X208" s="60">
        <f>+W208-P209</f>
        <v>603.75350999999455</v>
      </c>
      <c r="Y208" s="5"/>
    </row>
    <row r="209" spans="1:25" customFormat="1" x14ac:dyDescent="0.35">
      <c r="A209" s="1"/>
      <c r="B209" s="1"/>
      <c r="C209" s="3"/>
      <c r="D209" s="1"/>
      <c r="E209" s="1"/>
      <c r="F209" s="1"/>
      <c r="G209" s="1"/>
      <c r="H209" s="18"/>
      <c r="I209" s="2"/>
      <c r="J209" s="2"/>
      <c r="K209" s="87"/>
      <c r="L209" s="2"/>
      <c r="M209" s="4"/>
      <c r="N209" s="4"/>
      <c r="O209" s="4"/>
      <c r="P209" s="26">
        <f>SUM(P203:P208)</f>
        <v>2397.3664900000053</v>
      </c>
      <c r="Q209" s="5"/>
      <c r="R209" s="12"/>
      <c r="S209" s="59">
        <v>0</v>
      </c>
      <c r="T209" s="59">
        <v>0</v>
      </c>
      <c r="U209" s="59">
        <v>0</v>
      </c>
      <c r="V209" s="59">
        <v>0</v>
      </c>
      <c r="W209" s="59">
        <v>0</v>
      </c>
      <c r="X209" s="60">
        <f t="shared" ref="X209:X215" si="45">+W209</f>
        <v>0</v>
      </c>
      <c r="Y209" s="5"/>
    </row>
    <row r="210" spans="1:25" customFormat="1" x14ac:dyDescent="0.35">
      <c r="A210" s="1" t="s">
        <v>1045</v>
      </c>
      <c r="B210" s="1" t="s">
        <v>1046</v>
      </c>
      <c r="C210" s="3">
        <v>43990</v>
      </c>
      <c r="D210" s="1" t="s">
        <v>1047</v>
      </c>
      <c r="E210" s="1" t="s">
        <v>1048</v>
      </c>
      <c r="F210" s="1" t="s">
        <v>2983</v>
      </c>
      <c r="G210" s="1" t="s">
        <v>3056</v>
      </c>
      <c r="H210" s="18"/>
      <c r="I210" s="2">
        <v>1</v>
      </c>
      <c r="J210" s="2">
        <v>269.515867768595</v>
      </c>
      <c r="K210" s="87">
        <v>470.91429511735498</v>
      </c>
      <c r="L210" s="2">
        <v>569.80629709199957</v>
      </c>
      <c r="M210" s="4">
        <v>326.11419999999993</v>
      </c>
      <c r="N210" s="4">
        <v>326.11419999999993</v>
      </c>
      <c r="O210" s="4">
        <v>309.80848999999989</v>
      </c>
      <c r="P210" s="4">
        <v>309.80848999999989</v>
      </c>
      <c r="Q210" s="5" t="s">
        <v>2969</v>
      </c>
      <c r="R210" s="12">
        <v>259.99780709199968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60">
        <f t="shared" si="45"/>
        <v>0</v>
      </c>
      <c r="Y210" s="5"/>
    </row>
    <row r="211" spans="1:25" customFormat="1" x14ac:dyDescent="0.35">
      <c r="A211" s="1" t="s">
        <v>1089</v>
      </c>
      <c r="B211" s="1" t="s">
        <v>1090</v>
      </c>
      <c r="C211" s="3">
        <v>43990</v>
      </c>
      <c r="D211" s="1" t="s">
        <v>1091</v>
      </c>
      <c r="E211" s="1" t="s">
        <v>1092</v>
      </c>
      <c r="F211" s="1" t="s">
        <v>2983</v>
      </c>
      <c r="G211" s="1" t="s">
        <v>3056</v>
      </c>
      <c r="H211" s="18"/>
      <c r="I211" s="2">
        <v>1</v>
      </c>
      <c r="J211" s="2">
        <v>65.995619834710794</v>
      </c>
      <c r="K211" s="87">
        <v>127.28575197520701</v>
      </c>
      <c r="L211" s="2">
        <v>154.01575989000048</v>
      </c>
      <c r="M211" s="4">
        <v>79.854700000000065</v>
      </c>
      <c r="N211" s="4">
        <v>79.854700000000065</v>
      </c>
      <c r="O211" s="4">
        <v>75.861965000000055</v>
      </c>
      <c r="P211" s="4">
        <v>75.861965000000055</v>
      </c>
      <c r="Q211" s="5" t="s">
        <v>2969</v>
      </c>
      <c r="R211" s="12">
        <v>78.153794890000427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60">
        <f t="shared" si="45"/>
        <v>0</v>
      </c>
      <c r="Y211" s="5"/>
    </row>
    <row r="212" spans="1:25" customFormat="1" x14ac:dyDescent="0.35">
      <c r="A212" s="1" t="s">
        <v>1393</v>
      </c>
      <c r="B212" s="1" t="s">
        <v>1394</v>
      </c>
      <c r="C212" s="3">
        <v>43990</v>
      </c>
      <c r="D212" s="1" t="s">
        <v>1395</v>
      </c>
      <c r="E212" s="1" t="s">
        <v>1396</v>
      </c>
      <c r="F212" s="1" t="s">
        <v>2983</v>
      </c>
      <c r="G212" s="1" t="s">
        <v>3056</v>
      </c>
      <c r="H212" s="18"/>
      <c r="I212" s="2">
        <v>1</v>
      </c>
      <c r="J212" s="2">
        <v>209.00991735537201</v>
      </c>
      <c r="K212" s="87">
        <v>365.45802069421501</v>
      </c>
      <c r="L212" s="2">
        <v>442.20420504000015</v>
      </c>
      <c r="M212" s="4">
        <v>252.90200000000013</v>
      </c>
      <c r="N212" s="4">
        <v>252.90200000000013</v>
      </c>
      <c r="O212" s="4">
        <v>240.25690000000012</v>
      </c>
      <c r="P212" s="4">
        <v>240.25690000000012</v>
      </c>
      <c r="Q212" s="5" t="s">
        <v>2969</v>
      </c>
      <c r="R212" s="12">
        <v>201.94730504000003</v>
      </c>
      <c r="S212" s="59">
        <v>0</v>
      </c>
      <c r="T212" s="59">
        <v>0</v>
      </c>
      <c r="U212" s="59">
        <v>0</v>
      </c>
      <c r="V212" s="59">
        <v>0</v>
      </c>
      <c r="W212" s="59">
        <v>0</v>
      </c>
      <c r="X212" s="60">
        <f t="shared" si="45"/>
        <v>0</v>
      </c>
      <c r="Y212" s="5"/>
    </row>
    <row r="213" spans="1:25" customFormat="1" x14ac:dyDescent="0.35">
      <c r="A213" s="1" t="s">
        <v>1573</v>
      </c>
      <c r="B213" s="1" t="s">
        <v>1574</v>
      </c>
      <c r="C213" s="3">
        <v>43990</v>
      </c>
      <c r="D213" s="1" t="s">
        <v>1575</v>
      </c>
      <c r="E213" s="1" t="s">
        <v>1576</v>
      </c>
      <c r="F213" s="1" t="s">
        <v>2983</v>
      </c>
      <c r="G213" s="1" t="s">
        <v>3056</v>
      </c>
      <c r="H213" s="18"/>
      <c r="I213" s="2">
        <v>1</v>
      </c>
      <c r="J213" s="2">
        <v>133.09132231404999</v>
      </c>
      <c r="K213" s="87">
        <v>232.89384309091</v>
      </c>
      <c r="L213" s="2">
        <v>281.8015501400011</v>
      </c>
      <c r="M213" s="4">
        <v>161.04050000000049</v>
      </c>
      <c r="N213" s="4">
        <v>161.04050000000049</v>
      </c>
      <c r="O213" s="4">
        <v>152.98847500000045</v>
      </c>
      <c r="P213" s="4">
        <v>152.98847500000045</v>
      </c>
      <c r="Q213" s="5" t="s">
        <v>2969</v>
      </c>
      <c r="R213" s="12">
        <v>128.81307514000065</v>
      </c>
      <c r="S213" s="59">
        <v>0</v>
      </c>
      <c r="T213" s="59">
        <v>0</v>
      </c>
      <c r="U213" s="59">
        <v>0</v>
      </c>
      <c r="V213" s="59">
        <v>0</v>
      </c>
      <c r="W213" s="59">
        <v>0</v>
      </c>
      <c r="X213" s="60">
        <f t="shared" si="45"/>
        <v>0</v>
      </c>
      <c r="Y213" s="5"/>
    </row>
    <row r="214" spans="1:25" customFormat="1" x14ac:dyDescent="0.35">
      <c r="A214" s="1" t="s">
        <v>1846</v>
      </c>
      <c r="B214" s="1" t="s">
        <v>1847</v>
      </c>
      <c r="C214" s="3">
        <v>43990</v>
      </c>
      <c r="D214" s="1" t="s">
        <v>1848</v>
      </c>
      <c r="E214" s="1" t="s">
        <v>1849</v>
      </c>
      <c r="F214" s="1" t="s">
        <v>2983</v>
      </c>
      <c r="G214" s="1" t="s">
        <v>3056</v>
      </c>
      <c r="H214" s="18"/>
      <c r="I214" s="2">
        <v>1</v>
      </c>
      <c r="J214" s="2">
        <v>20.726115702479301</v>
      </c>
      <c r="K214" s="87">
        <v>36.259924899173498</v>
      </c>
      <c r="L214" s="2">
        <v>43.874509127999929</v>
      </c>
      <c r="M214" s="4">
        <v>25.078599999999955</v>
      </c>
      <c r="N214" s="4">
        <v>25.078599999999955</v>
      </c>
      <c r="O214" s="4">
        <v>23.824669999999955</v>
      </c>
      <c r="P214" s="4">
        <v>23.824669999999955</v>
      </c>
      <c r="Q214" s="5" t="s">
        <v>2969</v>
      </c>
      <c r="R214" s="12">
        <v>20.049839127999974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60">
        <f t="shared" si="45"/>
        <v>0</v>
      </c>
      <c r="Y214" s="5"/>
    </row>
    <row r="215" spans="1:25" customFormat="1" x14ac:dyDescent="0.35">
      <c r="A215" s="1" t="s">
        <v>2735</v>
      </c>
      <c r="B215" s="1" t="s">
        <v>2736</v>
      </c>
      <c r="C215" s="3">
        <v>43990</v>
      </c>
      <c r="D215" s="1" t="s">
        <v>2737</v>
      </c>
      <c r="E215" s="1" t="s">
        <v>2738</v>
      </c>
      <c r="F215" s="1" t="s">
        <v>2983</v>
      </c>
      <c r="G215" s="1" t="s">
        <v>3056</v>
      </c>
      <c r="H215" s="18"/>
      <c r="I215" s="2">
        <v>1</v>
      </c>
      <c r="J215" s="2">
        <v>658.96586776859499</v>
      </c>
      <c r="K215" s="87">
        <v>1153.1968582537199</v>
      </c>
      <c r="L215" s="2">
        <v>1395.3681984870011</v>
      </c>
      <c r="M215" s="4">
        <v>797.34869999999989</v>
      </c>
      <c r="N215" s="4">
        <v>797.34869999999989</v>
      </c>
      <c r="O215" s="4">
        <v>757.48126499999989</v>
      </c>
      <c r="P215" s="4">
        <v>757.48126499999989</v>
      </c>
      <c r="Q215" s="5" t="s">
        <v>2969</v>
      </c>
      <c r="R215" s="12">
        <v>637.88693348700122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60">
        <f t="shared" si="45"/>
        <v>0</v>
      </c>
      <c r="Y215" s="5"/>
    </row>
    <row r="216" spans="1:25" customFormat="1" x14ac:dyDescent="0.35">
      <c r="A216" s="1" t="s">
        <v>2819</v>
      </c>
      <c r="B216" s="1" t="s">
        <v>2820</v>
      </c>
      <c r="C216" s="3">
        <v>43990</v>
      </c>
      <c r="D216" s="1" t="s">
        <v>2821</v>
      </c>
      <c r="E216" s="1" t="s">
        <v>2822</v>
      </c>
      <c r="F216" s="1" t="s">
        <v>2983</v>
      </c>
      <c r="G216" s="1" t="s">
        <v>3056</v>
      </c>
      <c r="H216" s="18">
        <v>516</v>
      </c>
      <c r="I216" s="2">
        <v>1</v>
      </c>
      <c r="J216" s="2">
        <v>334.499421487603</v>
      </c>
      <c r="K216" s="87">
        <v>585.37733259751997</v>
      </c>
      <c r="L216" s="2">
        <v>708.30657244299914</v>
      </c>
      <c r="M216" s="4">
        <v>404.74429999999961</v>
      </c>
      <c r="N216" s="4">
        <v>404.74429999999961</v>
      </c>
      <c r="O216" s="4">
        <v>384.50708499999962</v>
      </c>
      <c r="P216" s="4">
        <v>384.50708499999962</v>
      </c>
      <c r="Q216" s="5" t="s">
        <v>2969</v>
      </c>
      <c r="R216" s="12">
        <v>323.79948744299952</v>
      </c>
      <c r="S216" s="59">
        <v>3595.34</v>
      </c>
      <c r="T216" s="59">
        <v>-86.65</v>
      </c>
      <c r="U216" s="59">
        <v>-71.91</v>
      </c>
      <c r="V216" s="59">
        <v>-575.26000000000022</v>
      </c>
      <c r="W216" s="59">
        <v>2861.52</v>
      </c>
      <c r="X216" s="60">
        <f>+W216-P217</f>
        <v>916.79115000000002</v>
      </c>
      <c r="Y216" s="5"/>
    </row>
    <row r="217" spans="1:25" customFormat="1" x14ac:dyDescent="0.35">
      <c r="A217" s="1"/>
      <c r="B217" s="1"/>
      <c r="C217" s="3"/>
      <c r="D217" s="1"/>
      <c r="E217" s="1"/>
      <c r="F217" s="1"/>
      <c r="G217" s="1"/>
      <c r="H217" s="18"/>
      <c r="I217" s="2"/>
      <c r="J217" s="2"/>
      <c r="K217" s="87"/>
      <c r="L217" s="2"/>
      <c r="M217" s="4"/>
      <c r="N217" s="4"/>
      <c r="O217" s="4"/>
      <c r="P217" s="26">
        <f>SUM(P210:P216)</f>
        <v>1944.72885</v>
      </c>
      <c r="Q217" s="5"/>
      <c r="R217" s="12"/>
      <c r="S217" s="59">
        <v>0</v>
      </c>
      <c r="T217" s="59">
        <v>0</v>
      </c>
      <c r="U217" s="59">
        <v>0</v>
      </c>
      <c r="V217" s="59">
        <v>0</v>
      </c>
      <c r="W217" s="59">
        <v>0</v>
      </c>
      <c r="X217" s="60">
        <f t="shared" ref="X217:X219" si="46">+W217</f>
        <v>0</v>
      </c>
      <c r="Y217" s="5"/>
    </row>
    <row r="218" spans="1:25" customFormat="1" x14ac:dyDescent="0.35">
      <c r="A218" s="1" t="s">
        <v>844</v>
      </c>
      <c r="B218" s="1" t="s">
        <v>845</v>
      </c>
      <c r="C218" s="3">
        <v>43990</v>
      </c>
      <c r="D218" s="1" t="s">
        <v>846</v>
      </c>
      <c r="E218" s="1" t="s">
        <v>847</v>
      </c>
      <c r="F218" s="1" t="s">
        <v>2983</v>
      </c>
      <c r="G218" s="1" t="s">
        <v>3057</v>
      </c>
      <c r="H218" s="18"/>
      <c r="I218" s="2">
        <v>2</v>
      </c>
      <c r="J218" s="2">
        <v>379.10710743801701</v>
      </c>
      <c r="K218" s="87">
        <v>1326.7459796165299</v>
      </c>
      <c r="L218" s="2">
        <v>1605.3626353360012</v>
      </c>
      <c r="M218" s="4">
        <v>458.71960000000058</v>
      </c>
      <c r="N218" s="4">
        <v>917.43920000000116</v>
      </c>
      <c r="O218" s="4">
        <v>871.56724000000111</v>
      </c>
      <c r="P218" s="4">
        <v>871.56724000000111</v>
      </c>
      <c r="Q218" s="5" t="s">
        <v>2969</v>
      </c>
      <c r="R218" s="12">
        <v>733.79539533600007</v>
      </c>
      <c r="S218" s="59">
        <v>0</v>
      </c>
      <c r="T218" s="59">
        <v>0</v>
      </c>
      <c r="U218" s="59">
        <v>0</v>
      </c>
      <c r="V218" s="59">
        <v>0</v>
      </c>
      <c r="W218" s="59">
        <v>0</v>
      </c>
      <c r="X218" s="60">
        <f t="shared" si="46"/>
        <v>0</v>
      </c>
      <c r="Y218" s="5"/>
    </row>
    <row r="219" spans="1:25" customFormat="1" x14ac:dyDescent="0.35">
      <c r="A219" s="1" t="s">
        <v>1049</v>
      </c>
      <c r="B219" s="1" t="s">
        <v>1050</v>
      </c>
      <c r="C219" s="3">
        <v>43990</v>
      </c>
      <c r="D219" s="1" t="s">
        <v>1051</v>
      </c>
      <c r="E219" s="1" t="s">
        <v>1052</v>
      </c>
      <c r="F219" s="1" t="s">
        <v>2983</v>
      </c>
      <c r="G219" s="1" t="s">
        <v>3057</v>
      </c>
      <c r="H219" s="18"/>
      <c r="I219" s="2">
        <v>2</v>
      </c>
      <c r="J219" s="2">
        <v>269.515867768595</v>
      </c>
      <c r="K219" s="87">
        <v>941.82859023471099</v>
      </c>
      <c r="L219" s="2">
        <v>1139.6125941840003</v>
      </c>
      <c r="M219" s="4">
        <v>326.11419999999993</v>
      </c>
      <c r="N219" s="4">
        <v>652.22839999999985</v>
      </c>
      <c r="O219" s="4">
        <v>619.61697999999978</v>
      </c>
      <c r="P219" s="4">
        <v>619.61697999999978</v>
      </c>
      <c r="Q219" s="5" t="s">
        <v>2969</v>
      </c>
      <c r="R219" s="12">
        <v>519.99561418400049</v>
      </c>
      <c r="S219" s="59">
        <v>0</v>
      </c>
      <c r="T219" s="59">
        <v>0</v>
      </c>
      <c r="U219" s="59">
        <v>0</v>
      </c>
      <c r="V219" s="59">
        <v>0</v>
      </c>
      <c r="W219" s="59">
        <v>0</v>
      </c>
      <c r="X219" s="60">
        <f t="shared" si="46"/>
        <v>0</v>
      </c>
      <c r="Y219" s="5"/>
    </row>
    <row r="220" spans="1:25" customFormat="1" x14ac:dyDescent="0.35">
      <c r="A220" s="50" t="s">
        <v>1189</v>
      </c>
      <c r="B220" s="50" t="s">
        <v>1190</v>
      </c>
      <c r="C220" s="51">
        <v>43990</v>
      </c>
      <c r="D220" s="50" t="s">
        <v>1191</v>
      </c>
      <c r="E220" s="50" t="s">
        <v>1192</v>
      </c>
      <c r="F220" s="50" t="s">
        <v>2983</v>
      </c>
      <c r="G220" s="50" t="s">
        <v>3057</v>
      </c>
      <c r="H220" s="52">
        <v>517</v>
      </c>
      <c r="I220" s="2">
        <v>1</v>
      </c>
      <c r="J220" s="2">
        <v>148.503801652893</v>
      </c>
      <c r="K220" s="87">
        <v>259.11685831404998</v>
      </c>
      <c r="L220" s="2">
        <v>313.53139856000047</v>
      </c>
      <c r="M220" s="4">
        <v>179.68960000000052</v>
      </c>
      <c r="N220" s="4">
        <v>179.68960000000052</v>
      </c>
      <c r="O220" s="27">
        <v>170.70512000000048</v>
      </c>
      <c r="P220" s="27">
        <v>170.70512000000048</v>
      </c>
      <c r="Q220" s="29" t="s">
        <v>2969</v>
      </c>
      <c r="R220" s="30">
        <v>142.82627855999999</v>
      </c>
      <c r="S220" s="61">
        <v>3058.46</v>
      </c>
      <c r="T220" s="61">
        <v>-73.709999999999994</v>
      </c>
      <c r="U220" s="61">
        <v>-61.17</v>
      </c>
      <c r="V220" s="61">
        <v>-443.48</v>
      </c>
      <c r="W220" s="61">
        <v>2480.1</v>
      </c>
      <c r="X220" s="62">
        <v>0</v>
      </c>
      <c r="Y220" s="5" t="s">
        <v>3375</v>
      </c>
    </row>
    <row r="221" spans="1:25" customFormat="1" x14ac:dyDescent="0.35">
      <c r="A221" s="50" t="s">
        <v>2639</v>
      </c>
      <c r="B221" s="50" t="s">
        <v>2640</v>
      </c>
      <c r="C221" s="51">
        <v>43990</v>
      </c>
      <c r="D221" s="50" t="s">
        <v>2641</v>
      </c>
      <c r="E221" s="50" t="s">
        <v>2642</v>
      </c>
      <c r="F221" s="50" t="s">
        <v>2983</v>
      </c>
      <c r="G221" s="50" t="s">
        <v>3057</v>
      </c>
      <c r="H221" s="52">
        <v>519</v>
      </c>
      <c r="I221" s="2">
        <v>1</v>
      </c>
      <c r="J221" s="2">
        <v>1066.00661157025</v>
      </c>
      <c r="K221" s="87">
        <v>1865.5222303140499</v>
      </c>
      <c r="L221" s="2">
        <v>2257.2818986800003</v>
      </c>
      <c r="M221" s="4">
        <v>1289.8680000000024</v>
      </c>
      <c r="N221" s="4">
        <v>1289.8680000000024</v>
      </c>
      <c r="O221" s="27">
        <v>1225.3746000000021</v>
      </c>
      <c r="P221" s="27">
        <v>1225.3746000000021</v>
      </c>
      <c r="Q221" s="29" t="s">
        <v>2969</v>
      </c>
      <c r="R221" s="30">
        <v>1031.9072986799981</v>
      </c>
      <c r="S221" s="61">
        <v>2257.2800000000002</v>
      </c>
      <c r="T221" s="61">
        <v>-54.4</v>
      </c>
      <c r="U221" s="61">
        <v>-45.15</v>
      </c>
      <c r="V221" s="61">
        <v>-327.30999999999995</v>
      </c>
      <c r="W221" s="61">
        <v>1830.42</v>
      </c>
      <c r="X221" s="62">
        <v>0</v>
      </c>
      <c r="Y221" s="5" t="s">
        <v>3375</v>
      </c>
    </row>
    <row r="222" spans="1:25" customFormat="1" x14ac:dyDescent="0.35">
      <c r="A222" s="50" t="s">
        <v>2651</v>
      </c>
      <c r="B222" s="50" t="s">
        <v>2652</v>
      </c>
      <c r="C222" s="51">
        <v>43990</v>
      </c>
      <c r="D222" s="50" t="s">
        <v>2653</v>
      </c>
      <c r="E222" s="50" t="s">
        <v>2654</v>
      </c>
      <c r="F222" s="50" t="s">
        <v>2983</v>
      </c>
      <c r="G222" s="50" t="s">
        <v>3057</v>
      </c>
      <c r="H222" s="52">
        <v>520</v>
      </c>
      <c r="I222" s="2">
        <v>1</v>
      </c>
      <c r="J222" s="2">
        <v>1066.00661157025</v>
      </c>
      <c r="K222" s="87">
        <v>1585.6938957669499</v>
      </c>
      <c r="L222" s="2">
        <v>1918.6896138780094</v>
      </c>
      <c r="M222" s="4">
        <v>1289.8680000000024</v>
      </c>
      <c r="N222" s="4">
        <v>1289.8680000000024</v>
      </c>
      <c r="O222" s="27">
        <v>1225.3746000000021</v>
      </c>
      <c r="P222" s="27">
        <v>1225.3746000000021</v>
      </c>
      <c r="Q222" s="29" t="s">
        <v>2969</v>
      </c>
      <c r="R222" s="30">
        <v>693.31501387800722</v>
      </c>
      <c r="S222" s="61">
        <v>1918.69</v>
      </c>
      <c r="T222" s="61">
        <v>-46.24</v>
      </c>
      <c r="U222" s="61">
        <v>-38.369999999999997</v>
      </c>
      <c r="V222" s="61">
        <v>-278.20000000000005</v>
      </c>
      <c r="W222" s="61">
        <v>1555.88</v>
      </c>
      <c r="X222" s="62">
        <f>+(W220+W221+W222)-(P223)</f>
        <v>1753.7614599999952</v>
      </c>
      <c r="Y222" s="5" t="s">
        <v>3375</v>
      </c>
    </row>
    <row r="223" spans="1:25" customFormat="1" x14ac:dyDescent="0.35">
      <c r="A223" s="1"/>
      <c r="B223" s="1"/>
      <c r="C223" s="3"/>
      <c r="D223" s="1"/>
      <c r="E223" s="1"/>
      <c r="F223" s="1"/>
      <c r="G223" s="1"/>
      <c r="H223" s="18"/>
      <c r="I223" s="2"/>
      <c r="J223" s="2"/>
      <c r="K223" s="87"/>
      <c r="L223" s="2"/>
      <c r="M223" s="4"/>
      <c r="N223" s="4"/>
      <c r="O223" s="4"/>
      <c r="P223" s="26">
        <f>SUM(P218:P222)</f>
        <v>4112.6385400000054</v>
      </c>
      <c r="Q223" s="5"/>
      <c r="R223" s="12"/>
      <c r="S223" s="59">
        <v>0</v>
      </c>
      <c r="T223" s="59">
        <v>0</v>
      </c>
      <c r="U223" s="59">
        <v>0</v>
      </c>
      <c r="V223" s="59">
        <v>0</v>
      </c>
      <c r="W223" s="59">
        <v>0</v>
      </c>
      <c r="X223" s="60">
        <f>+W223</f>
        <v>0</v>
      </c>
      <c r="Y223" s="5"/>
    </row>
    <row r="224" spans="1:25" customFormat="1" x14ac:dyDescent="0.35">
      <c r="A224" s="1" t="s">
        <v>2246</v>
      </c>
      <c r="B224" s="1" t="s">
        <v>2247</v>
      </c>
      <c r="C224" s="3">
        <v>43990</v>
      </c>
      <c r="D224" s="1" t="s">
        <v>2248</v>
      </c>
      <c r="E224" s="1" t="s">
        <v>2249</v>
      </c>
      <c r="F224" s="1" t="s">
        <v>2983</v>
      </c>
      <c r="G224" s="1" t="s">
        <v>3058</v>
      </c>
      <c r="H224" s="18">
        <v>518</v>
      </c>
      <c r="I224" s="2">
        <v>2</v>
      </c>
      <c r="J224" s="2">
        <v>1056.32801652893</v>
      </c>
      <c r="K224" s="87">
        <v>2973.5422399686099</v>
      </c>
      <c r="L224" s="2">
        <v>3597.9861103620178</v>
      </c>
      <c r="M224" s="4">
        <v>1278.1569000000052</v>
      </c>
      <c r="N224" s="4">
        <v>2556.3138000000104</v>
      </c>
      <c r="O224" s="4">
        <v>2556.8252000000116</v>
      </c>
      <c r="P224" s="26">
        <v>2556.8252000000116</v>
      </c>
      <c r="Q224" s="5" t="s">
        <v>2969</v>
      </c>
      <c r="R224" s="12">
        <v>1041.1609103620062</v>
      </c>
      <c r="S224" s="59">
        <v>3598</v>
      </c>
      <c r="T224" s="59">
        <v>-86.71</v>
      </c>
      <c r="U224" s="59">
        <v>-71.959999999999994</v>
      </c>
      <c r="V224" s="59">
        <v>-521.71</v>
      </c>
      <c r="W224" s="59">
        <v>2917.62</v>
      </c>
      <c r="X224" s="60">
        <f t="shared" ref="X224:X225" si="47">+W224-P224</f>
        <v>360.7947999999883</v>
      </c>
      <c r="Y224" s="5"/>
    </row>
    <row r="225" spans="1:25" customFormat="1" x14ac:dyDescent="0.35">
      <c r="A225" s="1" t="s">
        <v>178</v>
      </c>
      <c r="B225" s="1" t="s">
        <v>179</v>
      </c>
      <c r="C225" s="3">
        <v>43990</v>
      </c>
      <c r="D225" s="1" t="s">
        <v>180</v>
      </c>
      <c r="E225" s="1" t="s">
        <v>181</v>
      </c>
      <c r="F225" s="1" t="s">
        <v>2983</v>
      </c>
      <c r="G225" s="1" t="s">
        <v>3059</v>
      </c>
      <c r="H225" s="18">
        <v>521</v>
      </c>
      <c r="I225" s="2">
        <v>1</v>
      </c>
      <c r="J225" s="2">
        <v>629.25190082644599</v>
      </c>
      <c r="K225" s="87">
        <v>1101.19711896529</v>
      </c>
      <c r="L225" s="2">
        <v>1332.4485139480009</v>
      </c>
      <c r="M225" s="4">
        <v>761.39479999999958</v>
      </c>
      <c r="N225" s="4">
        <v>761.39479999999958</v>
      </c>
      <c r="O225" s="4">
        <v>723.32505999999955</v>
      </c>
      <c r="P225" s="26">
        <v>723.32505999999955</v>
      </c>
      <c r="Q225" s="5" t="s">
        <v>2969</v>
      </c>
      <c r="R225" s="12">
        <v>609.12345394800138</v>
      </c>
      <c r="S225" s="59">
        <v>1332.44</v>
      </c>
      <c r="T225" s="59">
        <v>-32.11</v>
      </c>
      <c r="U225" s="59">
        <v>-26.65</v>
      </c>
      <c r="V225" s="59">
        <v>-193.21000000000004</v>
      </c>
      <c r="W225" s="59">
        <v>1080.47</v>
      </c>
      <c r="X225" s="60">
        <f t="shared" si="47"/>
        <v>357.14494000000047</v>
      </c>
      <c r="Y225" s="5"/>
    </row>
    <row r="226" spans="1:25" customFormat="1" x14ac:dyDescent="0.35">
      <c r="A226" s="1" t="s">
        <v>210</v>
      </c>
      <c r="B226" s="1" t="s">
        <v>211</v>
      </c>
      <c r="C226" s="3">
        <v>43990</v>
      </c>
      <c r="D226" s="1" t="s">
        <v>212</v>
      </c>
      <c r="E226" s="1" t="s">
        <v>213</v>
      </c>
      <c r="F226" s="1" t="s">
        <v>2983</v>
      </c>
      <c r="G226" s="1" t="s">
        <v>3060</v>
      </c>
      <c r="H226" s="18"/>
      <c r="I226" s="2">
        <v>1</v>
      </c>
      <c r="J226" s="2">
        <v>629.25190082644599</v>
      </c>
      <c r="K226" s="87">
        <v>1101.19711896529</v>
      </c>
      <c r="L226" s="2">
        <v>1332.4485139480009</v>
      </c>
      <c r="M226" s="4">
        <v>761.39479999999958</v>
      </c>
      <c r="N226" s="4">
        <v>761.39479999999958</v>
      </c>
      <c r="O226" s="4">
        <v>723.32505999999955</v>
      </c>
      <c r="P226" s="4">
        <v>723.32505999999955</v>
      </c>
      <c r="Q226" s="5" t="s">
        <v>2969</v>
      </c>
      <c r="R226" s="12">
        <v>609.12345394800138</v>
      </c>
      <c r="S226" s="59">
        <v>0</v>
      </c>
      <c r="T226" s="59">
        <v>0</v>
      </c>
      <c r="U226" s="59">
        <v>0</v>
      </c>
      <c r="V226" s="59">
        <v>0</v>
      </c>
      <c r="W226" s="59">
        <v>0</v>
      </c>
      <c r="X226" s="60">
        <f t="shared" ref="X226:X227" si="48">+W226</f>
        <v>0</v>
      </c>
      <c r="Y226" s="5"/>
    </row>
    <row r="227" spans="1:25" customFormat="1" x14ac:dyDescent="0.35">
      <c r="A227" s="1" t="s">
        <v>405</v>
      </c>
      <c r="B227" s="1" t="s">
        <v>406</v>
      </c>
      <c r="C227" s="3">
        <v>43990</v>
      </c>
      <c r="D227" s="1" t="s">
        <v>407</v>
      </c>
      <c r="E227" s="1" t="s">
        <v>408</v>
      </c>
      <c r="F227" s="1" t="s">
        <v>2983</v>
      </c>
      <c r="G227" s="1" t="s">
        <v>3060</v>
      </c>
      <c r="H227" s="18"/>
      <c r="I227" s="2">
        <v>1</v>
      </c>
      <c r="J227" s="2">
        <v>87.109669421487595</v>
      </c>
      <c r="K227" s="87">
        <v>152.88792299504101</v>
      </c>
      <c r="L227" s="2">
        <v>184.9943868239996</v>
      </c>
      <c r="M227" s="4">
        <v>105.40269999999998</v>
      </c>
      <c r="N227" s="4">
        <v>105.40269999999998</v>
      </c>
      <c r="O227" s="4">
        <v>100.13256499999997</v>
      </c>
      <c r="P227" s="4">
        <v>100.13256499999997</v>
      </c>
      <c r="Q227" s="5" t="s">
        <v>2969</v>
      </c>
      <c r="R227" s="12">
        <v>84.861821823999634</v>
      </c>
      <c r="S227" s="59">
        <v>0</v>
      </c>
      <c r="T227" s="59">
        <v>0</v>
      </c>
      <c r="U227" s="59">
        <v>0</v>
      </c>
      <c r="V227" s="59">
        <v>0</v>
      </c>
      <c r="W227" s="59">
        <v>0</v>
      </c>
      <c r="X227" s="60">
        <f t="shared" si="48"/>
        <v>0</v>
      </c>
      <c r="Y227" s="5"/>
    </row>
    <row r="228" spans="1:25" customFormat="1" x14ac:dyDescent="0.35">
      <c r="A228" s="1" t="s">
        <v>1972</v>
      </c>
      <c r="B228" s="1" t="s">
        <v>1973</v>
      </c>
      <c r="C228" s="3">
        <v>43990</v>
      </c>
      <c r="D228" s="1" t="s">
        <v>1974</v>
      </c>
      <c r="E228" s="1" t="s">
        <v>1975</v>
      </c>
      <c r="F228" s="1" t="s">
        <v>2983</v>
      </c>
      <c r="G228" s="1" t="s">
        <v>3060</v>
      </c>
      <c r="H228" s="18">
        <v>522</v>
      </c>
      <c r="I228" s="2">
        <v>1</v>
      </c>
      <c r="J228" s="2">
        <v>341.02314049586801</v>
      </c>
      <c r="K228" s="87">
        <v>596.78367540495901</v>
      </c>
      <c r="L228" s="2">
        <v>722.10824724000042</v>
      </c>
      <c r="M228" s="4">
        <v>412.63800000000026</v>
      </c>
      <c r="N228" s="4">
        <v>412.63800000000026</v>
      </c>
      <c r="O228" s="4">
        <v>392.00610000000023</v>
      </c>
      <c r="P228" s="4">
        <v>392.00610000000023</v>
      </c>
      <c r="Q228" s="5" t="s">
        <v>2969</v>
      </c>
      <c r="R228" s="12">
        <v>330.10214724000019</v>
      </c>
      <c r="S228" s="59">
        <v>2239.54</v>
      </c>
      <c r="T228" s="59">
        <v>-53.97</v>
      </c>
      <c r="U228" s="59">
        <v>-44.79</v>
      </c>
      <c r="V228" s="59">
        <v>-358.32000000000016</v>
      </c>
      <c r="W228" s="59">
        <v>1782.46</v>
      </c>
      <c r="X228" s="60">
        <f>+W228-P229</f>
        <v>566.9962750000002</v>
      </c>
      <c r="Y228" s="5"/>
    </row>
    <row r="229" spans="1:25" customFormat="1" x14ac:dyDescent="0.35">
      <c r="A229" s="1"/>
      <c r="B229" s="1"/>
      <c r="C229" s="3"/>
      <c r="D229" s="1"/>
      <c r="E229" s="1"/>
      <c r="F229" s="1"/>
      <c r="G229" s="1"/>
      <c r="H229" s="18"/>
      <c r="I229" s="2"/>
      <c r="J229" s="2"/>
      <c r="K229" s="87"/>
      <c r="L229" s="2"/>
      <c r="M229" s="4"/>
      <c r="N229" s="4"/>
      <c r="O229" s="4"/>
      <c r="P229" s="26">
        <f>SUM(P226:P228)</f>
        <v>1215.4637249999998</v>
      </c>
      <c r="Q229" s="5"/>
      <c r="R229" s="12"/>
      <c r="S229" s="59">
        <v>0</v>
      </c>
      <c r="T229" s="59">
        <v>0</v>
      </c>
      <c r="U229" s="59">
        <v>0</v>
      </c>
      <c r="V229" s="59">
        <v>0</v>
      </c>
      <c r="W229" s="59">
        <v>0</v>
      </c>
      <c r="X229" s="60">
        <f t="shared" ref="X229:X231" si="49">+W229</f>
        <v>0</v>
      </c>
      <c r="Y229" s="5"/>
    </row>
    <row r="230" spans="1:25" customFormat="1" x14ac:dyDescent="0.35">
      <c r="A230" s="1" t="s">
        <v>1193</v>
      </c>
      <c r="B230" s="1" t="s">
        <v>1194</v>
      </c>
      <c r="C230" s="3">
        <v>43990</v>
      </c>
      <c r="D230" s="1" t="s">
        <v>1195</v>
      </c>
      <c r="E230" s="1" t="s">
        <v>1196</v>
      </c>
      <c r="F230" s="1" t="s">
        <v>2983</v>
      </c>
      <c r="G230" s="1" t="s">
        <v>3061</v>
      </c>
      <c r="H230" s="18"/>
      <c r="I230" s="2">
        <v>1</v>
      </c>
      <c r="J230" s="2">
        <v>148.503801652893</v>
      </c>
      <c r="K230" s="87">
        <v>224.895642261158</v>
      </c>
      <c r="L230" s="2">
        <v>272.12372713600115</v>
      </c>
      <c r="M230" s="4">
        <v>179.68960000000052</v>
      </c>
      <c r="N230" s="4">
        <v>179.68960000000052</v>
      </c>
      <c r="O230" s="4">
        <v>170.70512000000048</v>
      </c>
      <c r="P230" s="4">
        <v>170.70512000000048</v>
      </c>
      <c r="Q230" s="5" t="s">
        <v>2969</v>
      </c>
      <c r="R230" s="12">
        <v>101.41860713600067</v>
      </c>
      <c r="S230" s="59">
        <v>0</v>
      </c>
      <c r="T230" s="59">
        <v>0</v>
      </c>
      <c r="U230" s="59">
        <v>0</v>
      </c>
      <c r="V230" s="59">
        <v>0</v>
      </c>
      <c r="W230" s="59">
        <v>0</v>
      </c>
      <c r="X230" s="60">
        <f t="shared" si="49"/>
        <v>0</v>
      </c>
      <c r="Y230" s="5"/>
    </row>
    <row r="231" spans="1:25" customFormat="1" x14ac:dyDescent="0.35">
      <c r="A231" s="1" t="s">
        <v>1397</v>
      </c>
      <c r="B231" s="1" t="s">
        <v>1398</v>
      </c>
      <c r="C231" s="3">
        <v>43990</v>
      </c>
      <c r="D231" s="1" t="s">
        <v>1399</v>
      </c>
      <c r="E231" s="1" t="s">
        <v>1400</v>
      </c>
      <c r="F231" s="1" t="s">
        <v>2983</v>
      </c>
      <c r="G231" s="1" t="s">
        <v>3061</v>
      </c>
      <c r="H231" s="18"/>
      <c r="I231" s="2">
        <v>1</v>
      </c>
      <c r="J231" s="2">
        <v>209.00991735537201</v>
      </c>
      <c r="K231" s="87">
        <v>316.52670894214901</v>
      </c>
      <c r="L231" s="2">
        <v>382.99731782000032</v>
      </c>
      <c r="M231" s="4">
        <v>252.90200000000013</v>
      </c>
      <c r="N231" s="4">
        <v>252.90200000000013</v>
      </c>
      <c r="O231" s="4">
        <v>240.25690000000012</v>
      </c>
      <c r="P231" s="4">
        <v>240.25690000000012</v>
      </c>
      <c r="Q231" s="5" t="s">
        <v>2969</v>
      </c>
      <c r="R231" s="12">
        <v>142.7404178200002</v>
      </c>
      <c r="S231" s="59">
        <v>0</v>
      </c>
      <c r="T231" s="59">
        <v>0</v>
      </c>
      <c r="U231" s="59">
        <v>0</v>
      </c>
      <c r="V231" s="59">
        <v>0</v>
      </c>
      <c r="W231" s="59">
        <v>0</v>
      </c>
      <c r="X231" s="60">
        <f t="shared" si="49"/>
        <v>0</v>
      </c>
      <c r="Y231" s="5"/>
    </row>
    <row r="232" spans="1:25" customFormat="1" x14ac:dyDescent="0.35">
      <c r="A232" s="1" t="s">
        <v>1577</v>
      </c>
      <c r="B232" s="1" t="s">
        <v>1578</v>
      </c>
      <c r="C232" s="3">
        <v>43990</v>
      </c>
      <c r="D232" s="1" t="s">
        <v>1579</v>
      </c>
      <c r="E232" s="1" t="s">
        <v>1580</v>
      </c>
      <c r="F232" s="1" t="s">
        <v>2983</v>
      </c>
      <c r="G232" s="1" t="s">
        <v>3061</v>
      </c>
      <c r="H232" s="18">
        <v>523</v>
      </c>
      <c r="I232" s="2">
        <v>1</v>
      </c>
      <c r="J232" s="2">
        <v>133.09132231404999</v>
      </c>
      <c r="K232" s="87">
        <v>201.55482942562</v>
      </c>
      <c r="L232" s="2">
        <v>243.88134360500018</v>
      </c>
      <c r="M232" s="4">
        <v>161.04050000000049</v>
      </c>
      <c r="N232" s="4">
        <v>161.04050000000049</v>
      </c>
      <c r="O232" s="4">
        <v>152.98847500000045</v>
      </c>
      <c r="P232" s="4">
        <v>152.98847500000045</v>
      </c>
      <c r="Q232" s="5" t="s">
        <v>2969</v>
      </c>
      <c r="R232" s="12">
        <v>90.892868604999734</v>
      </c>
      <c r="S232" s="59">
        <v>899</v>
      </c>
      <c r="T232" s="59">
        <v>-21.67</v>
      </c>
      <c r="U232" s="59">
        <v>-17.98</v>
      </c>
      <c r="V232" s="59">
        <v>-143.85000000000002</v>
      </c>
      <c r="W232" s="59">
        <v>715.5</v>
      </c>
      <c r="X232" s="60">
        <f>+W232-P233</f>
        <v>151.54950499999893</v>
      </c>
      <c r="Y232" s="5"/>
    </row>
    <row r="233" spans="1:25" customFormat="1" x14ac:dyDescent="0.35">
      <c r="A233" s="1"/>
      <c r="B233" s="1"/>
      <c r="C233" s="3"/>
      <c r="D233" s="1"/>
      <c r="E233" s="1"/>
      <c r="F233" s="1"/>
      <c r="G233" s="1"/>
      <c r="H233" s="18"/>
      <c r="I233" s="2"/>
      <c r="J233" s="2"/>
      <c r="K233" s="87"/>
      <c r="L233" s="2"/>
      <c r="M233" s="4"/>
      <c r="N233" s="4"/>
      <c r="O233" s="4"/>
      <c r="P233" s="26">
        <f>SUM(P230:P232)</f>
        <v>563.95049500000107</v>
      </c>
      <c r="Q233" s="5"/>
      <c r="R233" s="12"/>
      <c r="S233" s="59">
        <v>0</v>
      </c>
      <c r="T233" s="59">
        <v>0</v>
      </c>
      <c r="U233" s="59">
        <v>0</v>
      </c>
      <c r="V233" s="59">
        <v>0</v>
      </c>
      <c r="W233" s="59">
        <v>0</v>
      </c>
      <c r="X233" s="60">
        <f t="shared" ref="X233:X235" si="50">+W233</f>
        <v>0</v>
      </c>
      <c r="Y233" s="5"/>
    </row>
    <row r="234" spans="1:25" customFormat="1" x14ac:dyDescent="0.35">
      <c r="A234" s="1" t="s">
        <v>918</v>
      </c>
      <c r="B234" s="1" t="s">
        <v>919</v>
      </c>
      <c r="C234" s="3">
        <v>43990</v>
      </c>
      <c r="D234" s="1" t="s">
        <v>920</v>
      </c>
      <c r="E234" s="1" t="s">
        <v>921</v>
      </c>
      <c r="F234" s="1" t="s">
        <v>2983</v>
      </c>
      <c r="G234" s="1" t="s">
        <v>3062</v>
      </c>
      <c r="H234" s="18"/>
      <c r="I234" s="2">
        <v>1</v>
      </c>
      <c r="J234" s="2">
        <v>800.11950413223099</v>
      </c>
      <c r="K234" s="87">
        <v>1400.54518242314</v>
      </c>
      <c r="L234" s="2">
        <v>1694.6596707319993</v>
      </c>
      <c r="M234" s="4">
        <v>968.14459999999951</v>
      </c>
      <c r="N234" s="4">
        <v>968.14459999999951</v>
      </c>
      <c r="O234" s="4">
        <v>919.73736999999949</v>
      </c>
      <c r="P234" s="4">
        <v>919.73736999999949</v>
      </c>
      <c r="Q234" s="5" t="s">
        <v>2969</v>
      </c>
      <c r="R234" s="12">
        <v>774.92230073199983</v>
      </c>
      <c r="S234" s="59">
        <v>0</v>
      </c>
      <c r="T234" s="59">
        <v>0</v>
      </c>
      <c r="U234" s="59">
        <v>0</v>
      </c>
      <c r="V234" s="59">
        <v>0</v>
      </c>
      <c r="W234" s="59">
        <v>0</v>
      </c>
      <c r="X234" s="60">
        <f t="shared" si="50"/>
        <v>0</v>
      </c>
      <c r="Y234" s="5"/>
    </row>
    <row r="235" spans="1:25" customFormat="1" x14ac:dyDescent="0.35">
      <c r="A235" s="1" t="s">
        <v>934</v>
      </c>
      <c r="B235" s="1" t="s">
        <v>935</v>
      </c>
      <c r="C235" s="3">
        <v>43990</v>
      </c>
      <c r="D235" s="1" t="s">
        <v>936</v>
      </c>
      <c r="E235" s="1" t="s">
        <v>937</v>
      </c>
      <c r="F235" s="1" t="s">
        <v>2983</v>
      </c>
      <c r="G235" s="1" t="s">
        <v>3062</v>
      </c>
      <c r="H235" s="18"/>
      <c r="I235" s="2">
        <v>1</v>
      </c>
      <c r="J235" s="2">
        <v>264.01537190082598</v>
      </c>
      <c r="K235" s="87">
        <v>461.98201821322198</v>
      </c>
      <c r="L235" s="2">
        <v>558.99824203799858</v>
      </c>
      <c r="M235" s="4">
        <v>319.45859999999942</v>
      </c>
      <c r="N235" s="4">
        <v>319.45859999999942</v>
      </c>
      <c r="O235" s="4">
        <v>303.48566999999946</v>
      </c>
      <c r="P235" s="4">
        <v>303.48566999999946</v>
      </c>
      <c r="Q235" s="5" t="s">
        <v>2969</v>
      </c>
      <c r="R235" s="12">
        <v>255.51257203799912</v>
      </c>
      <c r="S235" s="59">
        <v>0</v>
      </c>
      <c r="T235" s="59">
        <v>0</v>
      </c>
      <c r="U235" s="59">
        <v>0</v>
      </c>
      <c r="V235" s="59">
        <v>0</v>
      </c>
      <c r="W235" s="59">
        <v>0</v>
      </c>
      <c r="X235" s="60">
        <f t="shared" si="50"/>
        <v>0</v>
      </c>
      <c r="Y235" s="5"/>
    </row>
    <row r="236" spans="1:25" customFormat="1" x14ac:dyDescent="0.35">
      <c r="A236" s="1" t="s">
        <v>2954</v>
      </c>
      <c r="B236" s="1" t="s">
        <v>2955</v>
      </c>
      <c r="C236" s="3">
        <v>43990</v>
      </c>
      <c r="D236" s="1" t="s">
        <v>2956</v>
      </c>
      <c r="E236" s="1" t="s">
        <v>2957</v>
      </c>
      <c r="F236" s="1" t="s">
        <v>2983</v>
      </c>
      <c r="G236" s="1" t="s">
        <v>3062</v>
      </c>
      <c r="H236" s="18">
        <v>524</v>
      </c>
      <c r="I236" s="2">
        <v>1</v>
      </c>
      <c r="J236" s="2">
        <v>574.39033057851202</v>
      </c>
      <c r="K236" s="87">
        <v>1005.07968825289</v>
      </c>
      <c r="L236" s="2">
        <v>1216.1464227859969</v>
      </c>
      <c r="M236" s="4">
        <v>695.01229999999953</v>
      </c>
      <c r="N236" s="4">
        <v>695.01229999999953</v>
      </c>
      <c r="O236" s="4">
        <v>660.26168499999949</v>
      </c>
      <c r="P236" s="4">
        <v>660.26168499999949</v>
      </c>
      <c r="Q236" s="5" t="s">
        <v>2969</v>
      </c>
      <c r="R236" s="12">
        <v>555.88473778599746</v>
      </c>
      <c r="S236" s="59">
        <v>3469.79</v>
      </c>
      <c r="T236" s="59">
        <v>-83.62</v>
      </c>
      <c r="U236" s="59">
        <v>-69.400000000000006</v>
      </c>
      <c r="V236" s="59">
        <v>-433.73</v>
      </c>
      <c r="W236" s="59">
        <v>2883.04</v>
      </c>
      <c r="X236" s="60">
        <f>+W236-P237</f>
        <v>999.55527500000153</v>
      </c>
      <c r="Y236" s="5"/>
    </row>
    <row r="237" spans="1:25" customFormat="1" x14ac:dyDescent="0.35">
      <c r="A237" s="1"/>
      <c r="B237" s="1"/>
      <c r="C237" s="3"/>
      <c r="D237" s="1"/>
      <c r="E237" s="1"/>
      <c r="F237" s="1"/>
      <c r="G237" s="1"/>
      <c r="H237" s="18"/>
      <c r="I237" s="2"/>
      <c r="J237" s="2"/>
      <c r="K237" s="87"/>
      <c r="L237" s="2"/>
      <c r="M237" s="4"/>
      <c r="N237" s="4"/>
      <c r="O237" s="4"/>
      <c r="P237" s="26">
        <f>SUM(P234:P236)</f>
        <v>1883.4847249999984</v>
      </c>
      <c r="Q237" s="5"/>
      <c r="R237" s="12"/>
      <c r="S237" s="59">
        <v>0</v>
      </c>
      <c r="T237" s="59">
        <v>0</v>
      </c>
      <c r="U237" s="59">
        <v>0</v>
      </c>
      <c r="V237" s="59">
        <v>0</v>
      </c>
      <c r="W237" s="59">
        <v>0</v>
      </c>
      <c r="X237" s="60">
        <f t="shared" ref="X237:X238" si="51">+W237</f>
        <v>0</v>
      </c>
      <c r="Y237" s="5"/>
    </row>
    <row r="238" spans="1:25" customFormat="1" x14ac:dyDescent="0.35">
      <c r="A238" s="1" t="s">
        <v>1752</v>
      </c>
      <c r="B238" s="1" t="s">
        <v>1753</v>
      </c>
      <c r="C238" s="3">
        <v>43990</v>
      </c>
      <c r="D238" s="1" t="s">
        <v>1754</v>
      </c>
      <c r="E238" s="1" t="s">
        <v>1755</v>
      </c>
      <c r="F238" s="1" t="s">
        <v>2983</v>
      </c>
      <c r="G238" s="1" t="s">
        <v>3063</v>
      </c>
      <c r="H238" s="18"/>
      <c r="I238" s="2">
        <v>2</v>
      </c>
      <c r="J238" s="2">
        <v>176.006611570248</v>
      </c>
      <c r="K238" s="87">
        <v>523.56581139834702</v>
      </c>
      <c r="L238" s="2">
        <v>633.51463179199993</v>
      </c>
      <c r="M238" s="4">
        <v>212.96800000000007</v>
      </c>
      <c r="N238" s="4">
        <v>425.93600000000015</v>
      </c>
      <c r="O238" s="4">
        <v>404.63920000000013</v>
      </c>
      <c r="P238" s="4">
        <v>404.63920000000013</v>
      </c>
      <c r="Q238" s="5" t="s">
        <v>2969</v>
      </c>
      <c r="R238" s="12">
        <v>228.8754317919998</v>
      </c>
      <c r="S238" s="59">
        <v>0</v>
      </c>
      <c r="T238" s="59">
        <v>0</v>
      </c>
      <c r="U238" s="59">
        <v>0</v>
      </c>
      <c r="V238" s="59">
        <v>0</v>
      </c>
      <c r="W238" s="59">
        <v>0</v>
      </c>
      <c r="X238" s="60">
        <f t="shared" si="51"/>
        <v>0</v>
      </c>
      <c r="Y238" s="5"/>
    </row>
    <row r="239" spans="1:25" customFormat="1" x14ac:dyDescent="0.35">
      <c r="A239" s="1" t="s">
        <v>2801</v>
      </c>
      <c r="B239" s="1" t="s">
        <v>2802</v>
      </c>
      <c r="C239" s="3">
        <v>43990</v>
      </c>
      <c r="D239" s="1" t="s">
        <v>2803</v>
      </c>
      <c r="E239" s="1" t="s">
        <v>2804</v>
      </c>
      <c r="F239" s="1" t="s">
        <v>2983</v>
      </c>
      <c r="G239" s="1" t="s">
        <v>3063</v>
      </c>
      <c r="H239" s="18">
        <v>525</v>
      </c>
      <c r="I239" s="2">
        <v>1</v>
      </c>
      <c r="J239" s="2">
        <v>233.914710743802</v>
      </c>
      <c r="K239" s="87">
        <v>350.53288978512398</v>
      </c>
      <c r="L239" s="2">
        <v>424.14479663999998</v>
      </c>
      <c r="M239" s="4">
        <v>283.03680000000043</v>
      </c>
      <c r="N239" s="4">
        <v>283.03680000000043</v>
      </c>
      <c r="O239" s="4">
        <v>268.88496000000038</v>
      </c>
      <c r="P239" s="4">
        <v>268.88496000000038</v>
      </c>
      <c r="Q239" s="5" t="s">
        <v>2969</v>
      </c>
      <c r="R239" s="12">
        <v>155.25983663999961</v>
      </c>
      <c r="S239" s="59">
        <v>1057.67</v>
      </c>
      <c r="T239" s="59">
        <v>-25.49</v>
      </c>
      <c r="U239" s="59">
        <v>-21.15</v>
      </c>
      <c r="V239" s="59">
        <v>-169.23000000000013</v>
      </c>
      <c r="W239" s="59">
        <v>841.8</v>
      </c>
      <c r="X239" s="60">
        <f>+W239-P240</f>
        <v>168.27583999999945</v>
      </c>
      <c r="Y239" s="5"/>
    </row>
    <row r="240" spans="1:25" customFormat="1" x14ac:dyDescent="0.35">
      <c r="A240" s="1"/>
      <c r="B240" s="1"/>
      <c r="C240" s="3"/>
      <c r="D240" s="1"/>
      <c r="E240" s="1"/>
      <c r="F240" s="1"/>
      <c r="G240" s="1"/>
      <c r="H240" s="18"/>
      <c r="I240" s="2"/>
      <c r="J240" s="2"/>
      <c r="K240" s="87"/>
      <c r="L240" s="2"/>
      <c r="M240" s="4"/>
      <c r="N240" s="4"/>
      <c r="O240" s="4"/>
      <c r="P240" s="26">
        <f>SUM(P238:P239)</f>
        <v>673.52416000000051</v>
      </c>
      <c r="Q240" s="5"/>
      <c r="R240" s="12"/>
      <c r="S240" s="59">
        <v>0</v>
      </c>
      <c r="T240" s="59">
        <v>0</v>
      </c>
      <c r="U240" s="59">
        <v>0</v>
      </c>
      <c r="V240" s="59">
        <v>0</v>
      </c>
      <c r="W240" s="59">
        <v>0</v>
      </c>
      <c r="X240" s="60">
        <f t="shared" ref="X240:X242" si="52">+W240</f>
        <v>0</v>
      </c>
      <c r="Y240" s="5"/>
    </row>
    <row r="241" spans="1:25" customFormat="1" x14ac:dyDescent="0.35">
      <c r="A241" s="1" t="s">
        <v>288</v>
      </c>
      <c r="B241" s="1" t="s">
        <v>289</v>
      </c>
      <c r="C241" s="3">
        <v>43990</v>
      </c>
      <c r="D241" s="1" t="s">
        <v>290</v>
      </c>
      <c r="E241" s="1" t="s">
        <v>291</v>
      </c>
      <c r="F241" s="1" t="s">
        <v>2983</v>
      </c>
      <c r="G241" s="1" t="s">
        <v>3064</v>
      </c>
      <c r="H241" s="18"/>
      <c r="I241" s="2">
        <v>1</v>
      </c>
      <c r="J241" s="2">
        <v>70.672892561983502</v>
      </c>
      <c r="K241" s="87">
        <v>115.633714697851</v>
      </c>
      <c r="L241" s="2">
        <v>139.91679478439971</v>
      </c>
      <c r="M241" s="4">
        <v>85.514200000000031</v>
      </c>
      <c r="N241" s="4">
        <v>85.514200000000031</v>
      </c>
      <c r="O241" s="4">
        <v>81.238490000000027</v>
      </c>
      <c r="P241" s="4">
        <v>81.238490000000027</v>
      </c>
      <c r="Q241" s="5" t="s">
        <v>2969</v>
      </c>
      <c r="R241" s="12">
        <v>58.678304784399685</v>
      </c>
      <c r="S241" s="59">
        <v>0</v>
      </c>
      <c r="T241" s="59">
        <v>0</v>
      </c>
      <c r="U241" s="59">
        <v>0</v>
      </c>
      <c r="V241" s="59">
        <v>0</v>
      </c>
      <c r="W241" s="59">
        <v>0</v>
      </c>
      <c r="X241" s="60">
        <f t="shared" si="52"/>
        <v>0</v>
      </c>
      <c r="Y241" s="5"/>
    </row>
    <row r="242" spans="1:25" customFormat="1" x14ac:dyDescent="0.35">
      <c r="A242" s="1" t="s">
        <v>637</v>
      </c>
      <c r="B242" s="1" t="s">
        <v>638</v>
      </c>
      <c r="C242" s="3">
        <v>43990</v>
      </c>
      <c r="D242" s="1" t="s">
        <v>639</v>
      </c>
      <c r="E242" s="1" t="s">
        <v>640</v>
      </c>
      <c r="F242" s="1" t="s">
        <v>2983</v>
      </c>
      <c r="G242" s="1" t="s">
        <v>3064</v>
      </c>
      <c r="H242" s="18"/>
      <c r="I242" s="2">
        <v>1</v>
      </c>
      <c r="J242" s="2">
        <v>753.58570247933903</v>
      </c>
      <c r="K242" s="87">
        <v>1018.59278099178</v>
      </c>
      <c r="L242" s="2">
        <v>1232.4972650000539</v>
      </c>
      <c r="M242" s="4">
        <v>911.83870000000024</v>
      </c>
      <c r="N242" s="4">
        <v>911.83870000000024</v>
      </c>
      <c r="O242" s="4">
        <v>866.24676500000021</v>
      </c>
      <c r="P242" s="4">
        <v>866.24676500000021</v>
      </c>
      <c r="Q242" s="5" t="s">
        <v>2969</v>
      </c>
      <c r="R242" s="12">
        <v>366.25050000005365</v>
      </c>
      <c r="S242" s="59">
        <v>0</v>
      </c>
      <c r="T242" s="59">
        <v>0</v>
      </c>
      <c r="U242" s="59">
        <v>0</v>
      </c>
      <c r="V242" s="59">
        <v>0</v>
      </c>
      <c r="W242" s="59">
        <v>0</v>
      </c>
      <c r="X242" s="60">
        <f t="shared" si="52"/>
        <v>0</v>
      </c>
      <c r="Y242" s="5"/>
    </row>
    <row r="243" spans="1:25" customFormat="1" x14ac:dyDescent="0.35">
      <c r="A243" s="1" t="s">
        <v>2114</v>
      </c>
      <c r="B243" s="1" t="s">
        <v>2115</v>
      </c>
      <c r="C243" s="3">
        <v>43990</v>
      </c>
      <c r="D243" s="1" t="s">
        <v>2116</v>
      </c>
      <c r="E243" s="1" t="s">
        <v>2117</v>
      </c>
      <c r="F243" s="1" t="s">
        <v>2983</v>
      </c>
      <c r="G243" s="1" t="s">
        <v>3064</v>
      </c>
      <c r="H243" s="18">
        <v>526</v>
      </c>
      <c r="I243" s="2">
        <v>1</v>
      </c>
      <c r="J243" s="2">
        <v>120.93173553718999</v>
      </c>
      <c r="K243" s="87">
        <v>179.86642613628101</v>
      </c>
      <c r="L243" s="2">
        <v>217.63837562490002</v>
      </c>
      <c r="M243" s="4">
        <v>146.3273999999999</v>
      </c>
      <c r="N243" s="4">
        <v>146.3273999999999</v>
      </c>
      <c r="O243" s="4">
        <v>139.01102999999989</v>
      </c>
      <c r="P243" s="4">
        <v>139.01102999999989</v>
      </c>
      <c r="Q243" s="5" t="s">
        <v>2969</v>
      </c>
      <c r="R243" s="12">
        <v>78.62734562490013</v>
      </c>
      <c r="S243" s="59">
        <v>1590.05</v>
      </c>
      <c r="T243" s="59">
        <v>-38.32</v>
      </c>
      <c r="U243" s="59">
        <v>-31.8</v>
      </c>
      <c r="V243" s="59">
        <v>-230.56000000000017</v>
      </c>
      <c r="W243" s="59">
        <v>1289.3699999999999</v>
      </c>
      <c r="X243" s="60">
        <f>+W243-P244</f>
        <v>202.87371499999972</v>
      </c>
      <c r="Y243" s="5"/>
    </row>
    <row r="244" spans="1:25" customFormat="1" x14ac:dyDescent="0.35">
      <c r="A244" s="1"/>
      <c r="B244" s="1"/>
      <c r="C244" s="3"/>
      <c r="D244" s="1"/>
      <c r="E244" s="1"/>
      <c r="F244" s="1"/>
      <c r="G244" s="1"/>
      <c r="H244" s="18"/>
      <c r="I244" s="2"/>
      <c r="J244" s="2"/>
      <c r="K244" s="87"/>
      <c r="L244" s="2"/>
      <c r="M244" s="4"/>
      <c r="N244" s="4"/>
      <c r="O244" s="4"/>
      <c r="P244" s="26">
        <f>SUM(P241:P243)</f>
        <v>1086.4962850000002</v>
      </c>
      <c r="Q244" s="5"/>
      <c r="R244" s="12"/>
      <c r="S244" s="59">
        <v>0</v>
      </c>
      <c r="T244" s="59">
        <v>0</v>
      </c>
      <c r="U244" s="59">
        <v>0</v>
      </c>
      <c r="V244" s="59">
        <v>0</v>
      </c>
      <c r="W244" s="59">
        <v>0</v>
      </c>
      <c r="X244" s="60">
        <f t="shared" ref="X244:X264" si="53">+W244</f>
        <v>0</v>
      </c>
      <c r="Y244" s="5"/>
    </row>
    <row r="245" spans="1:25" customFormat="1" x14ac:dyDescent="0.35">
      <c r="A245" s="1" t="s">
        <v>83</v>
      </c>
      <c r="B245" s="1" t="s">
        <v>84</v>
      </c>
      <c r="C245" s="3">
        <v>43990</v>
      </c>
      <c r="D245" s="1" t="s">
        <v>85</v>
      </c>
      <c r="E245" s="1" t="s">
        <v>86</v>
      </c>
      <c r="F245" s="1" t="s">
        <v>2983</v>
      </c>
      <c r="G245" s="1" t="s">
        <v>3065</v>
      </c>
      <c r="H245" s="18"/>
      <c r="I245" s="2">
        <v>1</v>
      </c>
      <c r="J245" s="2">
        <v>464.98347107438002</v>
      </c>
      <c r="K245" s="87">
        <v>691.66291322313998</v>
      </c>
      <c r="L245" s="2">
        <v>836.91212499999938</v>
      </c>
      <c r="M245" s="4">
        <v>562.62999999999977</v>
      </c>
      <c r="N245" s="4">
        <v>562.62999999999977</v>
      </c>
      <c r="O245" s="4">
        <v>534.49849999999981</v>
      </c>
      <c r="P245" s="4">
        <v>534.49849999999981</v>
      </c>
      <c r="Q245" s="5" t="s">
        <v>2969</v>
      </c>
      <c r="R245" s="12">
        <v>302.41362499999957</v>
      </c>
      <c r="S245" s="59">
        <v>0</v>
      </c>
      <c r="T245" s="59">
        <v>0</v>
      </c>
      <c r="U245" s="59">
        <v>0</v>
      </c>
      <c r="V245" s="59">
        <v>0</v>
      </c>
      <c r="W245" s="59">
        <v>0</v>
      </c>
      <c r="X245" s="60">
        <f t="shared" si="53"/>
        <v>0</v>
      </c>
      <c r="Y245" s="5"/>
    </row>
    <row r="246" spans="1:25" customFormat="1" x14ac:dyDescent="0.35">
      <c r="A246" s="1" t="s">
        <v>527</v>
      </c>
      <c r="B246" s="1" t="s">
        <v>528</v>
      </c>
      <c r="C246" s="3">
        <v>43990</v>
      </c>
      <c r="D246" s="1" t="s">
        <v>529</v>
      </c>
      <c r="E246" s="1" t="s">
        <v>530</v>
      </c>
      <c r="F246" s="1" t="s">
        <v>2983</v>
      </c>
      <c r="G246" s="1" t="s">
        <v>3065</v>
      </c>
      <c r="H246" s="18"/>
      <c r="I246" s="2">
        <v>1</v>
      </c>
      <c r="J246" s="2">
        <v>168.46446280991699</v>
      </c>
      <c r="K246" s="87">
        <v>251.23779196694201</v>
      </c>
      <c r="L246" s="2">
        <v>303.99772827999982</v>
      </c>
      <c r="M246" s="4">
        <v>203.84199999999956</v>
      </c>
      <c r="N246" s="4">
        <v>203.84199999999956</v>
      </c>
      <c r="O246" s="4">
        <v>193.64989999999958</v>
      </c>
      <c r="P246" s="4">
        <v>193.64989999999958</v>
      </c>
      <c r="Q246" s="5" t="s">
        <v>2969</v>
      </c>
      <c r="R246" s="12">
        <v>110.34782828000024</v>
      </c>
      <c r="S246" s="59">
        <v>0</v>
      </c>
      <c r="T246" s="59">
        <v>0</v>
      </c>
      <c r="U246" s="59">
        <v>0</v>
      </c>
      <c r="V246" s="59">
        <v>0</v>
      </c>
      <c r="W246" s="59">
        <v>0</v>
      </c>
      <c r="X246" s="60">
        <f t="shared" si="53"/>
        <v>0</v>
      </c>
      <c r="Y246" s="5"/>
    </row>
    <row r="247" spans="1:25" customFormat="1" x14ac:dyDescent="0.35">
      <c r="A247" s="1" t="s">
        <v>535</v>
      </c>
      <c r="B247" s="1" t="s">
        <v>536</v>
      </c>
      <c r="C247" s="3">
        <v>43990</v>
      </c>
      <c r="D247" s="1" t="s">
        <v>537</v>
      </c>
      <c r="E247" s="1" t="s">
        <v>538</v>
      </c>
      <c r="F247" s="1" t="s">
        <v>2983</v>
      </c>
      <c r="G247" s="1" t="s">
        <v>3065</v>
      </c>
      <c r="H247" s="18"/>
      <c r="I247" s="2">
        <v>-1</v>
      </c>
      <c r="J247" s="2">
        <v>168.46446280991699</v>
      </c>
      <c r="K247" s="87">
        <v>-251.23779196694201</v>
      </c>
      <c r="L247" s="2">
        <v>-303.99772827999982</v>
      </c>
      <c r="M247" s="4">
        <v>203.84199999999956</v>
      </c>
      <c r="N247" s="4">
        <v>-203.84199999999956</v>
      </c>
      <c r="O247" s="4">
        <v>-193.64989999999958</v>
      </c>
      <c r="P247" s="4">
        <v>-193.64989999999958</v>
      </c>
      <c r="Q247" s="5" t="s">
        <v>2969</v>
      </c>
      <c r="R247" s="12">
        <v>-110.34782828000024</v>
      </c>
      <c r="S247" s="59">
        <v>0</v>
      </c>
      <c r="T247" s="59">
        <v>0</v>
      </c>
      <c r="U247" s="59">
        <v>0</v>
      </c>
      <c r="V247" s="59">
        <v>0</v>
      </c>
      <c r="W247" s="59">
        <v>0</v>
      </c>
      <c r="X247" s="60">
        <f t="shared" si="53"/>
        <v>0</v>
      </c>
      <c r="Y247" s="5"/>
    </row>
    <row r="248" spans="1:25" customFormat="1" x14ac:dyDescent="0.35">
      <c r="A248" s="6" t="s">
        <v>629</v>
      </c>
      <c r="B248" s="6" t="s">
        <v>630</v>
      </c>
      <c r="C248" s="7">
        <v>43990</v>
      </c>
      <c r="D248" s="6" t="s">
        <v>631</v>
      </c>
      <c r="E248" s="6" t="s">
        <v>632</v>
      </c>
      <c r="F248" s="6" t="s">
        <v>2983</v>
      </c>
      <c r="G248" s="6" t="s">
        <v>3065</v>
      </c>
      <c r="H248" s="18"/>
      <c r="I248" s="8">
        <v>1</v>
      </c>
      <c r="J248" s="8">
        <v>283.62</v>
      </c>
      <c r="K248" s="87">
        <v>421.48572259859498</v>
      </c>
      <c r="L248" s="2">
        <v>509.99772434429991</v>
      </c>
      <c r="M248" s="9">
        <v>343.18020000000001</v>
      </c>
      <c r="N248" s="9">
        <v>343.18020000000001</v>
      </c>
      <c r="O248" s="9">
        <v>326.02118999999999</v>
      </c>
      <c r="P248" s="4">
        <v>326.02118999999999</v>
      </c>
      <c r="Q248" s="11" t="s">
        <v>2969</v>
      </c>
      <c r="R248" s="12">
        <v>183.97653434429992</v>
      </c>
      <c r="S248" s="59">
        <v>0</v>
      </c>
      <c r="T248" s="59">
        <v>0</v>
      </c>
      <c r="U248" s="59">
        <v>0</v>
      </c>
      <c r="V248" s="59">
        <v>0</v>
      </c>
      <c r="W248" s="59">
        <v>0</v>
      </c>
      <c r="X248" s="60">
        <f t="shared" si="53"/>
        <v>0</v>
      </c>
      <c r="Y248" s="5"/>
    </row>
    <row r="249" spans="1:25" customFormat="1" x14ac:dyDescent="0.35">
      <c r="A249" s="1" t="s">
        <v>661</v>
      </c>
      <c r="B249" s="1" t="s">
        <v>662</v>
      </c>
      <c r="C249" s="3">
        <v>43990</v>
      </c>
      <c r="D249" s="1" t="s">
        <v>663</v>
      </c>
      <c r="E249" s="1" t="s">
        <v>664</v>
      </c>
      <c r="F249" s="1" t="s">
        <v>2983</v>
      </c>
      <c r="G249" s="1" t="s">
        <v>3065</v>
      </c>
      <c r="H249" s="18"/>
      <c r="I249" s="2">
        <v>1</v>
      </c>
      <c r="J249" s="2">
        <v>528.03173553719</v>
      </c>
      <c r="K249" s="87">
        <v>877.84272772760301</v>
      </c>
      <c r="L249" s="2">
        <v>1062.1897005503995</v>
      </c>
      <c r="M249" s="4">
        <v>638.91839999999991</v>
      </c>
      <c r="N249" s="4">
        <v>638.91839999999991</v>
      </c>
      <c r="O249" s="4">
        <v>606.9724799999999</v>
      </c>
      <c r="P249" s="4">
        <v>606.9724799999999</v>
      </c>
      <c r="Q249" s="5" t="s">
        <v>2969</v>
      </c>
      <c r="R249" s="12">
        <v>455.21722055039959</v>
      </c>
      <c r="S249" s="59">
        <v>0</v>
      </c>
      <c r="T249" s="59">
        <v>0</v>
      </c>
      <c r="U249" s="59">
        <v>0</v>
      </c>
      <c r="V249" s="59">
        <v>0</v>
      </c>
      <c r="W249" s="59">
        <v>0</v>
      </c>
      <c r="X249" s="60">
        <f t="shared" si="53"/>
        <v>0</v>
      </c>
      <c r="Y249" s="5"/>
    </row>
    <row r="250" spans="1:25" customFormat="1" x14ac:dyDescent="0.35">
      <c r="A250" s="1" t="s">
        <v>665</v>
      </c>
      <c r="B250" s="1" t="s">
        <v>666</v>
      </c>
      <c r="C250" s="3">
        <v>43990</v>
      </c>
      <c r="D250" s="1" t="s">
        <v>667</v>
      </c>
      <c r="E250" s="1" t="s">
        <v>668</v>
      </c>
      <c r="F250" s="1" t="s">
        <v>2983</v>
      </c>
      <c r="G250" s="1" t="s">
        <v>3065</v>
      </c>
      <c r="H250" s="18"/>
      <c r="I250" s="2">
        <v>-1</v>
      </c>
      <c r="J250" s="2">
        <v>528.03173553719</v>
      </c>
      <c r="K250" s="87">
        <v>-877.84272772760301</v>
      </c>
      <c r="L250" s="2">
        <v>-1062.1897005503995</v>
      </c>
      <c r="M250" s="4">
        <v>638.91839999999991</v>
      </c>
      <c r="N250" s="4">
        <v>-638.91839999999991</v>
      </c>
      <c r="O250" s="4">
        <v>-606.9724799999999</v>
      </c>
      <c r="P250" s="4">
        <v>-606.9724799999999</v>
      </c>
      <c r="Q250" s="5" t="s">
        <v>2969</v>
      </c>
      <c r="R250" s="12">
        <v>-455.21722055039959</v>
      </c>
      <c r="S250" s="59">
        <v>0</v>
      </c>
      <c r="T250" s="59">
        <v>0</v>
      </c>
      <c r="U250" s="59">
        <v>0</v>
      </c>
      <c r="V250" s="59">
        <v>0</v>
      </c>
      <c r="W250" s="59">
        <v>0</v>
      </c>
      <c r="X250" s="60">
        <f t="shared" si="53"/>
        <v>0</v>
      </c>
      <c r="Y250" s="5"/>
    </row>
    <row r="251" spans="1:25" customFormat="1" x14ac:dyDescent="0.35">
      <c r="A251" s="1" t="s">
        <v>832</v>
      </c>
      <c r="B251" s="1" t="s">
        <v>833</v>
      </c>
      <c r="C251" s="3">
        <v>43990</v>
      </c>
      <c r="D251" s="1" t="s">
        <v>834</v>
      </c>
      <c r="E251" s="1" t="s">
        <v>835</v>
      </c>
      <c r="F251" s="1" t="s">
        <v>2983</v>
      </c>
      <c r="G251" s="1" t="s">
        <v>3065</v>
      </c>
      <c r="H251" s="18"/>
      <c r="I251" s="2">
        <v>1</v>
      </c>
      <c r="J251" s="2">
        <v>330.153636363636</v>
      </c>
      <c r="K251" s="87">
        <v>491.03618274909002</v>
      </c>
      <c r="L251" s="2">
        <v>594.15378112639894</v>
      </c>
      <c r="M251" s="4">
        <v>399.48589999999956</v>
      </c>
      <c r="N251" s="4">
        <v>399.48589999999956</v>
      </c>
      <c r="O251" s="4">
        <v>379.51160499999958</v>
      </c>
      <c r="P251" s="4">
        <v>379.51160499999958</v>
      </c>
      <c r="Q251" s="5" t="s">
        <v>2969</v>
      </c>
      <c r="R251" s="12">
        <v>214.64217612639936</v>
      </c>
      <c r="S251" s="59">
        <v>0</v>
      </c>
      <c r="T251" s="59">
        <v>0</v>
      </c>
      <c r="U251" s="59">
        <v>0</v>
      </c>
      <c r="V251" s="59">
        <v>0</v>
      </c>
      <c r="W251" s="59">
        <v>0</v>
      </c>
      <c r="X251" s="60">
        <f t="shared" si="53"/>
        <v>0</v>
      </c>
      <c r="Y251" s="5"/>
    </row>
    <row r="252" spans="1:25" customFormat="1" x14ac:dyDescent="0.35">
      <c r="A252" s="1" t="s">
        <v>1716</v>
      </c>
      <c r="B252" s="1" t="s">
        <v>1717</v>
      </c>
      <c r="C252" s="3">
        <v>43990</v>
      </c>
      <c r="D252" s="1" t="s">
        <v>1718</v>
      </c>
      <c r="E252" s="1" t="s">
        <v>1719</v>
      </c>
      <c r="F252" s="1" t="s">
        <v>2983</v>
      </c>
      <c r="G252" s="1" t="s">
        <v>3065</v>
      </c>
      <c r="H252" s="18"/>
      <c r="I252" s="2">
        <v>1</v>
      </c>
      <c r="J252" s="2">
        <v>704.12603305785103</v>
      </c>
      <c r="K252" s="87">
        <v>1047.29171303306</v>
      </c>
      <c r="L252" s="2">
        <v>1267.2229727700026</v>
      </c>
      <c r="M252" s="4">
        <v>851.99249999999972</v>
      </c>
      <c r="N252" s="4">
        <v>851.99249999999972</v>
      </c>
      <c r="O252" s="4">
        <v>809.39287499999966</v>
      </c>
      <c r="P252" s="4">
        <v>809.39287499999966</v>
      </c>
      <c r="Q252" s="5" t="s">
        <v>2969</v>
      </c>
      <c r="R252" s="12">
        <v>457.83009777000291</v>
      </c>
      <c r="S252" s="59">
        <v>0</v>
      </c>
      <c r="T252" s="59">
        <v>0</v>
      </c>
      <c r="U252" s="59">
        <v>0</v>
      </c>
      <c r="V252" s="59">
        <v>0</v>
      </c>
      <c r="W252" s="59">
        <v>0</v>
      </c>
      <c r="X252" s="60">
        <f t="shared" si="53"/>
        <v>0</v>
      </c>
      <c r="Y252" s="5"/>
    </row>
    <row r="253" spans="1:25" customFormat="1" x14ac:dyDescent="0.35">
      <c r="A253" s="1" t="s">
        <v>1862</v>
      </c>
      <c r="B253" s="1" t="s">
        <v>1863</v>
      </c>
      <c r="C253" s="3">
        <v>43990</v>
      </c>
      <c r="D253" s="1" t="s">
        <v>1864</v>
      </c>
      <c r="E253" s="1" t="s">
        <v>1865</v>
      </c>
      <c r="F253" s="1" t="s">
        <v>2983</v>
      </c>
      <c r="G253" s="1" t="s">
        <v>3065</v>
      </c>
      <c r="H253" s="18"/>
      <c r="I253" s="2">
        <v>1</v>
      </c>
      <c r="J253" s="2">
        <v>20.726115702479301</v>
      </c>
      <c r="K253" s="87">
        <v>30.8209361642975</v>
      </c>
      <c r="L253" s="2">
        <v>37.293332758799977</v>
      </c>
      <c r="M253" s="4">
        <v>25.078599999999955</v>
      </c>
      <c r="N253" s="4">
        <v>25.078599999999955</v>
      </c>
      <c r="O253" s="4">
        <v>23.824669999999955</v>
      </c>
      <c r="P253" s="4">
        <v>23.824669999999955</v>
      </c>
      <c r="Q253" s="5" t="s">
        <v>2969</v>
      </c>
      <c r="R253" s="12">
        <v>13.468662758800022</v>
      </c>
      <c r="S253" s="59">
        <v>0</v>
      </c>
      <c r="T253" s="59">
        <v>0</v>
      </c>
      <c r="U253" s="59">
        <v>0</v>
      </c>
      <c r="V253" s="59">
        <v>0</v>
      </c>
      <c r="W253" s="59">
        <v>0</v>
      </c>
      <c r="X253" s="60">
        <f t="shared" si="53"/>
        <v>0</v>
      </c>
      <c r="Y253" s="5"/>
    </row>
    <row r="254" spans="1:25" customFormat="1" x14ac:dyDescent="0.35">
      <c r="A254" s="1" t="s">
        <v>1874</v>
      </c>
      <c r="B254" s="1" t="s">
        <v>1875</v>
      </c>
      <c r="C254" s="3">
        <v>43990</v>
      </c>
      <c r="D254" s="1" t="s">
        <v>1876</v>
      </c>
      <c r="E254" s="1" t="s">
        <v>1877</v>
      </c>
      <c r="F254" s="1" t="s">
        <v>2983</v>
      </c>
      <c r="G254" s="1" t="s">
        <v>3065</v>
      </c>
      <c r="H254" s="18"/>
      <c r="I254" s="2">
        <v>-1</v>
      </c>
      <c r="J254" s="2">
        <v>20.726115702479301</v>
      </c>
      <c r="K254" s="87">
        <v>-30.8209361642975</v>
      </c>
      <c r="L254" s="2">
        <v>-37.293332758799977</v>
      </c>
      <c r="M254" s="4">
        <v>25.078599999999955</v>
      </c>
      <c r="N254" s="4">
        <v>-25.078599999999955</v>
      </c>
      <c r="O254" s="4">
        <v>-23.824669999999955</v>
      </c>
      <c r="P254" s="4">
        <v>-23.824669999999955</v>
      </c>
      <c r="Q254" s="5" t="s">
        <v>2969</v>
      </c>
      <c r="R254" s="12">
        <v>-13.468662758800022</v>
      </c>
      <c r="S254" s="59">
        <v>0</v>
      </c>
      <c r="T254" s="59">
        <v>0</v>
      </c>
      <c r="U254" s="59">
        <v>0</v>
      </c>
      <c r="V254" s="59">
        <v>0</v>
      </c>
      <c r="W254" s="59">
        <v>0</v>
      </c>
      <c r="X254" s="60">
        <f t="shared" si="53"/>
        <v>0</v>
      </c>
      <c r="Y254" s="5"/>
    </row>
    <row r="255" spans="1:25" customFormat="1" x14ac:dyDescent="0.35">
      <c r="A255" s="1" t="s">
        <v>2035</v>
      </c>
      <c r="B255" s="1" t="s">
        <v>2036</v>
      </c>
      <c r="C255" s="3">
        <v>43990</v>
      </c>
      <c r="D255" s="1" t="s">
        <v>2037</v>
      </c>
      <c r="E255" s="1" t="s">
        <v>2038</v>
      </c>
      <c r="F255" s="1" t="s">
        <v>2983</v>
      </c>
      <c r="G255" s="1" t="s">
        <v>3065</v>
      </c>
      <c r="H255" s="18"/>
      <c r="I255" s="2">
        <v>1</v>
      </c>
      <c r="J255" s="2">
        <v>274.31239669421501</v>
      </c>
      <c r="K255" s="87">
        <v>409.09304968595097</v>
      </c>
      <c r="L255" s="2">
        <v>495.00259012000066</v>
      </c>
      <c r="M255" s="4">
        <v>331.91800000000018</v>
      </c>
      <c r="N255" s="4">
        <v>331.91800000000018</v>
      </c>
      <c r="O255" s="4">
        <v>315.32210000000015</v>
      </c>
      <c r="P255" s="4">
        <v>315.32210000000015</v>
      </c>
      <c r="Q255" s="5" t="s">
        <v>2969</v>
      </c>
      <c r="R255" s="12">
        <v>179.68049012000051</v>
      </c>
      <c r="S255" s="59">
        <v>0</v>
      </c>
      <c r="T255" s="59">
        <v>0</v>
      </c>
      <c r="U255" s="59">
        <v>0</v>
      </c>
      <c r="V255" s="59">
        <v>0</v>
      </c>
      <c r="W255" s="59">
        <v>0</v>
      </c>
      <c r="X255" s="60">
        <f t="shared" si="53"/>
        <v>0</v>
      </c>
      <c r="Y255" s="5"/>
    </row>
    <row r="256" spans="1:25" customFormat="1" x14ac:dyDescent="0.35">
      <c r="A256" s="1" t="s">
        <v>2039</v>
      </c>
      <c r="B256" s="1" t="s">
        <v>2040</v>
      </c>
      <c r="C256" s="3">
        <v>43990</v>
      </c>
      <c r="D256" s="1" t="s">
        <v>2041</v>
      </c>
      <c r="E256" s="1" t="s">
        <v>2042</v>
      </c>
      <c r="F256" s="1" t="s">
        <v>2983</v>
      </c>
      <c r="G256" s="1" t="s">
        <v>3065</v>
      </c>
      <c r="H256" s="18"/>
      <c r="I256" s="2">
        <v>-1</v>
      </c>
      <c r="J256" s="2">
        <v>274.31239669421501</v>
      </c>
      <c r="K256" s="87">
        <v>-409.09304968595097</v>
      </c>
      <c r="L256" s="2">
        <v>-495.00259012000066</v>
      </c>
      <c r="M256" s="4">
        <v>331.91800000000018</v>
      </c>
      <c r="N256" s="4">
        <v>-331.91800000000018</v>
      </c>
      <c r="O256" s="4">
        <v>-315.32210000000015</v>
      </c>
      <c r="P256" s="4">
        <v>-315.32210000000015</v>
      </c>
      <c r="Q256" s="5" t="s">
        <v>2969</v>
      </c>
      <c r="R256" s="12">
        <v>-179.68049012000051</v>
      </c>
      <c r="S256" s="59">
        <v>0</v>
      </c>
      <c r="T256" s="59">
        <v>0</v>
      </c>
      <c r="U256" s="59">
        <v>0</v>
      </c>
      <c r="V256" s="59">
        <v>0</v>
      </c>
      <c r="W256" s="59">
        <v>0</v>
      </c>
      <c r="X256" s="60">
        <f t="shared" si="53"/>
        <v>0</v>
      </c>
      <c r="Y256" s="5"/>
    </row>
    <row r="257" spans="1:31" customFormat="1" x14ac:dyDescent="0.35">
      <c r="A257" s="1" t="s">
        <v>2250</v>
      </c>
      <c r="B257" s="1" t="s">
        <v>2251</v>
      </c>
      <c r="C257" s="3">
        <v>43990</v>
      </c>
      <c r="D257" s="1" t="s">
        <v>2252</v>
      </c>
      <c r="E257" s="1" t="s">
        <v>2253</v>
      </c>
      <c r="F257" s="1" t="s">
        <v>2983</v>
      </c>
      <c r="G257" s="1" t="s">
        <v>3065</v>
      </c>
      <c r="H257" s="18"/>
      <c r="I257" s="2">
        <v>1</v>
      </c>
      <c r="J257" s="2">
        <v>1056.32801652893</v>
      </c>
      <c r="K257" s="87">
        <v>1486.7711199843</v>
      </c>
      <c r="L257" s="2">
        <v>1798.993055181003</v>
      </c>
      <c r="M257" s="4">
        <v>1278.1569000000052</v>
      </c>
      <c r="N257" s="4">
        <v>1278.1569000000052</v>
      </c>
      <c r="O257" s="4">
        <v>1278.4126000000058</v>
      </c>
      <c r="P257" s="4">
        <v>1278.4126000000058</v>
      </c>
      <c r="Q257" s="5" t="s">
        <v>2969</v>
      </c>
      <c r="R257" s="12">
        <v>520.58045518099721</v>
      </c>
      <c r="S257" s="59">
        <v>0</v>
      </c>
      <c r="T257" s="59">
        <v>0</v>
      </c>
      <c r="U257" s="59">
        <v>0</v>
      </c>
      <c r="V257" s="59">
        <v>0</v>
      </c>
      <c r="W257" s="59">
        <v>0</v>
      </c>
      <c r="X257" s="60">
        <f t="shared" si="53"/>
        <v>0</v>
      </c>
      <c r="Y257" s="5"/>
    </row>
    <row r="258" spans="1:31" customFormat="1" x14ac:dyDescent="0.35">
      <c r="A258" s="1" t="s">
        <v>2605</v>
      </c>
      <c r="B258" s="1" t="s">
        <v>2606</v>
      </c>
      <c r="C258" s="3">
        <v>43990</v>
      </c>
      <c r="D258" s="1" t="s">
        <v>2607</v>
      </c>
      <c r="E258" s="1" t="s">
        <v>2608</v>
      </c>
      <c r="F258" s="1" t="s">
        <v>2983</v>
      </c>
      <c r="G258" s="1" t="s">
        <v>3065</v>
      </c>
      <c r="H258" s="18"/>
      <c r="I258" s="2">
        <v>1</v>
      </c>
      <c r="J258" s="2">
        <v>650.09628099173597</v>
      </c>
      <c r="K258" s="87">
        <v>967.02374379359605</v>
      </c>
      <c r="L258" s="2">
        <v>1170.0987299902513</v>
      </c>
      <c r="M258" s="4">
        <v>786.61650000000054</v>
      </c>
      <c r="N258" s="4">
        <v>786.61650000000054</v>
      </c>
      <c r="O258" s="4">
        <v>747.28567500000042</v>
      </c>
      <c r="P258" s="4">
        <v>747.28567500000042</v>
      </c>
      <c r="Q258" s="5" t="s">
        <v>2969</v>
      </c>
      <c r="R258" s="12">
        <v>422.81305499025086</v>
      </c>
      <c r="S258" s="59">
        <v>0</v>
      </c>
      <c r="T258" s="59">
        <v>0</v>
      </c>
      <c r="U258" s="59">
        <v>0</v>
      </c>
      <c r="V258" s="59">
        <v>0</v>
      </c>
      <c r="W258" s="59">
        <v>0</v>
      </c>
      <c r="X258" s="60">
        <f t="shared" si="53"/>
        <v>0</v>
      </c>
      <c r="Y258" s="5"/>
    </row>
    <row r="259" spans="1:31" customFormat="1" x14ac:dyDescent="0.35">
      <c r="A259" s="1" t="s">
        <v>2609</v>
      </c>
      <c r="B259" s="1" t="s">
        <v>2610</v>
      </c>
      <c r="C259" s="3">
        <v>43990</v>
      </c>
      <c r="D259" s="1" t="s">
        <v>2611</v>
      </c>
      <c r="E259" s="1" t="s">
        <v>2612</v>
      </c>
      <c r="F259" s="1" t="s">
        <v>2983</v>
      </c>
      <c r="G259" s="1" t="s">
        <v>3065</v>
      </c>
      <c r="H259" s="18"/>
      <c r="I259" s="2">
        <v>-1</v>
      </c>
      <c r="J259" s="2">
        <v>650.09628099173597</v>
      </c>
      <c r="K259" s="87">
        <v>-967.02374379359605</v>
      </c>
      <c r="L259" s="2">
        <v>-1170.0987299902513</v>
      </c>
      <c r="M259" s="4">
        <v>786.61650000000054</v>
      </c>
      <c r="N259" s="4">
        <v>-786.61650000000054</v>
      </c>
      <c r="O259" s="4">
        <v>-747.28567500000042</v>
      </c>
      <c r="P259" s="4">
        <v>-747.28567500000042</v>
      </c>
      <c r="Q259" s="5" t="s">
        <v>2969</v>
      </c>
      <c r="R259" s="12">
        <v>-422.81305499025086</v>
      </c>
      <c r="S259" s="59">
        <v>0</v>
      </c>
      <c r="T259" s="59">
        <v>0</v>
      </c>
      <c r="U259" s="59">
        <v>0</v>
      </c>
      <c r="V259" s="59">
        <v>0</v>
      </c>
      <c r="W259" s="59">
        <v>0</v>
      </c>
      <c r="X259" s="60">
        <f t="shared" si="53"/>
        <v>0</v>
      </c>
      <c r="Y259" s="5"/>
    </row>
    <row r="260" spans="1:31" customFormat="1" x14ac:dyDescent="0.35">
      <c r="A260" s="1" t="s">
        <v>2655</v>
      </c>
      <c r="B260" s="1" t="s">
        <v>2656</v>
      </c>
      <c r="C260" s="3">
        <v>43990</v>
      </c>
      <c r="D260" s="1" t="s">
        <v>2657</v>
      </c>
      <c r="E260" s="1" t="s">
        <v>2658</v>
      </c>
      <c r="F260" s="1" t="s">
        <v>2983</v>
      </c>
      <c r="G260" s="1" t="s">
        <v>3065</v>
      </c>
      <c r="H260" s="18"/>
      <c r="I260" s="2">
        <v>1</v>
      </c>
      <c r="J260" s="2">
        <v>1066.00661157025</v>
      </c>
      <c r="K260" s="87">
        <v>1585.6938957669499</v>
      </c>
      <c r="L260" s="2">
        <v>1918.6896138780094</v>
      </c>
      <c r="M260" s="4">
        <v>1289.8680000000024</v>
      </c>
      <c r="N260" s="4">
        <v>1289.8680000000024</v>
      </c>
      <c r="O260" s="4">
        <v>1225.3746000000021</v>
      </c>
      <c r="P260" s="4">
        <v>1225.3746000000021</v>
      </c>
      <c r="Q260" s="5" t="s">
        <v>2969</v>
      </c>
      <c r="R260" s="12">
        <v>693.31501387800722</v>
      </c>
      <c r="S260" s="59">
        <v>0</v>
      </c>
      <c r="T260" s="59">
        <v>0</v>
      </c>
      <c r="U260" s="59">
        <v>0</v>
      </c>
      <c r="V260" s="59">
        <v>0</v>
      </c>
      <c r="W260" s="59">
        <v>0</v>
      </c>
      <c r="X260" s="60">
        <f t="shared" si="53"/>
        <v>0</v>
      </c>
      <c r="Y260" s="5"/>
    </row>
    <row r="261" spans="1:31" customFormat="1" x14ac:dyDescent="0.35">
      <c r="A261" s="1" t="s">
        <v>2753</v>
      </c>
      <c r="B261" s="1" t="s">
        <v>2754</v>
      </c>
      <c r="C261" s="3">
        <v>43990</v>
      </c>
      <c r="D261" s="1" t="s">
        <v>2755</v>
      </c>
      <c r="E261" s="1" t="s">
        <v>2756</v>
      </c>
      <c r="F261" s="1" t="s">
        <v>2983</v>
      </c>
      <c r="G261" s="1" t="s">
        <v>3065</v>
      </c>
      <c r="H261" s="18"/>
      <c r="I261" s="2">
        <v>1</v>
      </c>
      <c r="J261" s="2">
        <v>31.100330578512398</v>
      </c>
      <c r="K261" s="87">
        <v>51.001851970165298</v>
      </c>
      <c r="L261" s="2">
        <v>61.712240883900009</v>
      </c>
      <c r="M261" s="4">
        <v>37.631399999999999</v>
      </c>
      <c r="N261" s="4">
        <v>37.631399999999999</v>
      </c>
      <c r="O261" s="4">
        <v>35.749829999999996</v>
      </c>
      <c r="P261" s="4">
        <v>35.749829999999996</v>
      </c>
      <c r="Q261" s="5" t="s">
        <v>2969</v>
      </c>
      <c r="R261" s="12">
        <v>25.962410883900013</v>
      </c>
      <c r="S261" s="59">
        <v>0</v>
      </c>
      <c r="T261" s="59">
        <v>0</v>
      </c>
      <c r="U261" s="59">
        <v>0</v>
      </c>
      <c r="V261" s="59">
        <v>0</v>
      </c>
      <c r="W261" s="59">
        <v>0</v>
      </c>
      <c r="X261" s="60">
        <f t="shared" si="53"/>
        <v>0</v>
      </c>
      <c r="Y261" s="5"/>
    </row>
    <row r="262" spans="1:31" customFormat="1" x14ac:dyDescent="0.35">
      <c r="A262" s="1" t="s">
        <v>2757</v>
      </c>
      <c r="B262" s="1" t="s">
        <v>2758</v>
      </c>
      <c r="C262" s="3">
        <v>43990</v>
      </c>
      <c r="D262" s="1" t="s">
        <v>2759</v>
      </c>
      <c r="E262" s="1" t="s">
        <v>2760</v>
      </c>
      <c r="F262" s="1" t="s">
        <v>2983</v>
      </c>
      <c r="G262" s="1" t="s">
        <v>3065</v>
      </c>
      <c r="H262" s="18"/>
      <c r="I262" s="2">
        <v>-1</v>
      </c>
      <c r="J262" s="2">
        <v>31.100330578512398</v>
      </c>
      <c r="K262" s="87">
        <v>-51.001851970165298</v>
      </c>
      <c r="L262" s="2">
        <v>-61.712240883900009</v>
      </c>
      <c r="M262" s="4">
        <v>37.631399999999999</v>
      </c>
      <c r="N262" s="4">
        <v>-37.631399999999999</v>
      </c>
      <c r="O262" s="4">
        <v>-35.749829999999996</v>
      </c>
      <c r="P262" s="4">
        <v>-35.749829999999996</v>
      </c>
      <c r="Q262" s="5" t="s">
        <v>2969</v>
      </c>
      <c r="R262" s="12">
        <v>-25.962410883900013</v>
      </c>
      <c r="S262" s="59">
        <v>0</v>
      </c>
      <c r="T262" s="59">
        <v>0</v>
      </c>
      <c r="U262" s="59">
        <v>0</v>
      </c>
      <c r="V262" s="59">
        <v>0</v>
      </c>
      <c r="W262" s="59">
        <v>0</v>
      </c>
      <c r="X262" s="60">
        <f t="shared" si="53"/>
        <v>0</v>
      </c>
      <c r="Y262" s="5"/>
    </row>
    <row r="263" spans="1:31" customFormat="1" x14ac:dyDescent="0.35">
      <c r="A263" s="1" t="s">
        <v>2864</v>
      </c>
      <c r="B263" s="1" t="s">
        <v>2865</v>
      </c>
      <c r="C263" s="3">
        <v>43990</v>
      </c>
      <c r="D263" s="1" t="s">
        <v>2866</v>
      </c>
      <c r="E263" s="1" t="s">
        <v>2867</v>
      </c>
      <c r="F263" s="1" t="s">
        <v>2983</v>
      </c>
      <c r="G263" s="1" t="s">
        <v>3065</v>
      </c>
      <c r="H263" s="18"/>
      <c r="I263" s="2">
        <v>1</v>
      </c>
      <c r="J263" s="2">
        <v>38.188016528925601</v>
      </c>
      <c r="K263" s="87">
        <v>62.475079503099103</v>
      </c>
      <c r="L263" s="2">
        <v>75.594846198749906</v>
      </c>
      <c r="M263" s="4">
        <v>46.207499999999975</v>
      </c>
      <c r="N263" s="4">
        <v>46.207499999999975</v>
      </c>
      <c r="O263" s="4">
        <v>43.897124999999974</v>
      </c>
      <c r="P263" s="4">
        <v>43.897124999999974</v>
      </c>
      <c r="Q263" s="5" t="s">
        <v>2969</v>
      </c>
      <c r="R263" s="12">
        <v>31.697721198749932</v>
      </c>
      <c r="S263" s="59">
        <v>0</v>
      </c>
      <c r="T263" s="59">
        <v>0</v>
      </c>
      <c r="U263" s="59">
        <v>0</v>
      </c>
      <c r="V263" s="59">
        <v>0</v>
      </c>
      <c r="W263" s="59">
        <v>0</v>
      </c>
      <c r="X263" s="60">
        <f t="shared" si="53"/>
        <v>0</v>
      </c>
      <c r="Y263" s="5"/>
    </row>
    <row r="264" spans="1:31" customFormat="1" x14ac:dyDescent="0.35">
      <c r="A264" s="1" t="s">
        <v>2872</v>
      </c>
      <c r="B264" s="1" t="s">
        <v>2873</v>
      </c>
      <c r="C264" s="3">
        <v>43990</v>
      </c>
      <c r="D264" s="1" t="s">
        <v>2874</v>
      </c>
      <c r="E264" s="1" t="s">
        <v>2875</v>
      </c>
      <c r="F264" s="1" t="s">
        <v>2983</v>
      </c>
      <c r="G264" s="1" t="s">
        <v>3065</v>
      </c>
      <c r="H264" s="18"/>
      <c r="I264" s="2">
        <v>-1</v>
      </c>
      <c r="J264" s="2">
        <v>38.188016528925601</v>
      </c>
      <c r="K264" s="87">
        <v>-62.475079503099103</v>
      </c>
      <c r="L264" s="2">
        <v>-75.594846198749906</v>
      </c>
      <c r="M264" s="4">
        <v>46.207499999999975</v>
      </c>
      <c r="N264" s="4">
        <v>-46.207499999999975</v>
      </c>
      <c r="O264" s="4">
        <v>-43.897124999999974</v>
      </c>
      <c r="P264" s="4">
        <v>-43.897124999999974</v>
      </c>
      <c r="Q264" s="5" t="s">
        <v>2969</v>
      </c>
      <c r="R264" s="12">
        <v>-31.697721198749932</v>
      </c>
      <c r="S264" s="59">
        <v>0</v>
      </c>
      <c r="T264" s="59">
        <v>0</v>
      </c>
      <c r="U264" s="59">
        <v>0</v>
      </c>
      <c r="V264" s="59">
        <v>0</v>
      </c>
      <c r="W264" s="59">
        <v>0</v>
      </c>
      <c r="X264" s="60">
        <f t="shared" si="53"/>
        <v>0</v>
      </c>
      <c r="Y264" s="5"/>
    </row>
    <row r="265" spans="1:31" customFormat="1" x14ac:dyDescent="0.35">
      <c r="A265" s="1" t="s">
        <v>2920</v>
      </c>
      <c r="B265" s="1" t="s">
        <v>2921</v>
      </c>
      <c r="C265" s="3">
        <v>43990</v>
      </c>
      <c r="D265" s="1" t="s">
        <v>2922</v>
      </c>
      <c r="E265" s="1" t="s">
        <v>2923</v>
      </c>
      <c r="F265" s="1" t="s">
        <v>2983</v>
      </c>
      <c r="G265" s="1" t="s">
        <v>3065</v>
      </c>
      <c r="H265" s="18">
        <v>528</v>
      </c>
      <c r="I265" s="2">
        <v>2</v>
      </c>
      <c r="J265" s="2">
        <v>168.62289256198301</v>
      </c>
      <c r="K265" s="87">
        <v>536.281502588428</v>
      </c>
      <c r="L265" s="2">
        <v>648.90061813199782</v>
      </c>
      <c r="M265" s="4">
        <v>204.03369999999944</v>
      </c>
      <c r="N265" s="4">
        <v>408.06739999999888</v>
      </c>
      <c r="O265" s="4">
        <v>387.66402999999895</v>
      </c>
      <c r="P265" s="4">
        <v>387.66402999999895</v>
      </c>
      <c r="Q265" s="5" t="s">
        <v>2969</v>
      </c>
      <c r="R265" s="12">
        <v>261.23658813199887</v>
      </c>
      <c r="S265" s="59">
        <v>7574.87</v>
      </c>
      <c r="T265" s="59">
        <v>-182.55</v>
      </c>
      <c r="U265" s="59">
        <v>-151.5</v>
      </c>
      <c r="V265" s="59">
        <v>-1098.3599999999997</v>
      </c>
      <c r="W265" s="59">
        <v>6142.46</v>
      </c>
      <c r="X265" s="60">
        <f>+W265-P266</f>
        <v>1201.5845999999947</v>
      </c>
      <c r="Y265" s="5"/>
    </row>
    <row r="266" spans="1:31" customFormat="1" x14ac:dyDescent="0.35">
      <c r="A266" s="1"/>
      <c r="B266" s="1"/>
      <c r="C266" s="3"/>
      <c r="D266" s="1"/>
      <c r="E266" s="1"/>
      <c r="F266" s="1"/>
      <c r="G266" s="1"/>
      <c r="H266" s="18"/>
      <c r="I266" s="2"/>
      <c r="J266" s="2"/>
      <c r="K266" s="87"/>
      <c r="L266" s="2"/>
      <c r="M266" s="4"/>
      <c r="N266" s="4"/>
      <c r="O266" s="4"/>
      <c r="P266" s="26">
        <f>SUM(P245:P265)</f>
        <v>4940.8754000000054</v>
      </c>
      <c r="Q266" s="5"/>
      <c r="R266" s="12"/>
      <c r="S266" s="59">
        <v>0</v>
      </c>
      <c r="T266" s="59">
        <v>0</v>
      </c>
      <c r="U266" s="59">
        <v>0</v>
      </c>
      <c r="V266" s="59">
        <v>0</v>
      </c>
      <c r="W266" s="59">
        <v>0</v>
      </c>
      <c r="X266" s="60">
        <f t="shared" ref="X266:X268" si="54">+W266</f>
        <v>0</v>
      </c>
      <c r="Y266" s="5"/>
    </row>
    <row r="267" spans="1:31" customFormat="1" x14ac:dyDescent="0.35">
      <c r="A267" s="1" t="s">
        <v>1209</v>
      </c>
      <c r="B267" s="1" t="s">
        <v>1210</v>
      </c>
      <c r="C267" s="3">
        <v>43990</v>
      </c>
      <c r="D267" s="1" t="s">
        <v>1211</v>
      </c>
      <c r="E267" s="1" t="s">
        <v>1212</v>
      </c>
      <c r="F267" s="1" t="s">
        <v>2983</v>
      </c>
      <c r="G267" s="1" t="s">
        <v>3066</v>
      </c>
      <c r="H267" s="18"/>
      <c r="I267" s="2">
        <v>1</v>
      </c>
      <c r="J267" s="2">
        <v>148.503801652893</v>
      </c>
      <c r="K267" s="87">
        <v>220.249329566943</v>
      </c>
      <c r="L267" s="2">
        <v>266.501688776001</v>
      </c>
      <c r="M267" s="4">
        <v>179.68960000000052</v>
      </c>
      <c r="N267" s="4">
        <v>179.68960000000052</v>
      </c>
      <c r="O267" s="4">
        <v>170.70512000000048</v>
      </c>
      <c r="P267" s="4">
        <v>170.70512000000048</v>
      </c>
      <c r="Q267" s="5" t="s">
        <v>2969</v>
      </c>
      <c r="R267" s="12">
        <v>95.796568776000527</v>
      </c>
      <c r="S267" s="59">
        <v>0</v>
      </c>
      <c r="T267" s="59">
        <v>0</v>
      </c>
      <c r="U267" s="59">
        <v>0</v>
      </c>
      <c r="V267" s="59">
        <v>0</v>
      </c>
      <c r="W267" s="59">
        <v>0</v>
      </c>
      <c r="X267" s="60">
        <f t="shared" si="54"/>
        <v>0</v>
      </c>
      <c r="Y267" s="5"/>
    </row>
    <row r="268" spans="1:31" customFormat="1" x14ac:dyDescent="0.35">
      <c r="A268" s="1" t="s">
        <v>2126</v>
      </c>
      <c r="B268" s="1" t="s">
        <v>2127</v>
      </c>
      <c r="C268" s="3">
        <v>43990</v>
      </c>
      <c r="D268" s="1" t="s">
        <v>2128</v>
      </c>
      <c r="E268" s="1" t="s">
        <v>2129</v>
      </c>
      <c r="F268" s="1" t="s">
        <v>2983</v>
      </c>
      <c r="G268" s="1" t="s">
        <v>3066</v>
      </c>
      <c r="H268" s="18"/>
      <c r="I268" s="2">
        <v>1</v>
      </c>
      <c r="J268" s="2">
        <v>302.51917355371899</v>
      </c>
      <c r="K268" s="87">
        <v>449.95098522760298</v>
      </c>
      <c r="L268" s="2">
        <v>544.44069212539955</v>
      </c>
      <c r="M268" s="4">
        <v>366.04819999999995</v>
      </c>
      <c r="N268" s="4">
        <v>366.04819999999995</v>
      </c>
      <c r="O268" s="4">
        <v>347.74578999999994</v>
      </c>
      <c r="P268" s="4">
        <v>347.74578999999994</v>
      </c>
      <c r="Q268" s="5" t="s">
        <v>2969</v>
      </c>
      <c r="R268" s="12">
        <v>196.69490212539961</v>
      </c>
      <c r="S268" s="59">
        <v>0</v>
      </c>
      <c r="T268" s="59">
        <v>0</v>
      </c>
      <c r="U268" s="59">
        <v>0</v>
      </c>
      <c r="V268" s="59">
        <v>0</v>
      </c>
      <c r="W268" s="59">
        <v>0</v>
      </c>
      <c r="X268" s="60">
        <f t="shared" si="54"/>
        <v>0</v>
      </c>
      <c r="Y268" s="5"/>
    </row>
    <row r="269" spans="1:31" s="10" customFormat="1" x14ac:dyDescent="0.35">
      <c r="A269" s="1" t="s">
        <v>2707</v>
      </c>
      <c r="B269" s="1" t="s">
        <v>2708</v>
      </c>
      <c r="C269" s="3">
        <v>43990</v>
      </c>
      <c r="D269" s="1" t="s">
        <v>2709</v>
      </c>
      <c r="E269" s="1" t="s">
        <v>2710</v>
      </c>
      <c r="F269" s="1" t="s">
        <v>2983</v>
      </c>
      <c r="G269" s="1" t="s">
        <v>3066</v>
      </c>
      <c r="H269" s="18">
        <v>529</v>
      </c>
      <c r="I269" s="2">
        <v>1</v>
      </c>
      <c r="J269" s="2">
        <v>658.96586776859499</v>
      </c>
      <c r="K269" s="87">
        <v>980.19492467615703</v>
      </c>
      <c r="L269" s="2">
        <v>1186.03585885815</v>
      </c>
      <c r="M269" s="4">
        <v>797.34869999999989</v>
      </c>
      <c r="N269" s="4">
        <v>797.34869999999989</v>
      </c>
      <c r="O269" s="4">
        <v>757.48126499999989</v>
      </c>
      <c r="P269" s="4">
        <v>757.48126499999989</v>
      </c>
      <c r="Q269" s="5" t="s">
        <v>2969</v>
      </c>
      <c r="R269" s="12">
        <v>428.55459385815016</v>
      </c>
      <c r="S269" s="59">
        <v>2791.98</v>
      </c>
      <c r="T269" s="59">
        <v>-67.290000000000006</v>
      </c>
      <c r="U269" s="59">
        <v>-55.84</v>
      </c>
      <c r="V269" s="59">
        <v>-349</v>
      </c>
      <c r="W269" s="59">
        <v>2319.85</v>
      </c>
      <c r="X269" s="60">
        <f>+W269-P270</f>
        <v>1043.9178249999995</v>
      </c>
      <c r="Y269" s="29"/>
      <c r="Z269" s="31"/>
      <c r="AA269" s="31"/>
      <c r="AB269" s="31"/>
      <c r="AC269" s="31"/>
      <c r="AD269" s="31"/>
      <c r="AE269" s="31"/>
    </row>
    <row r="270" spans="1:31" s="10" customFormat="1" x14ac:dyDescent="0.35">
      <c r="A270" s="1"/>
      <c r="B270" s="1"/>
      <c r="C270" s="3"/>
      <c r="D270" s="1"/>
      <c r="E270" s="1"/>
      <c r="F270" s="1"/>
      <c r="G270" s="1"/>
      <c r="H270" s="18"/>
      <c r="I270" s="2"/>
      <c r="J270" s="2"/>
      <c r="K270" s="87"/>
      <c r="L270" s="2"/>
      <c r="M270" s="4"/>
      <c r="N270" s="4"/>
      <c r="O270" s="4"/>
      <c r="P270" s="26">
        <f>SUM(P267:P269)</f>
        <v>1275.9321750000004</v>
      </c>
      <c r="Q270" s="5"/>
      <c r="R270" s="12"/>
      <c r="S270" s="59">
        <v>0</v>
      </c>
      <c r="T270" s="59">
        <v>0</v>
      </c>
      <c r="U270" s="59">
        <v>0</v>
      </c>
      <c r="V270" s="59">
        <v>0</v>
      </c>
      <c r="W270" s="59">
        <v>0</v>
      </c>
      <c r="X270" s="60">
        <f t="shared" ref="X270:X274" si="55">+W270</f>
        <v>0</v>
      </c>
      <c r="Y270" s="29"/>
      <c r="Z270" s="31"/>
      <c r="AA270" s="31"/>
      <c r="AB270" s="31"/>
      <c r="AC270" s="31"/>
      <c r="AD270" s="31"/>
      <c r="AE270" s="31"/>
    </row>
    <row r="271" spans="1:31" s="10" customFormat="1" x14ac:dyDescent="0.35">
      <c r="A271" s="1" t="s">
        <v>159</v>
      </c>
      <c r="B271" s="1" t="s">
        <v>160</v>
      </c>
      <c r="C271" s="3">
        <v>43990</v>
      </c>
      <c r="D271" s="1" t="s">
        <v>161</v>
      </c>
      <c r="E271" s="1" t="s">
        <v>162</v>
      </c>
      <c r="F271" s="1" t="s">
        <v>2983</v>
      </c>
      <c r="G271" s="1" t="s">
        <v>3067</v>
      </c>
      <c r="H271" s="18"/>
      <c r="I271" s="2">
        <v>1</v>
      </c>
      <c r="J271" s="2">
        <v>483.58636363636401</v>
      </c>
      <c r="K271" s="87">
        <v>719.33882639318199</v>
      </c>
      <c r="L271" s="2">
        <v>870.39997993575014</v>
      </c>
      <c r="M271" s="4">
        <v>585.13950000000045</v>
      </c>
      <c r="N271" s="4">
        <v>585.13950000000045</v>
      </c>
      <c r="O271" s="4">
        <v>555.88252500000044</v>
      </c>
      <c r="P271" s="4">
        <v>555.88252500000044</v>
      </c>
      <c r="Q271" s="5" t="s">
        <v>2969</v>
      </c>
      <c r="R271" s="12">
        <v>314.5174549357497</v>
      </c>
      <c r="S271" s="59">
        <v>0</v>
      </c>
      <c r="T271" s="59">
        <v>0</v>
      </c>
      <c r="U271" s="59">
        <v>0</v>
      </c>
      <c r="V271" s="59">
        <v>0</v>
      </c>
      <c r="W271" s="59">
        <v>0</v>
      </c>
      <c r="X271" s="60">
        <f t="shared" si="55"/>
        <v>0</v>
      </c>
      <c r="Y271" s="29"/>
      <c r="Z271" s="31"/>
      <c r="AA271" s="31"/>
      <c r="AB271" s="31"/>
      <c r="AC271" s="31"/>
      <c r="AD271" s="31"/>
      <c r="AE271" s="31"/>
    </row>
    <row r="272" spans="1:31" s="10" customFormat="1" x14ac:dyDescent="0.35">
      <c r="A272" s="1" t="s">
        <v>219</v>
      </c>
      <c r="B272" s="1" t="s">
        <v>220</v>
      </c>
      <c r="C272" s="3">
        <v>43990</v>
      </c>
      <c r="D272" s="1" t="s">
        <v>221</v>
      </c>
      <c r="E272" s="1" t="s">
        <v>222</v>
      </c>
      <c r="F272" s="1" t="s">
        <v>2983</v>
      </c>
      <c r="G272" s="1" t="s">
        <v>3067</v>
      </c>
      <c r="H272" s="18"/>
      <c r="I272" s="2">
        <v>1</v>
      </c>
      <c r="J272" s="2">
        <v>629.25190082644599</v>
      </c>
      <c r="K272" s="87">
        <v>936.017551120495</v>
      </c>
      <c r="L272" s="2">
        <v>1132.5812368557988</v>
      </c>
      <c r="M272" s="4">
        <v>761.39479999999958</v>
      </c>
      <c r="N272" s="4">
        <v>761.39479999999958</v>
      </c>
      <c r="O272" s="4">
        <v>723.32505999999955</v>
      </c>
      <c r="P272" s="4">
        <v>723.32505999999955</v>
      </c>
      <c r="Q272" s="5" t="s">
        <v>2969</v>
      </c>
      <c r="R272" s="12">
        <v>409.25617685579925</v>
      </c>
      <c r="S272" s="59">
        <v>0</v>
      </c>
      <c r="T272" s="59">
        <v>0</v>
      </c>
      <c r="U272" s="59">
        <v>0</v>
      </c>
      <c r="V272" s="59">
        <v>0</v>
      </c>
      <c r="W272" s="59">
        <v>0</v>
      </c>
      <c r="X272" s="60">
        <f t="shared" si="55"/>
        <v>0</v>
      </c>
      <c r="Y272" s="29"/>
      <c r="Z272" s="31"/>
      <c r="AA272" s="31"/>
      <c r="AB272" s="31"/>
      <c r="AC272" s="31"/>
      <c r="AD272" s="31"/>
      <c r="AE272" s="31"/>
    </row>
    <row r="273" spans="1:31" s="10" customFormat="1" x14ac:dyDescent="0.35">
      <c r="A273" s="1" t="s">
        <v>236</v>
      </c>
      <c r="B273" s="1" t="s">
        <v>237</v>
      </c>
      <c r="C273" s="3">
        <v>43990</v>
      </c>
      <c r="D273" s="1" t="s">
        <v>238</v>
      </c>
      <c r="E273" s="1" t="s">
        <v>239</v>
      </c>
      <c r="F273" s="1" t="s">
        <v>2983</v>
      </c>
      <c r="G273" s="1" t="s">
        <v>3067</v>
      </c>
      <c r="H273" s="18"/>
      <c r="I273" s="2">
        <v>1</v>
      </c>
      <c r="J273" s="2">
        <v>232.48619834710701</v>
      </c>
      <c r="K273" s="87">
        <v>345.40625604458597</v>
      </c>
      <c r="L273" s="2">
        <v>417.941569813949</v>
      </c>
      <c r="M273" s="4">
        <v>281.30829999999946</v>
      </c>
      <c r="N273" s="4">
        <v>281.30829999999946</v>
      </c>
      <c r="O273" s="4">
        <v>267.24288499999949</v>
      </c>
      <c r="P273" s="4">
        <v>267.24288499999949</v>
      </c>
      <c r="Q273" s="5" t="s">
        <v>2969</v>
      </c>
      <c r="R273" s="12">
        <v>150.69868481394951</v>
      </c>
      <c r="S273" s="59">
        <v>0</v>
      </c>
      <c r="T273" s="59">
        <v>0</v>
      </c>
      <c r="U273" s="59">
        <v>0</v>
      </c>
      <c r="V273" s="59">
        <v>0</v>
      </c>
      <c r="W273" s="59">
        <v>0</v>
      </c>
      <c r="X273" s="60">
        <f t="shared" si="55"/>
        <v>0</v>
      </c>
      <c r="Y273" s="29"/>
      <c r="Z273" s="31"/>
      <c r="AA273" s="31"/>
      <c r="AB273" s="31"/>
      <c r="AC273" s="31"/>
      <c r="AD273" s="31"/>
      <c r="AE273" s="31"/>
    </row>
    <row r="274" spans="1:31" s="10" customFormat="1" x14ac:dyDescent="0.35">
      <c r="A274" s="1" t="s">
        <v>268</v>
      </c>
      <c r="B274" s="1" t="s">
        <v>269</v>
      </c>
      <c r="C274" s="3">
        <v>43990</v>
      </c>
      <c r="D274" s="1" t="s">
        <v>270</v>
      </c>
      <c r="E274" s="1" t="s">
        <v>271</v>
      </c>
      <c r="F274" s="1" t="s">
        <v>2983</v>
      </c>
      <c r="G274" s="1" t="s">
        <v>3067</v>
      </c>
      <c r="H274" s="18"/>
      <c r="I274" s="2">
        <v>1</v>
      </c>
      <c r="J274" s="2">
        <v>232.48619834710701</v>
      </c>
      <c r="K274" s="87">
        <v>345.40625604458597</v>
      </c>
      <c r="L274" s="2">
        <v>417.941569813949</v>
      </c>
      <c r="M274" s="4">
        <v>281.30829999999946</v>
      </c>
      <c r="N274" s="4">
        <v>281.30829999999946</v>
      </c>
      <c r="O274" s="4">
        <v>267.24288499999949</v>
      </c>
      <c r="P274" s="4">
        <v>267.24288499999949</v>
      </c>
      <c r="Q274" s="5" t="s">
        <v>2969</v>
      </c>
      <c r="R274" s="12">
        <v>150.69868481394951</v>
      </c>
      <c r="S274" s="59">
        <v>0</v>
      </c>
      <c r="T274" s="59">
        <v>0</v>
      </c>
      <c r="U274" s="59">
        <v>0</v>
      </c>
      <c r="V274" s="59">
        <v>0</v>
      </c>
      <c r="W274" s="59">
        <v>0</v>
      </c>
      <c r="X274" s="60">
        <f t="shared" si="55"/>
        <v>0</v>
      </c>
      <c r="Y274" s="29"/>
      <c r="Z274" s="31"/>
      <c r="AA274" s="31"/>
      <c r="AB274" s="31"/>
      <c r="AC274" s="31"/>
      <c r="AD274" s="31"/>
      <c r="AE274" s="31"/>
    </row>
    <row r="275" spans="1:31" s="10" customFormat="1" x14ac:dyDescent="0.35">
      <c r="A275" s="50" t="s">
        <v>539</v>
      </c>
      <c r="B275" s="50" t="s">
        <v>540</v>
      </c>
      <c r="C275" s="51">
        <v>43990</v>
      </c>
      <c r="D275" s="50" t="s">
        <v>541</v>
      </c>
      <c r="E275" s="50" t="s">
        <v>542</v>
      </c>
      <c r="F275" s="50" t="s">
        <v>2983</v>
      </c>
      <c r="G275" s="50" t="s">
        <v>3067</v>
      </c>
      <c r="H275" s="52">
        <v>535</v>
      </c>
      <c r="I275" s="2">
        <v>1</v>
      </c>
      <c r="J275" s="2">
        <v>168.46446280991699</v>
      </c>
      <c r="K275" s="87">
        <v>237.144897330578</v>
      </c>
      <c r="L275" s="2">
        <v>286.94532576999939</v>
      </c>
      <c r="M275" s="4">
        <v>203.84199999999956</v>
      </c>
      <c r="N275" s="4">
        <v>203.84199999999956</v>
      </c>
      <c r="O275" s="53">
        <v>193.64989999999958</v>
      </c>
      <c r="P275" s="53">
        <v>193.64989999999958</v>
      </c>
      <c r="Q275" s="54" t="s">
        <v>2969</v>
      </c>
      <c r="R275" s="55">
        <v>93.29542576999981</v>
      </c>
      <c r="S275" s="64">
        <v>704.89</v>
      </c>
      <c r="T275" s="64">
        <v>-16.989999999999998</v>
      </c>
      <c r="U275" s="64">
        <v>-14.1</v>
      </c>
      <c r="V275" s="64">
        <v>-88.1099999999999</v>
      </c>
      <c r="W275" s="64">
        <v>585.69000000000005</v>
      </c>
      <c r="X275" s="65">
        <v>0</v>
      </c>
      <c r="Y275" s="29" t="s">
        <v>3376</v>
      </c>
      <c r="Z275" s="31"/>
      <c r="AA275" s="31"/>
      <c r="AB275" s="31"/>
      <c r="AC275" s="31"/>
      <c r="AD275" s="31"/>
      <c r="AE275" s="31"/>
    </row>
    <row r="276" spans="1:31" s="10" customFormat="1" x14ac:dyDescent="0.35">
      <c r="A276" s="50" t="s">
        <v>2711</v>
      </c>
      <c r="B276" s="50" t="s">
        <v>2712</v>
      </c>
      <c r="C276" s="51">
        <v>43990</v>
      </c>
      <c r="D276" s="50" t="s">
        <v>2713</v>
      </c>
      <c r="E276" s="50" t="s">
        <v>2714</v>
      </c>
      <c r="F276" s="50" t="s">
        <v>2983</v>
      </c>
      <c r="G276" s="50" t="s">
        <v>3067</v>
      </c>
      <c r="H276" s="52">
        <v>530</v>
      </c>
      <c r="I276" s="2">
        <v>1</v>
      </c>
      <c r="J276" s="2">
        <v>658.96586776859499</v>
      </c>
      <c r="K276" s="87">
        <v>980.21732951566105</v>
      </c>
      <c r="L276" s="2">
        <v>1186.0629687139499</v>
      </c>
      <c r="M276" s="4">
        <v>797.34869999999989</v>
      </c>
      <c r="N276" s="4">
        <v>797.34869999999989</v>
      </c>
      <c r="O276" s="53">
        <v>757.48126499999989</v>
      </c>
      <c r="P276" s="53">
        <v>757.48126499999989</v>
      </c>
      <c r="Q276" s="54" t="s">
        <v>2969</v>
      </c>
      <c r="R276" s="55">
        <v>428.58170371394999</v>
      </c>
      <c r="S276" s="64">
        <v>3606.98</v>
      </c>
      <c r="T276" s="64">
        <v>-86.93</v>
      </c>
      <c r="U276" s="64">
        <v>-72.14</v>
      </c>
      <c r="V276" s="64">
        <v>-450.87000000000035</v>
      </c>
      <c r="W276" s="64">
        <v>2997.04</v>
      </c>
      <c r="X276" s="65">
        <f>+(W275+W276)-P277</f>
        <v>817.90548000000172</v>
      </c>
      <c r="Y276" s="29" t="s">
        <v>3376</v>
      </c>
      <c r="Z276" s="31"/>
      <c r="AA276" s="31"/>
      <c r="AB276" s="31"/>
      <c r="AC276" s="31"/>
      <c r="AD276" s="31"/>
      <c r="AE276" s="31"/>
    </row>
    <row r="277" spans="1:31" s="10" customFormat="1" x14ac:dyDescent="0.35">
      <c r="A277" s="1"/>
      <c r="B277" s="1"/>
      <c r="C277" s="3"/>
      <c r="D277" s="1"/>
      <c r="E277" s="1"/>
      <c r="F277" s="1"/>
      <c r="G277" s="1"/>
      <c r="H277" s="18"/>
      <c r="I277" s="2"/>
      <c r="J277" s="2"/>
      <c r="K277" s="87"/>
      <c r="L277" s="2"/>
      <c r="M277" s="4"/>
      <c r="N277" s="4"/>
      <c r="O277" s="4"/>
      <c r="P277" s="26">
        <f>SUM(P271:P276)</f>
        <v>2764.8245199999983</v>
      </c>
      <c r="Q277" s="5"/>
      <c r="R277" s="12"/>
      <c r="S277" s="59">
        <v>0</v>
      </c>
      <c r="T277" s="59">
        <v>0</v>
      </c>
      <c r="U277" s="59">
        <v>0</v>
      </c>
      <c r="V277" s="59">
        <v>0</v>
      </c>
      <c r="W277" s="59">
        <v>0</v>
      </c>
      <c r="X277" s="60">
        <f>+W277</f>
        <v>0</v>
      </c>
      <c r="Y277" s="29"/>
      <c r="Z277" s="31"/>
      <c r="AA277" s="31"/>
      <c r="AB277" s="31"/>
      <c r="AC277" s="31"/>
      <c r="AD277" s="31"/>
      <c r="AE277" s="31"/>
    </row>
    <row r="278" spans="1:31" customFormat="1" x14ac:dyDescent="0.35">
      <c r="A278" s="1" t="s">
        <v>1145</v>
      </c>
      <c r="B278" s="1" t="s">
        <v>1146</v>
      </c>
      <c r="C278" s="3">
        <v>43994</v>
      </c>
      <c r="D278" s="1" t="s">
        <v>1308</v>
      </c>
      <c r="E278" s="1" t="s">
        <v>331</v>
      </c>
      <c r="F278" s="1" t="s">
        <v>2983</v>
      </c>
      <c r="G278" s="1" t="s">
        <v>3068</v>
      </c>
      <c r="H278" s="42">
        <v>531</v>
      </c>
      <c r="I278" s="2">
        <v>1</v>
      </c>
      <c r="J278" s="2">
        <v>148.53363636363599</v>
      </c>
      <c r="K278" s="87">
        <v>1.48533636363785E-2</v>
      </c>
      <c r="L278" s="2">
        <v>1.7972570000017986E-2</v>
      </c>
      <c r="M278" s="4">
        <v>179.72569999999953</v>
      </c>
      <c r="N278" s="4">
        <v>179.72569999999953</v>
      </c>
      <c r="O278" s="4">
        <v>170.73941499999955</v>
      </c>
      <c r="P278" s="46">
        <v>170.73941499999955</v>
      </c>
      <c r="Q278" s="5" t="s">
        <v>2969</v>
      </c>
      <c r="R278" s="12">
        <v>-170.72144242999954</v>
      </c>
      <c r="S278" s="59">
        <v>3523.49</v>
      </c>
      <c r="T278" s="59">
        <v>-84.92</v>
      </c>
      <c r="U278" s="59">
        <v>-70.47</v>
      </c>
      <c r="V278" s="59">
        <v>-510.90999999999985</v>
      </c>
      <c r="W278" s="59">
        <v>2857.19</v>
      </c>
      <c r="X278" s="60">
        <f>+W278-P288</f>
        <v>717.68407499999921</v>
      </c>
      <c r="Y278" s="29"/>
      <c r="Z278" s="31"/>
      <c r="AA278" s="31"/>
      <c r="AB278" s="31"/>
      <c r="AC278" s="31"/>
      <c r="AD278" s="31"/>
      <c r="AE278" s="31"/>
    </row>
    <row r="279" spans="1:31" s="10" customFormat="1" x14ac:dyDescent="0.35">
      <c r="A279" s="1" t="s">
        <v>328</v>
      </c>
      <c r="B279" s="1" t="s">
        <v>329</v>
      </c>
      <c r="C279" s="3">
        <v>43990</v>
      </c>
      <c r="D279" s="1" t="s">
        <v>330</v>
      </c>
      <c r="E279" s="1" t="s">
        <v>331</v>
      </c>
      <c r="F279" s="1" t="s">
        <v>2983</v>
      </c>
      <c r="G279" s="1" t="s">
        <v>3068</v>
      </c>
      <c r="H279" s="18"/>
      <c r="I279" s="2">
        <v>1</v>
      </c>
      <c r="J279" s="2">
        <v>93.044297520661203</v>
      </c>
      <c r="K279" s="87">
        <v>156.39815970247901</v>
      </c>
      <c r="L279" s="2">
        <v>189.24177323999959</v>
      </c>
      <c r="M279" s="4">
        <v>112.58360000000005</v>
      </c>
      <c r="N279" s="4">
        <v>112.58360000000005</v>
      </c>
      <c r="O279" s="4">
        <v>106.95442000000004</v>
      </c>
      <c r="P279" s="4">
        <v>106.95442000000004</v>
      </c>
      <c r="Q279" s="5" t="s">
        <v>2969</v>
      </c>
      <c r="R279" s="12">
        <v>82.287353239999547</v>
      </c>
      <c r="S279" s="59">
        <v>0</v>
      </c>
      <c r="T279" s="59">
        <v>0</v>
      </c>
      <c r="U279" s="59">
        <v>0</v>
      </c>
      <c r="V279" s="59">
        <v>0</v>
      </c>
      <c r="W279" s="59">
        <v>0</v>
      </c>
      <c r="X279" s="60">
        <f t="shared" ref="X279:X290" si="56">+W279</f>
        <v>0</v>
      </c>
      <c r="Y279" s="29"/>
      <c r="Z279" s="31"/>
      <c r="AA279" s="31"/>
      <c r="AB279" s="31"/>
      <c r="AC279" s="31"/>
      <c r="AD279" s="31"/>
      <c r="AE279" s="31"/>
    </row>
    <row r="280" spans="1:31" customFormat="1" x14ac:dyDescent="0.35">
      <c r="A280" s="1" t="s">
        <v>469</v>
      </c>
      <c r="B280" s="1" t="s">
        <v>470</v>
      </c>
      <c r="C280" s="3">
        <v>43990</v>
      </c>
      <c r="D280" s="1" t="s">
        <v>471</v>
      </c>
      <c r="E280" s="1" t="s">
        <v>472</v>
      </c>
      <c r="F280" s="1" t="s">
        <v>2983</v>
      </c>
      <c r="G280" s="1" t="s">
        <v>3068</v>
      </c>
      <c r="H280" s="18"/>
      <c r="I280" s="2">
        <v>1</v>
      </c>
      <c r="J280" s="2">
        <v>306.22066115702501</v>
      </c>
      <c r="K280" s="87">
        <v>514.72324713223202</v>
      </c>
      <c r="L280" s="2">
        <v>622.81512903000078</v>
      </c>
      <c r="M280" s="4">
        <v>370.52700000000027</v>
      </c>
      <c r="N280" s="4">
        <v>370.52700000000027</v>
      </c>
      <c r="O280" s="4">
        <v>352.00065000000023</v>
      </c>
      <c r="P280" s="4">
        <v>352.00065000000023</v>
      </c>
      <c r="Q280" s="5" t="s">
        <v>2969</v>
      </c>
      <c r="R280" s="12">
        <v>270.81447903000054</v>
      </c>
      <c r="S280" s="59">
        <v>0</v>
      </c>
      <c r="T280" s="59">
        <v>0</v>
      </c>
      <c r="U280" s="59">
        <v>0</v>
      </c>
      <c r="V280" s="59">
        <v>0</v>
      </c>
      <c r="W280" s="59">
        <v>0</v>
      </c>
      <c r="X280" s="60">
        <f t="shared" si="56"/>
        <v>0</v>
      </c>
      <c r="Y280" s="5"/>
    </row>
    <row r="281" spans="1:31" customFormat="1" x14ac:dyDescent="0.35">
      <c r="A281" s="1" t="s">
        <v>1013</v>
      </c>
      <c r="B281" s="1" t="s">
        <v>1014</v>
      </c>
      <c r="C281" s="3">
        <v>43990</v>
      </c>
      <c r="D281" s="1" t="s">
        <v>1015</v>
      </c>
      <c r="E281" s="1" t="s">
        <v>1016</v>
      </c>
      <c r="F281" s="1" t="s">
        <v>2983</v>
      </c>
      <c r="G281" s="1" t="s">
        <v>3068</v>
      </c>
      <c r="H281" s="18"/>
      <c r="I281" s="2">
        <v>1</v>
      </c>
      <c r="J281" s="2">
        <v>108.43231404958701</v>
      </c>
      <c r="K281" s="87">
        <v>182.263876685951</v>
      </c>
      <c r="L281" s="2">
        <v>220.53929079000071</v>
      </c>
      <c r="M281" s="4">
        <v>131.20310000000026</v>
      </c>
      <c r="N281" s="4">
        <v>131.20310000000026</v>
      </c>
      <c r="O281" s="4">
        <v>124.64294500000024</v>
      </c>
      <c r="P281" s="4">
        <v>124.64294500000024</v>
      </c>
      <c r="Q281" s="5" t="s">
        <v>2969</v>
      </c>
      <c r="R281" s="12">
        <v>95.896345790000467</v>
      </c>
      <c r="S281" s="59">
        <v>0</v>
      </c>
      <c r="T281" s="59">
        <v>0</v>
      </c>
      <c r="U281" s="59">
        <v>0</v>
      </c>
      <c r="V281" s="59">
        <v>0</v>
      </c>
      <c r="W281" s="59">
        <v>0</v>
      </c>
      <c r="X281" s="60">
        <f t="shared" si="56"/>
        <v>0</v>
      </c>
      <c r="Y281" s="5"/>
    </row>
    <row r="282" spans="1:31" customFormat="1" x14ac:dyDescent="0.35">
      <c r="A282" s="1" t="s">
        <v>1401</v>
      </c>
      <c r="B282" s="1" t="s">
        <v>1402</v>
      </c>
      <c r="C282" s="3">
        <v>43990</v>
      </c>
      <c r="D282" s="1" t="s">
        <v>1403</v>
      </c>
      <c r="E282" s="1" t="s">
        <v>1404</v>
      </c>
      <c r="F282" s="1" t="s">
        <v>2983</v>
      </c>
      <c r="G282" s="1" t="s">
        <v>3068</v>
      </c>
      <c r="H282" s="18"/>
      <c r="I282" s="2">
        <v>1</v>
      </c>
      <c r="J282" s="2">
        <v>209.00991735537201</v>
      </c>
      <c r="K282" s="87">
        <v>365.45802069421501</v>
      </c>
      <c r="L282" s="2">
        <v>442.20420504000015</v>
      </c>
      <c r="M282" s="4">
        <v>252.90200000000013</v>
      </c>
      <c r="N282" s="4">
        <v>252.90200000000013</v>
      </c>
      <c r="O282" s="4">
        <v>240.25690000000012</v>
      </c>
      <c r="P282" s="4">
        <v>240.25690000000012</v>
      </c>
      <c r="Q282" s="5" t="s">
        <v>2969</v>
      </c>
      <c r="R282" s="12">
        <v>201.94730504000003</v>
      </c>
      <c r="S282" s="59">
        <v>0</v>
      </c>
      <c r="T282" s="59">
        <v>0</v>
      </c>
      <c r="U282" s="59">
        <v>0</v>
      </c>
      <c r="V282" s="59">
        <v>0</v>
      </c>
      <c r="W282" s="59">
        <v>0</v>
      </c>
      <c r="X282" s="60">
        <f t="shared" si="56"/>
        <v>0</v>
      </c>
      <c r="Y282" s="5"/>
    </row>
    <row r="283" spans="1:31" customFormat="1" x14ac:dyDescent="0.35">
      <c r="A283" s="1" t="s">
        <v>1493</v>
      </c>
      <c r="B283" s="1" t="s">
        <v>1494</v>
      </c>
      <c r="C283" s="3">
        <v>43990</v>
      </c>
      <c r="D283" s="1" t="s">
        <v>1495</v>
      </c>
      <c r="E283" s="1" t="s">
        <v>1496</v>
      </c>
      <c r="F283" s="1" t="s">
        <v>2983</v>
      </c>
      <c r="G283" s="1" t="s">
        <v>3068</v>
      </c>
      <c r="H283" s="18"/>
      <c r="I283" s="2">
        <v>1</v>
      </c>
      <c r="J283" s="2">
        <v>528.98636363636399</v>
      </c>
      <c r="K283" s="87">
        <v>889.17317863636401</v>
      </c>
      <c r="L283" s="2">
        <v>1075.8995461500003</v>
      </c>
      <c r="M283" s="4">
        <v>640.07350000000042</v>
      </c>
      <c r="N283" s="4">
        <v>640.07350000000042</v>
      </c>
      <c r="O283" s="4">
        <v>608.06982500000038</v>
      </c>
      <c r="P283" s="4">
        <v>608.06982500000038</v>
      </c>
      <c r="Q283" s="5" t="s">
        <v>2969</v>
      </c>
      <c r="R283" s="12">
        <v>467.82972114999995</v>
      </c>
      <c r="S283" s="59">
        <v>0</v>
      </c>
      <c r="T283" s="59">
        <v>0</v>
      </c>
      <c r="U283" s="59">
        <v>0</v>
      </c>
      <c r="V283" s="59">
        <v>0</v>
      </c>
      <c r="W283" s="59">
        <v>0</v>
      </c>
      <c r="X283" s="60">
        <f t="shared" si="56"/>
        <v>0</v>
      </c>
      <c r="Y283" s="5"/>
    </row>
    <row r="284" spans="1:31" customFormat="1" x14ac:dyDescent="0.35">
      <c r="A284" s="1" t="s">
        <v>1581</v>
      </c>
      <c r="B284" s="1" t="s">
        <v>1582</v>
      </c>
      <c r="C284" s="3">
        <v>43990</v>
      </c>
      <c r="D284" s="1" t="s">
        <v>1583</v>
      </c>
      <c r="E284" s="1" t="s">
        <v>1584</v>
      </c>
      <c r="F284" s="1" t="s">
        <v>2983</v>
      </c>
      <c r="G284" s="1" t="s">
        <v>3068</v>
      </c>
      <c r="H284" s="18"/>
      <c r="I284" s="2">
        <v>1</v>
      </c>
      <c r="J284" s="2">
        <v>133.09132231404999</v>
      </c>
      <c r="K284" s="87">
        <v>223.71320367768701</v>
      </c>
      <c r="L284" s="2">
        <v>270.69297645000125</v>
      </c>
      <c r="M284" s="4">
        <v>161.04050000000049</v>
      </c>
      <c r="N284" s="4">
        <v>161.04050000000049</v>
      </c>
      <c r="O284" s="4">
        <v>152.98847500000045</v>
      </c>
      <c r="P284" s="4">
        <v>152.98847500000045</v>
      </c>
      <c r="Q284" s="5" t="s">
        <v>2969</v>
      </c>
      <c r="R284" s="12">
        <v>117.70450145000081</v>
      </c>
      <c r="S284" s="59">
        <v>0</v>
      </c>
      <c r="T284" s="59">
        <v>0</v>
      </c>
      <c r="U284" s="59">
        <v>0</v>
      </c>
      <c r="V284" s="59">
        <v>0</v>
      </c>
      <c r="W284" s="59">
        <v>0</v>
      </c>
      <c r="X284" s="60">
        <f t="shared" si="56"/>
        <v>0</v>
      </c>
      <c r="Y284" s="5"/>
    </row>
    <row r="285" spans="1:31" customFormat="1" x14ac:dyDescent="0.35">
      <c r="A285" s="1" t="s">
        <v>1850</v>
      </c>
      <c r="B285" s="1" t="s">
        <v>1851</v>
      </c>
      <c r="C285" s="3">
        <v>43990</v>
      </c>
      <c r="D285" s="1" t="s">
        <v>1852</v>
      </c>
      <c r="E285" s="1" t="s">
        <v>1853</v>
      </c>
      <c r="F285" s="1" t="s">
        <v>2983</v>
      </c>
      <c r="G285" s="1" t="s">
        <v>3068</v>
      </c>
      <c r="H285" s="18"/>
      <c r="I285" s="2">
        <v>1</v>
      </c>
      <c r="J285" s="2">
        <v>20.726115702479301</v>
      </c>
      <c r="K285" s="87">
        <v>34.838527884297498</v>
      </c>
      <c r="L285" s="2">
        <v>42.154618739999975</v>
      </c>
      <c r="M285" s="4">
        <v>25.078599999999955</v>
      </c>
      <c r="N285" s="4">
        <v>25.078599999999955</v>
      </c>
      <c r="O285" s="4">
        <v>23.824669999999955</v>
      </c>
      <c r="P285" s="4">
        <v>23.824669999999955</v>
      </c>
      <c r="Q285" s="5" t="s">
        <v>2969</v>
      </c>
      <c r="R285" s="12">
        <v>18.32994874000002</v>
      </c>
      <c r="S285" s="59">
        <v>0</v>
      </c>
      <c r="T285" s="59">
        <v>0</v>
      </c>
      <c r="U285" s="59">
        <v>0</v>
      </c>
      <c r="V285" s="59">
        <v>0</v>
      </c>
      <c r="W285" s="59">
        <v>0</v>
      </c>
      <c r="X285" s="60">
        <f t="shared" si="56"/>
        <v>0</v>
      </c>
      <c r="Y285" s="5"/>
    </row>
    <row r="286" spans="1:31" customFormat="1" x14ac:dyDescent="0.35">
      <c r="A286" s="1" t="s">
        <v>1987</v>
      </c>
      <c r="B286" s="1" t="s">
        <v>1988</v>
      </c>
      <c r="C286" s="3">
        <v>43990</v>
      </c>
      <c r="D286" s="1" t="s">
        <v>1989</v>
      </c>
      <c r="E286" s="1" t="s">
        <v>1990</v>
      </c>
      <c r="F286" s="1" t="s">
        <v>2983</v>
      </c>
      <c r="G286" s="1" t="s">
        <v>3068</v>
      </c>
      <c r="H286" s="18"/>
      <c r="I286" s="2">
        <v>1</v>
      </c>
      <c r="J286" s="2">
        <v>275.01652892561998</v>
      </c>
      <c r="K286" s="87">
        <v>481.23217280991798</v>
      </c>
      <c r="L286" s="2">
        <v>582.29092910000077</v>
      </c>
      <c r="M286" s="4">
        <v>332.77000000000015</v>
      </c>
      <c r="N286" s="4">
        <v>332.77000000000015</v>
      </c>
      <c r="O286" s="4">
        <v>316.13150000000013</v>
      </c>
      <c r="P286" s="4">
        <v>316.13150000000013</v>
      </c>
      <c r="Q286" s="5" t="s">
        <v>2969</v>
      </c>
      <c r="R286" s="12">
        <v>266.15942910000064</v>
      </c>
      <c r="S286" s="59">
        <v>0</v>
      </c>
      <c r="T286" s="59">
        <v>0</v>
      </c>
      <c r="U286" s="59">
        <v>0</v>
      </c>
      <c r="V286" s="59">
        <v>0</v>
      </c>
      <c r="W286" s="59">
        <v>0</v>
      </c>
      <c r="X286" s="60">
        <f t="shared" si="56"/>
        <v>0</v>
      </c>
      <c r="Y286" s="5"/>
    </row>
    <row r="287" spans="1:31" customFormat="1" x14ac:dyDescent="0.35">
      <c r="A287" s="1" t="s">
        <v>2856</v>
      </c>
      <c r="B287" s="1" t="s">
        <v>2857</v>
      </c>
      <c r="C287" s="3">
        <v>43990</v>
      </c>
      <c r="D287" s="1" t="s">
        <v>2858</v>
      </c>
      <c r="E287" s="1" t="s">
        <v>2859</v>
      </c>
      <c r="F287" s="1" t="s">
        <v>2983</v>
      </c>
      <c r="G287" s="1" t="s">
        <v>3068</v>
      </c>
      <c r="H287" s="18"/>
      <c r="I287" s="2">
        <v>1</v>
      </c>
      <c r="J287" s="2">
        <v>38.188016528925601</v>
      </c>
      <c r="K287" s="87">
        <v>64.190236983470996</v>
      </c>
      <c r="L287" s="2">
        <v>77.6701867499999</v>
      </c>
      <c r="M287" s="4">
        <v>46.207499999999975</v>
      </c>
      <c r="N287" s="4">
        <v>46.207499999999975</v>
      </c>
      <c r="O287" s="4">
        <v>43.897124999999974</v>
      </c>
      <c r="P287" s="4">
        <v>43.897124999999974</v>
      </c>
      <c r="Q287" s="5" t="s">
        <v>2969</v>
      </c>
      <c r="R287" s="12">
        <v>33.773061749999925</v>
      </c>
      <c r="S287" s="59">
        <v>0</v>
      </c>
      <c r="T287" s="59">
        <v>0</v>
      </c>
      <c r="U287" s="59">
        <v>0</v>
      </c>
      <c r="V287" s="59">
        <v>0</v>
      </c>
      <c r="W287" s="59">
        <v>0</v>
      </c>
      <c r="X287" s="60">
        <f t="shared" si="56"/>
        <v>0</v>
      </c>
      <c r="Y287" s="5"/>
    </row>
    <row r="288" spans="1:31" customFormat="1" x14ac:dyDescent="0.35">
      <c r="A288" s="1"/>
      <c r="B288" s="1"/>
      <c r="C288" s="3"/>
      <c r="D288" s="1"/>
      <c r="E288" s="1"/>
      <c r="F288" s="1"/>
      <c r="G288" s="1"/>
      <c r="H288" s="18"/>
      <c r="I288" s="2"/>
      <c r="J288" s="2"/>
      <c r="K288" s="87"/>
      <c r="L288" s="2"/>
      <c r="M288" s="4"/>
      <c r="N288" s="4"/>
      <c r="O288" s="4"/>
      <c r="P288" s="26">
        <f>SUM(P278:P287)</f>
        <v>2139.5059250000008</v>
      </c>
      <c r="Q288" s="5"/>
      <c r="R288" s="12"/>
      <c r="S288" s="59">
        <v>0</v>
      </c>
      <c r="T288" s="59">
        <v>0</v>
      </c>
      <c r="U288" s="59">
        <v>0</v>
      </c>
      <c r="V288" s="59">
        <v>0</v>
      </c>
      <c r="W288" s="59">
        <v>0</v>
      </c>
      <c r="X288" s="60">
        <f t="shared" si="56"/>
        <v>0</v>
      </c>
      <c r="Y288" s="5"/>
    </row>
    <row r="289" spans="1:25" customFormat="1" x14ac:dyDescent="0.35">
      <c r="A289" s="1" t="s">
        <v>966</v>
      </c>
      <c r="B289" s="1" t="s">
        <v>967</v>
      </c>
      <c r="C289" s="3">
        <v>43990</v>
      </c>
      <c r="D289" s="1" t="s">
        <v>968</v>
      </c>
      <c r="E289" s="1" t="s">
        <v>969</v>
      </c>
      <c r="F289" s="1" t="s">
        <v>2983</v>
      </c>
      <c r="G289" s="1" t="s">
        <v>3069</v>
      </c>
      <c r="H289" s="18"/>
      <c r="I289" s="2">
        <v>1</v>
      </c>
      <c r="J289" s="2">
        <v>853.12322314049595</v>
      </c>
      <c r="K289" s="87">
        <v>1268.89751811574</v>
      </c>
      <c r="L289" s="2">
        <v>1535.3659969200453</v>
      </c>
      <c r="M289" s="4">
        <v>1032.2791</v>
      </c>
      <c r="N289" s="4">
        <v>1032.2791</v>
      </c>
      <c r="O289" s="4">
        <v>980.66514499999994</v>
      </c>
      <c r="P289" s="4">
        <v>980.66514499999994</v>
      </c>
      <c r="Q289" s="5" t="s">
        <v>2969</v>
      </c>
      <c r="R289" s="12">
        <v>554.70085192004535</v>
      </c>
      <c r="S289" s="59">
        <v>0</v>
      </c>
      <c r="T289" s="59">
        <v>0</v>
      </c>
      <c r="U289" s="59">
        <v>0</v>
      </c>
      <c r="V289" s="59">
        <v>0</v>
      </c>
      <c r="W289" s="59">
        <v>0</v>
      </c>
      <c r="X289" s="60">
        <f t="shared" si="56"/>
        <v>0</v>
      </c>
      <c r="Y289" s="5"/>
    </row>
    <row r="290" spans="1:25" customFormat="1" x14ac:dyDescent="0.35">
      <c r="A290" s="1" t="s">
        <v>1213</v>
      </c>
      <c r="B290" s="1" t="s">
        <v>1214</v>
      </c>
      <c r="C290" s="3">
        <v>43990</v>
      </c>
      <c r="D290" s="1" t="s">
        <v>1215</v>
      </c>
      <c r="E290" s="1" t="s">
        <v>1216</v>
      </c>
      <c r="F290" s="1" t="s">
        <v>2983</v>
      </c>
      <c r="G290" s="1" t="s">
        <v>3069</v>
      </c>
      <c r="H290" s="18"/>
      <c r="I290" s="2">
        <v>2</v>
      </c>
      <c r="J290" s="2">
        <v>148.503801652893</v>
      </c>
      <c r="K290" s="87">
        <v>440.45321697058</v>
      </c>
      <c r="L290" s="2">
        <v>532.94839253440182</v>
      </c>
      <c r="M290" s="4">
        <v>179.68960000000052</v>
      </c>
      <c r="N290" s="4">
        <v>359.37920000000105</v>
      </c>
      <c r="O290" s="4">
        <v>341.41024000000095</v>
      </c>
      <c r="P290" s="4">
        <v>341.41024000000095</v>
      </c>
      <c r="Q290" s="5" t="s">
        <v>2969</v>
      </c>
      <c r="R290" s="12">
        <v>191.53815253440087</v>
      </c>
      <c r="S290" s="59">
        <v>0</v>
      </c>
      <c r="T290" s="59">
        <v>0</v>
      </c>
      <c r="U290" s="59">
        <v>0</v>
      </c>
      <c r="V290" s="59">
        <v>0</v>
      </c>
      <c r="W290" s="59">
        <v>0</v>
      </c>
      <c r="X290" s="60">
        <f t="shared" si="56"/>
        <v>0</v>
      </c>
      <c r="Y290" s="5"/>
    </row>
    <row r="291" spans="1:25" customFormat="1" x14ac:dyDescent="0.35">
      <c r="A291" s="1" t="s">
        <v>1756</v>
      </c>
      <c r="B291" s="1" t="s">
        <v>1757</v>
      </c>
      <c r="C291" s="3">
        <v>43990</v>
      </c>
      <c r="D291" s="1" t="s">
        <v>1758</v>
      </c>
      <c r="E291" s="1" t="s">
        <v>1759</v>
      </c>
      <c r="F291" s="1" t="s">
        <v>2983</v>
      </c>
      <c r="G291" s="1" t="s">
        <v>3069</v>
      </c>
      <c r="H291" s="18">
        <v>532</v>
      </c>
      <c r="I291" s="2">
        <v>1</v>
      </c>
      <c r="J291" s="2">
        <v>176.006611570248</v>
      </c>
      <c r="K291" s="87">
        <v>261.78290569917402</v>
      </c>
      <c r="L291" s="2">
        <v>316.75731589600053</v>
      </c>
      <c r="M291" s="4">
        <v>212.96800000000007</v>
      </c>
      <c r="N291" s="4">
        <v>212.96800000000007</v>
      </c>
      <c r="O291" s="4">
        <v>202.31960000000007</v>
      </c>
      <c r="P291" s="4">
        <v>202.31960000000007</v>
      </c>
      <c r="Q291" s="5" t="s">
        <v>2969</v>
      </c>
      <c r="R291" s="12">
        <v>114.43771589600047</v>
      </c>
      <c r="S291" s="59">
        <v>2385.0700000000002</v>
      </c>
      <c r="T291" s="59">
        <v>-57.48</v>
      </c>
      <c r="U291" s="59">
        <v>-47.7</v>
      </c>
      <c r="V291" s="59">
        <v>-345.83000000000038</v>
      </c>
      <c r="W291" s="59">
        <v>1934.06</v>
      </c>
      <c r="X291" s="60">
        <f>+W291-P292</f>
        <v>409.6650149999989</v>
      </c>
      <c r="Y291" s="5"/>
    </row>
    <row r="292" spans="1:25" customFormat="1" x14ac:dyDescent="0.35">
      <c r="A292" s="1"/>
      <c r="B292" s="1"/>
      <c r="C292" s="3"/>
      <c r="D292" s="1"/>
      <c r="E292" s="1"/>
      <c r="F292" s="1"/>
      <c r="G292" s="1"/>
      <c r="H292" s="18"/>
      <c r="I292" s="2"/>
      <c r="J292" s="2"/>
      <c r="K292" s="87"/>
      <c r="L292" s="2"/>
      <c r="M292" s="4"/>
      <c r="N292" s="4"/>
      <c r="O292" s="4"/>
      <c r="P292" s="26">
        <f>SUM(P289:P291)</f>
        <v>1524.394985000001</v>
      </c>
      <c r="Q292" s="5"/>
      <c r="R292" s="12"/>
      <c r="S292" s="59">
        <v>0</v>
      </c>
      <c r="T292" s="59">
        <v>0</v>
      </c>
      <c r="U292" s="59">
        <v>0</v>
      </c>
      <c r="V292" s="59">
        <v>0</v>
      </c>
      <c r="W292" s="59">
        <v>0</v>
      </c>
      <c r="X292" s="60">
        <f t="shared" ref="X292:X296" si="57">+W292</f>
        <v>0</v>
      </c>
      <c r="Y292" s="5"/>
    </row>
    <row r="293" spans="1:25" customFormat="1" x14ac:dyDescent="0.35">
      <c r="A293" s="1" t="s">
        <v>854</v>
      </c>
      <c r="B293" s="1" t="s">
        <v>855</v>
      </c>
      <c r="C293" s="3">
        <v>43990</v>
      </c>
      <c r="D293" s="1" t="s">
        <v>856</v>
      </c>
      <c r="E293" s="1" t="s">
        <v>857</v>
      </c>
      <c r="F293" s="1" t="s">
        <v>2983</v>
      </c>
      <c r="G293" s="1" t="s">
        <v>3070</v>
      </c>
      <c r="H293" s="18"/>
      <c r="I293" s="2">
        <v>1</v>
      </c>
      <c r="J293" s="2">
        <v>605.04950413223105</v>
      </c>
      <c r="K293" s="87">
        <v>1059.09075302314</v>
      </c>
      <c r="L293" s="2">
        <v>1281.4998111579994</v>
      </c>
      <c r="M293" s="4">
        <v>732.10989999999958</v>
      </c>
      <c r="N293" s="4">
        <v>732.10989999999958</v>
      </c>
      <c r="O293" s="4">
        <v>695.50440499999957</v>
      </c>
      <c r="P293" s="4">
        <v>695.50440499999957</v>
      </c>
      <c r="Q293" s="5" t="s">
        <v>2969</v>
      </c>
      <c r="R293" s="12">
        <v>585.99540615799981</v>
      </c>
      <c r="S293" s="59">
        <v>0</v>
      </c>
      <c r="T293" s="59">
        <v>0</v>
      </c>
      <c r="U293" s="59">
        <v>0</v>
      </c>
      <c r="V293" s="59">
        <v>0</v>
      </c>
      <c r="W293" s="59">
        <v>0</v>
      </c>
      <c r="X293" s="60">
        <f t="shared" si="57"/>
        <v>0</v>
      </c>
      <c r="Y293" s="5"/>
    </row>
    <row r="294" spans="1:25" customFormat="1" x14ac:dyDescent="0.35">
      <c r="A294" s="1" t="s">
        <v>1197</v>
      </c>
      <c r="B294" s="1" t="s">
        <v>1198</v>
      </c>
      <c r="C294" s="3">
        <v>43990</v>
      </c>
      <c r="D294" s="1" t="s">
        <v>1199</v>
      </c>
      <c r="E294" s="1" t="s">
        <v>1200</v>
      </c>
      <c r="F294" s="1" t="s">
        <v>2983</v>
      </c>
      <c r="G294" s="1" t="s">
        <v>3070</v>
      </c>
      <c r="H294" s="18"/>
      <c r="I294" s="2">
        <v>1</v>
      </c>
      <c r="J294" s="2">
        <v>148.503801652893</v>
      </c>
      <c r="K294" s="87">
        <v>259.090127629753</v>
      </c>
      <c r="L294" s="2">
        <v>313.49905443200112</v>
      </c>
      <c r="M294" s="4">
        <v>179.68960000000052</v>
      </c>
      <c r="N294" s="4">
        <v>179.68960000000052</v>
      </c>
      <c r="O294" s="4">
        <v>170.70512000000048</v>
      </c>
      <c r="P294" s="4">
        <v>170.70512000000048</v>
      </c>
      <c r="Q294" s="5" t="s">
        <v>2969</v>
      </c>
      <c r="R294" s="12">
        <v>142.79393443200064</v>
      </c>
      <c r="S294" s="59">
        <v>0</v>
      </c>
      <c r="T294" s="59">
        <v>0</v>
      </c>
      <c r="U294" s="59">
        <v>0</v>
      </c>
      <c r="V294" s="59">
        <v>0</v>
      </c>
      <c r="W294" s="59">
        <v>0</v>
      </c>
      <c r="X294" s="60">
        <f t="shared" si="57"/>
        <v>0</v>
      </c>
      <c r="Y294" s="5"/>
    </row>
    <row r="295" spans="1:25" customFormat="1" x14ac:dyDescent="0.35">
      <c r="A295" s="1" t="s">
        <v>2381</v>
      </c>
      <c r="B295" s="1" t="s">
        <v>2382</v>
      </c>
      <c r="C295" s="3">
        <v>43990</v>
      </c>
      <c r="D295" s="1" t="s">
        <v>2383</v>
      </c>
      <c r="E295" s="1" t="s">
        <v>2384</v>
      </c>
      <c r="F295" s="1" t="s">
        <v>2983</v>
      </c>
      <c r="G295" s="1" t="s">
        <v>3070</v>
      </c>
      <c r="H295" s="18"/>
      <c r="I295" s="2">
        <v>1</v>
      </c>
      <c r="J295" s="2">
        <v>564.81669421487595</v>
      </c>
      <c r="K295" s="87">
        <v>988.32754787107399</v>
      </c>
      <c r="L295" s="2">
        <v>1195.8763329239996</v>
      </c>
      <c r="M295" s="4">
        <v>683.42819999999983</v>
      </c>
      <c r="N295" s="4">
        <v>683.42819999999983</v>
      </c>
      <c r="O295" s="4">
        <v>649.2567899999998</v>
      </c>
      <c r="P295" s="4">
        <v>649.2567899999998</v>
      </c>
      <c r="Q295" s="5" t="s">
        <v>2969</v>
      </c>
      <c r="R295" s="12">
        <v>546.6195429239998</v>
      </c>
      <c r="S295" s="59">
        <v>0</v>
      </c>
      <c r="T295" s="59">
        <v>0</v>
      </c>
      <c r="U295" s="59">
        <v>0</v>
      </c>
      <c r="V295" s="59">
        <v>0</v>
      </c>
      <c r="W295" s="59">
        <v>0</v>
      </c>
      <c r="X295" s="60">
        <f t="shared" si="57"/>
        <v>0</v>
      </c>
      <c r="Y295" s="5"/>
    </row>
    <row r="296" spans="1:25" customFormat="1" x14ac:dyDescent="0.35">
      <c r="A296" s="1" t="s">
        <v>2785</v>
      </c>
      <c r="B296" s="1" t="s">
        <v>2786</v>
      </c>
      <c r="C296" s="3">
        <v>43990</v>
      </c>
      <c r="D296" s="1" t="s">
        <v>2787</v>
      </c>
      <c r="E296" s="1" t="s">
        <v>2788</v>
      </c>
      <c r="F296" s="1" t="s">
        <v>2983</v>
      </c>
      <c r="G296" s="1" t="s">
        <v>3070</v>
      </c>
      <c r="H296" s="18"/>
      <c r="I296" s="2">
        <v>1</v>
      </c>
      <c r="J296" s="2">
        <v>214.68380165289301</v>
      </c>
      <c r="K296" s="87">
        <v>412.39255510909197</v>
      </c>
      <c r="L296" s="2">
        <v>498.99499168200128</v>
      </c>
      <c r="M296" s="4">
        <v>259.76740000000052</v>
      </c>
      <c r="N296" s="4">
        <v>259.76740000000052</v>
      </c>
      <c r="O296" s="4">
        <v>246.77903000000049</v>
      </c>
      <c r="P296" s="4">
        <v>246.77903000000049</v>
      </c>
      <c r="Q296" s="5" t="s">
        <v>2969</v>
      </c>
      <c r="R296" s="12">
        <v>252.2159616820008</v>
      </c>
      <c r="S296" s="59">
        <v>0</v>
      </c>
      <c r="T296" s="59">
        <v>0</v>
      </c>
      <c r="U296" s="59">
        <v>0</v>
      </c>
      <c r="V296" s="59">
        <v>0</v>
      </c>
      <c r="W296" s="59">
        <v>0</v>
      </c>
      <c r="X296" s="60">
        <f t="shared" si="57"/>
        <v>0</v>
      </c>
      <c r="Y296" s="5"/>
    </row>
    <row r="297" spans="1:25" customFormat="1" x14ac:dyDescent="0.35">
      <c r="A297" s="1" t="s">
        <v>2904</v>
      </c>
      <c r="B297" s="1" t="s">
        <v>2905</v>
      </c>
      <c r="C297" s="3">
        <v>43990</v>
      </c>
      <c r="D297" s="1" t="s">
        <v>2906</v>
      </c>
      <c r="E297" s="1" t="s">
        <v>2907</v>
      </c>
      <c r="F297" s="1" t="s">
        <v>2983</v>
      </c>
      <c r="G297" s="1" t="s">
        <v>3070</v>
      </c>
      <c r="H297" s="18">
        <v>533</v>
      </c>
      <c r="I297" s="2">
        <v>1</v>
      </c>
      <c r="J297" s="2">
        <v>168.62289256198301</v>
      </c>
      <c r="K297" s="87">
        <v>324.54342262727198</v>
      </c>
      <c r="L297" s="2">
        <v>392.69754137899906</v>
      </c>
      <c r="M297" s="4">
        <v>204.03369999999944</v>
      </c>
      <c r="N297" s="4">
        <v>204.03369999999944</v>
      </c>
      <c r="O297" s="4">
        <v>193.83201499999947</v>
      </c>
      <c r="P297" s="4">
        <v>193.83201499999947</v>
      </c>
      <c r="Q297" s="5" t="s">
        <v>2969</v>
      </c>
      <c r="R297" s="12">
        <v>198.86552637899959</v>
      </c>
      <c r="S297" s="59">
        <v>3682.57</v>
      </c>
      <c r="T297" s="59">
        <v>-88.75</v>
      </c>
      <c r="U297" s="59">
        <v>-73.650000000000006</v>
      </c>
      <c r="V297" s="59">
        <v>-589.21</v>
      </c>
      <c r="W297" s="59">
        <v>2930.96</v>
      </c>
      <c r="X297" s="60">
        <f>+W297-P298</f>
        <v>974.88264000000026</v>
      </c>
      <c r="Y297" s="5"/>
    </row>
    <row r="298" spans="1:25" customFormat="1" x14ac:dyDescent="0.35">
      <c r="A298" s="1"/>
      <c r="B298" s="1"/>
      <c r="C298" s="3"/>
      <c r="D298" s="1"/>
      <c r="E298" s="1"/>
      <c r="F298" s="1"/>
      <c r="G298" s="1"/>
      <c r="H298" s="18"/>
      <c r="I298" s="2"/>
      <c r="J298" s="2"/>
      <c r="K298" s="87"/>
      <c r="L298" s="2"/>
      <c r="M298" s="4"/>
      <c r="N298" s="4"/>
      <c r="O298" s="4"/>
      <c r="P298" s="26">
        <f>SUM(P293:P297)</f>
        <v>1956.0773599999998</v>
      </c>
      <c r="Q298" s="5"/>
      <c r="R298" s="12"/>
      <c r="S298" s="59">
        <v>0</v>
      </c>
      <c r="T298" s="59">
        <v>0</v>
      </c>
      <c r="U298" s="59">
        <v>0</v>
      </c>
      <c r="V298" s="59">
        <v>0</v>
      </c>
      <c r="W298" s="59">
        <v>0</v>
      </c>
      <c r="X298" s="60">
        <f t="shared" ref="X298:X299" si="58">+W298</f>
        <v>0</v>
      </c>
      <c r="Y298" s="5"/>
    </row>
    <row r="299" spans="1:25" customFormat="1" x14ac:dyDescent="0.35">
      <c r="A299" s="1" t="s">
        <v>882</v>
      </c>
      <c r="B299" s="1" t="s">
        <v>883</v>
      </c>
      <c r="C299" s="3">
        <v>43990</v>
      </c>
      <c r="D299" s="1" t="s">
        <v>884</v>
      </c>
      <c r="E299" s="1" t="s">
        <v>885</v>
      </c>
      <c r="F299" s="1" t="s">
        <v>2983</v>
      </c>
      <c r="G299" s="1" t="s">
        <v>3071</v>
      </c>
      <c r="H299" s="18"/>
      <c r="I299" s="2">
        <v>1</v>
      </c>
      <c r="J299" s="2">
        <v>363.02528925619799</v>
      </c>
      <c r="K299" s="87">
        <v>593.94150096123894</v>
      </c>
      <c r="L299" s="2">
        <v>718.66921616309912</v>
      </c>
      <c r="M299" s="4">
        <v>439.26059999999956</v>
      </c>
      <c r="N299" s="4">
        <v>439.26059999999956</v>
      </c>
      <c r="O299" s="4">
        <v>417.29756999999955</v>
      </c>
      <c r="P299" s="4">
        <v>417.29756999999955</v>
      </c>
      <c r="Q299" s="5" t="s">
        <v>2969</v>
      </c>
      <c r="R299" s="12">
        <v>301.37164616309957</v>
      </c>
      <c r="S299" s="59">
        <v>0</v>
      </c>
      <c r="T299" s="59">
        <v>0</v>
      </c>
      <c r="U299" s="59">
        <v>0</v>
      </c>
      <c r="V299" s="59">
        <v>0</v>
      </c>
      <c r="W299" s="59">
        <v>0</v>
      </c>
      <c r="X299" s="60">
        <f t="shared" si="58"/>
        <v>0</v>
      </c>
      <c r="Y299" s="5"/>
    </row>
    <row r="300" spans="1:25" customFormat="1" x14ac:dyDescent="0.35">
      <c r="A300" s="1" t="s">
        <v>906</v>
      </c>
      <c r="B300" s="1" t="s">
        <v>907</v>
      </c>
      <c r="C300" s="3">
        <v>43990</v>
      </c>
      <c r="D300" s="1" t="s">
        <v>908</v>
      </c>
      <c r="E300" s="1" t="s">
        <v>909</v>
      </c>
      <c r="F300" s="1" t="s">
        <v>2983</v>
      </c>
      <c r="G300" s="1" t="s">
        <v>3071</v>
      </c>
      <c r="H300" s="18">
        <v>534</v>
      </c>
      <c r="I300" s="2">
        <v>1</v>
      </c>
      <c r="J300" s="2">
        <v>286.20950413223102</v>
      </c>
      <c r="K300" s="87">
        <v>425.74150295826399</v>
      </c>
      <c r="L300" s="2">
        <v>515.14721857949939</v>
      </c>
      <c r="M300" s="4">
        <v>346.31349999999952</v>
      </c>
      <c r="N300" s="4">
        <v>346.31349999999952</v>
      </c>
      <c r="O300" s="4">
        <v>328.99782499999952</v>
      </c>
      <c r="P300" s="4">
        <v>328.99782499999952</v>
      </c>
      <c r="Q300" s="5" t="s">
        <v>2969</v>
      </c>
      <c r="R300" s="12">
        <v>186.14939357949987</v>
      </c>
      <c r="S300" s="59">
        <v>1233.81</v>
      </c>
      <c r="T300" s="59">
        <v>-29.73</v>
      </c>
      <c r="U300" s="59">
        <v>-24.68</v>
      </c>
      <c r="V300" s="59">
        <v>-178.90999999999985</v>
      </c>
      <c r="W300" s="59">
        <v>1000.49</v>
      </c>
      <c r="X300" s="60">
        <f>+W300-P301</f>
        <v>254.19460500000093</v>
      </c>
      <c r="Y300" s="5"/>
    </row>
    <row r="301" spans="1:25" customFormat="1" x14ac:dyDescent="0.35">
      <c r="A301" s="1"/>
      <c r="B301" s="1"/>
      <c r="C301" s="3"/>
      <c r="D301" s="1"/>
      <c r="E301" s="1"/>
      <c r="F301" s="1"/>
      <c r="G301" s="1"/>
      <c r="H301" s="18"/>
      <c r="I301" s="2"/>
      <c r="J301" s="2"/>
      <c r="K301" s="87"/>
      <c r="L301" s="2"/>
      <c r="M301" s="4"/>
      <c r="N301" s="4"/>
      <c r="O301" s="4"/>
      <c r="P301" s="26">
        <f>SUM(P299:P300)</f>
        <v>746.29539499999908</v>
      </c>
      <c r="Q301" s="5"/>
      <c r="R301" s="12"/>
      <c r="S301" s="59">
        <v>0</v>
      </c>
      <c r="T301" s="59">
        <v>0</v>
      </c>
      <c r="U301" s="59">
        <v>0</v>
      </c>
      <c r="V301" s="59">
        <v>0</v>
      </c>
      <c r="W301" s="59">
        <v>0</v>
      </c>
      <c r="X301" s="60">
        <f t="shared" ref="X301:X308" si="59">+W301</f>
        <v>0</v>
      </c>
      <c r="Y301" s="5"/>
    </row>
    <row r="302" spans="1:25" customFormat="1" x14ac:dyDescent="0.35">
      <c r="A302" s="1" t="s">
        <v>87</v>
      </c>
      <c r="B302" s="1" t="s">
        <v>88</v>
      </c>
      <c r="C302" s="3">
        <v>43990</v>
      </c>
      <c r="D302" s="1" t="s">
        <v>89</v>
      </c>
      <c r="E302" s="1" t="s">
        <v>90</v>
      </c>
      <c r="F302" s="1" t="s">
        <v>2983</v>
      </c>
      <c r="G302" s="1" t="s">
        <v>3072</v>
      </c>
      <c r="H302" s="18"/>
      <c r="I302" s="2">
        <v>1</v>
      </c>
      <c r="J302" s="2">
        <v>464.98347107438002</v>
      </c>
      <c r="K302" s="87">
        <v>691.66291322313998</v>
      </c>
      <c r="L302" s="2">
        <v>836.91212499999938</v>
      </c>
      <c r="M302" s="4">
        <v>562.62999999999977</v>
      </c>
      <c r="N302" s="4">
        <v>562.62999999999977</v>
      </c>
      <c r="O302" s="4">
        <v>534.49849999999981</v>
      </c>
      <c r="P302" s="4">
        <v>534.49849999999981</v>
      </c>
      <c r="Q302" s="5" t="s">
        <v>2969</v>
      </c>
      <c r="R302" s="12">
        <v>302.41362499999957</v>
      </c>
      <c r="S302" s="59">
        <v>0</v>
      </c>
      <c r="T302" s="59">
        <v>0</v>
      </c>
      <c r="U302" s="59">
        <v>0</v>
      </c>
      <c r="V302" s="59">
        <v>0</v>
      </c>
      <c r="W302" s="59">
        <v>0</v>
      </c>
      <c r="X302" s="60">
        <f t="shared" si="59"/>
        <v>0</v>
      </c>
      <c r="Y302" s="5"/>
    </row>
    <row r="303" spans="1:25" customFormat="1" x14ac:dyDescent="0.35">
      <c r="A303" s="1" t="s">
        <v>111</v>
      </c>
      <c r="B303" s="1" t="s">
        <v>112</v>
      </c>
      <c r="C303" s="3">
        <v>43990</v>
      </c>
      <c r="D303" s="1" t="s">
        <v>113</v>
      </c>
      <c r="E303" s="1" t="s">
        <v>114</v>
      </c>
      <c r="F303" s="1" t="s">
        <v>2983</v>
      </c>
      <c r="G303" s="1" t="s">
        <v>3072</v>
      </c>
      <c r="H303" s="18"/>
      <c r="I303" s="2">
        <v>1</v>
      </c>
      <c r="J303" s="2">
        <v>256.65570247933903</v>
      </c>
      <c r="K303" s="87">
        <v>378.64043636008302</v>
      </c>
      <c r="L303" s="2">
        <v>458.15492799570046</v>
      </c>
      <c r="M303" s="4">
        <v>310.55340000000024</v>
      </c>
      <c r="N303" s="4">
        <v>310.55340000000024</v>
      </c>
      <c r="O303" s="4">
        <v>295.02573000000024</v>
      </c>
      <c r="P303" s="4">
        <v>295.02573000000024</v>
      </c>
      <c r="Q303" s="5" t="s">
        <v>2969</v>
      </c>
      <c r="R303" s="12">
        <v>163.12919799570022</v>
      </c>
      <c r="S303" s="59">
        <v>0</v>
      </c>
      <c r="T303" s="59">
        <v>0</v>
      </c>
      <c r="U303" s="59">
        <v>0</v>
      </c>
      <c r="V303" s="59">
        <v>0</v>
      </c>
      <c r="W303" s="59">
        <v>0</v>
      </c>
      <c r="X303" s="60">
        <f t="shared" si="59"/>
        <v>0</v>
      </c>
      <c r="Y303" s="5"/>
    </row>
    <row r="304" spans="1:25" customFormat="1" x14ac:dyDescent="0.35">
      <c r="A304" s="1" t="s">
        <v>145</v>
      </c>
      <c r="B304" s="1" t="s">
        <v>146</v>
      </c>
      <c r="C304" s="3">
        <v>43990</v>
      </c>
      <c r="D304" s="1" t="s">
        <v>147</v>
      </c>
      <c r="E304" s="1" t="s">
        <v>148</v>
      </c>
      <c r="F304" s="1" t="s">
        <v>2983</v>
      </c>
      <c r="G304" s="1" t="s">
        <v>3072</v>
      </c>
      <c r="H304" s="18"/>
      <c r="I304" s="2">
        <v>1</v>
      </c>
      <c r="J304" s="2">
        <v>483.58636363636401</v>
      </c>
      <c r="K304" s="87">
        <v>719.33882639318199</v>
      </c>
      <c r="L304" s="2">
        <v>870.39997993575014</v>
      </c>
      <c r="M304" s="4">
        <v>585.13950000000045</v>
      </c>
      <c r="N304" s="4">
        <v>585.13950000000045</v>
      </c>
      <c r="O304" s="4">
        <v>555.88252500000044</v>
      </c>
      <c r="P304" s="4">
        <v>555.88252500000044</v>
      </c>
      <c r="Q304" s="5" t="s">
        <v>2969</v>
      </c>
      <c r="R304" s="12">
        <v>314.5174549357497</v>
      </c>
      <c r="S304" s="59">
        <v>0</v>
      </c>
      <c r="T304" s="59">
        <v>0</v>
      </c>
      <c r="U304" s="59">
        <v>0</v>
      </c>
      <c r="V304" s="59">
        <v>0</v>
      </c>
      <c r="W304" s="59">
        <v>0</v>
      </c>
      <c r="X304" s="60">
        <f t="shared" si="59"/>
        <v>0</v>
      </c>
      <c r="Y304" s="5"/>
    </row>
    <row r="305" spans="1:25" customFormat="1" x14ac:dyDescent="0.35">
      <c r="A305" s="1" t="s">
        <v>190</v>
      </c>
      <c r="B305" s="1" t="s">
        <v>191</v>
      </c>
      <c r="C305" s="3">
        <v>43990</v>
      </c>
      <c r="D305" s="1" t="s">
        <v>192</v>
      </c>
      <c r="E305" s="1" t="s">
        <v>193</v>
      </c>
      <c r="F305" s="1" t="s">
        <v>2983</v>
      </c>
      <c r="G305" s="1" t="s">
        <v>3072</v>
      </c>
      <c r="H305" s="18"/>
      <c r="I305" s="2">
        <v>1</v>
      </c>
      <c r="J305" s="2">
        <v>629.25190082644599</v>
      </c>
      <c r="K305" s="87">
        <v>936.017551120495</v>
      </c>
      <c r="L305" s="2">
        <v>1132.5812368557988</v>
      </c>
      <c r="M305" s="4">
        <v>761.39479999999958</v>
      </c>
      <c r="N305" s="4">
        <v>761.39479999999958</v>
      </c>
      <c r="O305" s="4">
        <v>723.32505999999955</v>
      </c>
      <c r="P305" s="4">
        <v>723.32505999999955</v>
      </c>
      <c r="Q305" s="5" t="s">
        <v>2969</v>
      </c>
      <c r="R305" s="12">
        <v>409.25617685579925</v>
      </c>
      <c r="S305" s="59">
        <v>0</v>
      </c>
      <c r="T305" s="59">
        <v>0</v>
      </c>
      <c r="U305" s="59">
        <v>0</v>
      </c>
      <c r="V305" s="59">
        <v>0</v>
      </c>
      <c r="W305" s="59">
        <v>0</v>
      </c>
      <c r="X305" s="60">
        <f t="shared" si="59"/>
        <v>0</v>
      </c>
      <c r="Y305" s="5"/>
    </row>
    <row r="306" spans="1:25" customFormat="1" x14ac:dyDescent="0.35">
      <c r="A306" s="1" t="s">
        <v>435</v>
      </c>
      <c r="B306" s="1" t="s">
        <v>436</v>
      </c>
      <c r="C306" s="3">
        <v>43990</v>
      </c>
      <c r="D306" s="1" t="s">
        <v>437</v>
      </c>
      <c r="E306" s="1" t="s">
        <v>438</v>
      </c>
      <c r="F306" s="1" t="s">
        <v>2983</v>
      </c>
      <c r="G306" s="1" t="s">
        <v>3072</v>
      </c>
      <c r="H306" s="18"/>
      <c r="I306" s="2">
        <v>2</v>
      </c>
      <c r="J306" s="2">
        <v>173.58239669421499</v>
      </c>
      <c r="K306" s="87">
        <v>567.96871886173597</v>
      </c>
      <c r="L306" s="2">
        <v>687.24214982270053</v>
      </c>
      <c r="M306" s="4">
        <v>210.03470000000013</v>
      </c>
      <c r="N306" s="4">
        <v>420.06940000000026</v>
      </c>
      <c r="O306" s="4">
        <v>399.06593000000021</v>
      </c>
      <c r="P306" s="4">
        <v>399.06593000000021</v>
      </c>
      <c r="Q306" s="5" t="s">
        <v>2969</v>
      </c>
      <c r="R306" s="12">
        <v>288.17621982270032</v>
      </c>
      <c r="S306" s="59">
        <v>0</v>
      </c>
      <c r="T306" s="59">
        <v>0</v>
      </c>
      <c r="U306" s="59">
        <v>0</v>
      </c>
      <c r="V306" s="59">
        <v>0</v>
      </c>
      <c r="W306" s="59">
        <v>0</v>
      </c>
      <c r="X306" s="60">
        <f t="shared" si="59"/>
        <v>0</v>
      </c>
      <c r="Y306" s="5"/>
    </row>
    <row r="307" spans="1:25" customFormat="1" x14ac:dyDescent="0.35">
      <c r="A307" s="1" t="s">
        <v>2051</v>
      </c>
      <c r="B307" s="1" t="s">
        <v>2052</v>
      </c>
      <c r="C307" s="3">
        <v>43990</v>
      </c>
      <c r="D307" s="1" t="s">
        <v>2053</v>
      </c>
      <c r="E307" s="1" t="s">
        <v>2054</v>
      </c>
      <c r="F307" s="1" t="s">
        <v>2983</v>
      </c>
      <c r="G307" s="1" t="s">
        <v>3072</v>
      </c>
      <c r="H307" s="18"/>
      <c r="I307" s="2">
        <v>1</v>
      </c>
      <c r="J307" s="2">
        <v>258.51479338843001</v>
      </c>
      <c r="K307" s="87">
        <v>384.50559715338898</v>
      </c>
      <c r="L307" s="2">
        <v>465.25177255560067</v>
      </c>
      <c r="M307" s="4">
        <v>312.80290000000031</v>
      </c>
      <c r="N307" s="4">
        <v>312.80290000000031</v>
      </c>
      <c r="O307" s="4">
        <v>297.16275500000029</v>
      </c>
      <c r="P307" s="4">
        <v>297.16275500000029</v>
      </c>
      <c r="Q307" s="5" t="s">
        <v>2969</v>
      </c>
      <c r="R307" s="12">
        <v>168.08901755560038</v>
      </c>
      <c r="S307" s="59">
        <v>0</v>
      </c>
      <c r="T307" s="59">
        <v>0</v>
      </c>
      <c r="U307" s="59">
        <v>0</v>
      </c>
      <c r="V307" s="59">
        <v>0</v>
      </c>
      <c r="W307" s="59">
        <v>0</v>
      </c>
      <c r="X307" s="60">
        <f t="shared" si="59"/>
        <v>0</v>
      </c>
      <c r="Y307" s="5"/>
    </row>
    <row r="308" spans="1:25" customFormat="1" x14ac:dyDescent="0.35">
      <c r="A308" s="1" t="s">
        <v>2659</v>
      </c>
      <c r="B308" s="1" t="s">
        <v>2660</v>
      </c>
      <c r="C308" s="3">
        <v>43990</v>
      </c>
      <c r="D308" s="1" t="s">
        <v>2661</v>
      </c>
      <c r="E308" s="1" t="s">
        <v>2662</v>
      </c>
      <c r="F308" s="1" t="s">
        <v>2983</v>
      </c>
      <c r="G308" s="1" t="s">
        <v>3072</v>
      </c>
      <c r="H308" s="18"/>
      <c r="I308" s="2">
        <v>1</v>
      </c>
      <c r="J308" s="2">
        <v>1066.00661157025</v>
      </c>
      <c r="K308" s="87">
        <v>1585.6938957669499</v>
      </c>
      <c r="L308" s="2">
        <v>1918.6896138780094</v>
      </c>
      <c r="M308" s="4">
        <v>1289.8680000000024</v>
      </c>
      <c r="N308" s="4">
        <v>1289.8680000000024</v>
      </c>
      <c r="O308" s="4">
        <v>1225.3746000000021</v>
      </c>
      <c r="P308" s="4">
        <v>1225.3746000000021</v>
      </c>
      <c r="Q308" s="5" t="s">
        <v>2969</v>
      </c>
      <c r="R308" s="12">
        <v>693.31501387800722</v>
      </c>
      <c r="S308" s="59">
        <v>0</v>
      </c>
      <c r="T308" s="59">
        <v>0</v>
      </c>
      <c r="U308" s="59">
        <v>0</v>
      </c>
      <c r="V308" s="59">
        <v>0</v>
      </c>
      <c r="W308" s="59">
        <v>0</v>
      </c>
      <c r="X308" s="60">
        <f t="shared" si="59"/>
        <v>0</v>
      </c>
      <c r="Y308" s="5"/>
    </row>
    <row r="309" spans="1:25" customFormat="1" x14ac:dyDescent="0.35">
      <c r="A309" s="1" t="s">
        <v>2739</v>
      </c>
      <c r="B309" s="1" t="s">
        <v>2740</v>
      </c>
      <c r="C309" s="3">
        <v>43990</v>
      </c>
      <c r="D309" s="1" t="s">
        <v>2741</v>
      </c>
      <c r="E309" s="1" t="s">
        <v>2742</v>
      </c>
      <c r="F309" s="1" t="s">
        <v>2983</v>
      </c>
      <c r="G309" s="1" t="s">
        <v>3072</v>
      </c>
      <c r="H309" s="18">
        <v>536</v>
      </c>
      <c r="I309" s="2">
        <v>1</v>
      </c>
      <c r="J309" s="2">
        <v>658.96586776859499</v>
      </c>
      <c r="K309" s="87">
        <v>980.21732951566105</v>
      </c>
      <c r="L309" s="2">
        <v>1186.0629687139499</v>
      </c>
      <c r="M309" s="4">
        <v>797.34869999999989</v>
      </c>
      <c r="N309" s="4">
        <v>797.34869999999989</v>
      </c>
      <c r="O309" s="4">
        <v>757.48126499999989</v>
      </c>
      <c r="P309" s="4">
        <v>757.48126499999989</v>
      </c>
      <c r="Q309" s="5" t="s">
        <v>2969</v>
      </c>
      <c r="R309" s="12">
        <v>428.58170371394999</v>
      </c>
      <c r="S309" s="59">
        <v>7555.26</v>
      </c>
      <c r="T309" s="59">
        <v>-182.08</v>
      </c>
      <c r="U309" s="59">
        <v>-151.11000000000001</v>
      </c>
      <c r="V309" s="59">
        <v>-1095.5200000000004</v>
      </c>
      <c r="W309" s="59">
        <v>6126.55</v>
      </c>
      <c r="X309" s="60">
        <f>+W309-P310</f>
        <v>1338.7336349999978</v>
      </c>
      <c r="Y309" s="5"/>
    </row>
    <row r="310" spans="1:25" customFormat="1" x14ac:dyDescent="0.35">
      <c r="A310" s="1"/>
      <c r="B310" s="1"/>
      <c r="C310" s="3"/>
      <c r="D310" s="1"/>
      <c r="E310" s="1"/>
      <c r="F310" s="1"/>
      <c r="G310" s="1"/>
      <c r="H310" s="18"/>
      <c r="I310" s="2"/>
      <c r="J310" s="2"/>
      <c r="K310" s="87"/>
      <c r="L310" s="2"/>
      <c r="M310" s="4"/>
      <c r="N310" s="4"/>
      <c r="O310" s="4"/>
      <c r="P310" s="26">
        <f>SUM(P302:P309)</f>
        <v>4787.8163650000024</v>
      </c>
      <c r="Q310" s="5"/>
      <c r="R310" s="12"/>
      <c r="S310" s="59">
        <v>0</v>
      </c>
      <c r="T310" s="59">
        <v>0</v>
      </c>
      <c r="U310" s="59">
        <v>0</v>
      </c>
      <c r="V310" s="59">
        <v>0</v>
      </c>
      <c r="W310" s="59">
        <v>0</v>
      </c>
      <c r="X310" s="60">
        <f t="shared" ref="X310:X312" si="60">+W310</f>
        <v>0</v>
      </c>
      <c r="Y310" s="5"/>
    </row>
    <row r="311" spans="1:25" customFormat="1" x14ac:dyDescent="0.35">
      <c r="A311" s="1" t="s">
        <v>13</v>
      </c>
      <c r="B311" s="1" t="s">
        <v>14</v>
      </c>
      <c r="C311" s="3">
        <v>43990</v>
      </c>
      <c r="D311" s="1" t="s">
        <v>15</v>
      </c>
      <c r="E311" s="1" t="s">
        <v>16</v>
      </c>
      <c r="F311" s="1" t="s">
        <v>2983</v>
      </c>
      <c r="G311" s="1" t="s">
        <v>3073</v>
      </c>
      <c r="H311" s="18"/>
      <c r="I311" s="2">
        <v>1</v>
      </c>
      <c r="J311" s="2">
        <v>231.726363636364</v>
      </c>
      <c r="K311" s="87">
        <v>405.458679034711</v>
      </c>
      <c r="L311" s="2">
        <v>490.60500163200027</v>
      </c>
      <c r="M311" s="4">
        <v>280.38890000000043</v>
      </c>
      <c r="N311" s="4">
        <v>280.38890000000043</v>
      </c>
      <c r="O311" s="4">
        <v>266.36945500000041</v>
      </c>
      <c r="P311" s="4">
        <v>266.36945500000041</v>
      </c>
      <c r="Q311" s="5" t="s">
        <v>2969</v>
      </c>
      <c r="R311" s="12">
        <v>224.23554663199985</v>
      </c>
      <c r="S311" s="59">
        <v>0</v>
      </c>
      <c r="T311" s="59">
        <v>0</v>
      </c>
      <c r="U311" s="59">
        <v>0</v>
      </c>
      <c r="V311" s="59">
        <v>0</v>
      </c>
      <c r="W311" s="59">
        <v>0</v>
      </c>
      <c r="X311" s="60">
        <f t="shared" si="60"/>
        <v>0</v>
      </c>
      <c r="Y311" s="5"/>
    </row>
    <row r="312" spans="1:25" customFormat="1" x14ac:dyDescent="0.35">
      <c r="A312" s="1" t="s">
        <v>1712</v>
      </c>
      <c r="B312" s="1" t="s">
        <v>1713</v>
      </c>
      <c r="C312" s="3">
        <v>43990</v>
      </c>
      <c r="D312" s="1" t="s">
        <v>1714</v>
      </c>
      <c r="E312" s="1" t="s">
        <v>1715</v>
      </c>
      <c r="F312" s="1" t="s">
        <v>2983</v>
      </c>
      <c r="G312" s="1" t="s">
        <v>3073</v>
      </c>
      <c r="H312" s="18"/>
      <c r="I312" s="2">
        <v>1</v>
      </c>
      <c r="J312" s="2">
        <v>704.12603305785103</v>
      </c>
      <c r="K312" s="87">
        <v>1232.1078976859501</v>
      </c>
      <c r="L312" s="2">
        <v>1490.8505561999996</v>
      </c>
      <c r="M312" s="4">
        <v>851.99249999999972</v>
      </c>
      <c r="N312" s="4">
        <v>851.99249999999972</v>
      </c>
      <c r="O312" s="4">
        <v>809.39287499999966</v>
      </c>
      <c r="P312" s="4">
        <v>809.39287499999966</v>
      </c>
      <c r="Q312" s="5" t="s">
        <v>2969</v>
      </c>
      <c r="R312" s="12">
        <v>681.45768119999991</v>
      </c>
      <c r="S312" s="59">
        <v>0</v>
      </c>
      <c r="T312" s="59">
        <v>0</v>
      </c>
      <c r="U312" s="59">
        <v>0</v>
      </c>
      <c r="V312" s="59">
        <v>0</v>
      </c>
      <c r="W312" s="59">
        <v>0</v>
      </c>
      <c r="X312" s="60">
        <f t="shared" si="60"/>
        <v>0</v>
      </c>
      <c r="Y312" s="5"/>
    </row>
    <row r="313" spans="1:25" customFormat="1" x14ac:dyDescent="0.35">
      <c r="A313" s="1" t="s">
        <v>2557</v>
      </c>
      <c r="B313" s="1" t="s">
        <v>2558</v>
      </c>
      <c r="C313" s="3">
        <v>43990</v>
      </c>
      <c r="D313" s="1" t="s">
        <v>2559</v>
      </c>
      <c r="E313" s="1" t="s">
        <v>2560</v>
      </c>
      <c r="F313" s="1" t="s">
        <v>2983</v>
      </c>
      <c r="G313" s="1" t="s">
        <v>3073</v>
      </c>
      <c r="H313" s="18">
        <v>537</v>
      </c>
      <c r="I313" s="2">
        <v>1</v>
      </c>
      <c r="J313" s="2">
        <v>654.36082644628095</v>
      </c>
      <c r="K313" s="87">
        <v>1145.0202049405</v>
      </c>
      <c r="L313" s="2">
        <v>1385.4744479780049</v>
      </c>
      <c r="M313" s="4">
        <v>791.77659999999992</v>
      </c>
      <c r="N313" s="4">
        <v>791.77659999999992</v>
      </c>
      <c r="O313" s="4">
        <v>752.18776999999989</v>
      </c>
      <c r="P313" s="4">
        <v>752.18776999999989</v>
      </c>
      <c r="Q313" s="5" t="s">
        <v>2969</v>
      </c>
      <c r="R313" s="12">
        <v>633.28667797800506</v>
      </c>
      <c r="S313" s="59">
        <v>4321.93</v>
      </c>
      <c r="T313" s="59">
        <v>-104.16</v>
      </c>
      <c r="U313" s="59">
        <v>-86.44</v>
      </c>
      <c r="V313" s="59">
        <v>-626.68000000000075</v>
      </c>
      <c r="W313" s="59">
        <v>3504.65</v>
      </c>
      <c r="X313" s="60">
        <f>+W313-P314</f>
        <v>1676.6999000000001</v>
      </c>
      <c r="Y313" s="5"/>
    </row>
    <row r="314" spans="1:25" customFormat="1" x14ac:dyDescent="0.35">
      <c r="A314" s="1"/>
      <c r="B314" s="1"/>
      <c r="C314" s="3"/>
      <c r="D314" s="1"/>
      <c r="E314" s="1"/>
      <c r="F314" s="1"/>
      <c r="G314" s="1"/>
      <c r="H314" s="18"/>
      <c r="I314" s="2"/>
      <c r="J314" s="2"/>
      <c r="K314" s="87"/>
      <c r="L314" s="2"/>
      <c r="M314" s="4"/>
      <c r="N314" s="4"/>
      <c r="O314" s="4"/>
      <c r="P314" s="26">
        <f>SUM(P311:P313)</f>
        <v>1827.9501</v>
      </c>
      <c r="Q314" s="5"/>
      <c r="R314" s="12"/>
      <c r="S314" s="59">
        <v>0</v>
      </c>
      <c r="T314" s="59">
        <v>0</v>
      </c>
      <c r="U314" s="59">
        <v>0</v>
      </c>
      <c r="V314" s="59">
        <v>0</v>
      </c>
      <c r="W314" s="59">
        <v>0</v>
      </c>
      <c r="X314" s="60">
        <f>+W314</f>
        <v>0</v>
      </c>
      <c r="Y314" s="5"/>
    </row>
    <row r="315" spans="1:25" customFormat="1" x14ac:dyDescent="0.35">
      <c r="A315" s="1" t="s">
        <v>2254</v>
      </c>
      <c r="B315" s="1" t="s">
        <v>2255</v>
      </c>
      <c r="C315" s="3">
        <v>43990</v>
      </c>
      <c r="D315" s="1" t="s">
        <v>2256</v>
      </c>
      <c r="E315" s="1" t="s">
        <v>2257</v>
      </c>
      <c r="F315" s="1" t="s">
        <v>2983</v>
      </c>
      <c r="G315" s="1" t="s">
        <v>3074</v>
      </c>
      <c r="H315" s="18">
        <v>538</v>
      </c>
      <c r="I315" s="2">
        <v>1</v>
      </c>
      <c r="J315" s="2">
        <v>1056.32801652893</v>
      </c>
      <c r="K315" s="87">
        <v>1486.7711199843</v>
      </c>
      <c r="L315" s="2">
        <v>1798.993055181003</v>
      </c>
      <c r="M315" s="4">
        <v>1278.1569000000052</v>
      </c>
      <c r="N315" s="4">
        <v>1278.1569000000052</v>
      </c>
      <c r="O315" s="4">
        <v>1278.4126000000058</v>
      </c>
      <c r="P315" s="26">
        <v>1278.4126000000058</v>
      </c>
      <c r="Q315" s="5" t="s">
        <v>2969</v>
      </c>
      <c r="R315" s="12">
        <v>520.58045518099721</v>
      </c>
      <c r="S315" s="59">
        <v>1799</v>
      </c>
      <c r="T315" s="59">
        <v>-43.36</v>
      </c>
      <c r="U315" s="59">
        <v>-35.979999999999997</v>
      </c>
      <c r="V315" s="59">
        <v>-224.88000000000011</v>
      </c>
      <c r="W315" s="59">
        <v>1494.78</v>
      </c>
      <c r="X315" s="60">
        <f>+W315-P315</f>
        <v>216.36739999999418</v>
      </c>
      <c r="Y315" s="5"/>
    </row>
    <row r="316" spans="1:25" customFormat="1" x14ac:dyDescent="0.35">
      <c r="A316" s="1" t="s">
        <v>513</v>
      </c>
      <c r="B316" s="1" t="s">
        <v>514</v>
      </c>
      <c r="C316" s="3">
        <v>43990</v>
      </c>
      <c r="D316" s="1" t="s">
        <v>515</v>
      </c>
      <c r="E316" s="1" t="s">
        <v>516</v>
      </c>
      <c r="F316" s="1" t="s">
        <v>2983</v>
      </c>
      <c r="G316" s="1" t="s">
        <v>3075</v>
      </c>
      <c r="H316" s="18"/>
      <c r="I316" s="2">
        <v>1</v>
      </c>
      <c r="J316" s="2">
        <v>213.98363636363601</v>
      </c>
      <c r="K316" s="87">
        <v>373.95994274545399</v>
      </c>
      <c r="L316" s="2">
        <v>452.49153072199931</v>
      </c>
      <c r="M316" s="4">
        <v>258.92019999999957</v>
      </c>
      <c r="N316" s="4">
        <v>258.92019999999957</v>
      </c>
      <c r="O316" s="4">
        <v>245.97418999999957</v>
      </c>
      <c r="P316" s="4">
        <v>245.97418999999957</v>
      </c>
      <c r="Q316" s="5" t="s">
        <v>2969</v>
      </c>
      <c r="R316" s="12">
        <v>206.51734072199974</v>
      </c>
      <c r="S316" s="59">
        <v>0</v>
      </c>
      <c r="T316" s="59">
        <v>0</v>
      </c>
      <c r="U316" s="59">
        <v>0</v>
      </c>
      <c r="V316" s="59">
        <v>0</v>
      </c>
      <c r="W316" s="59">
        <v>0</v>
      </c>
      <c r="X316" s="60">
        <f t="shared" ref="X316:X319" si="61">+W316</f>
        <v>0</v>
      </c>
      <c r="Y316" s="5"/>
    </row>
    <row r="317" spans="1:25" customFormat="1" x14ac:dyDescent="0.35">
      <c r="A317" s="1" t="s">
        <v>1201</v>
      </c>
      <c r="B317" s="1" t="s">
        <v>1202</v>
      </c>
      <c r="C317" s="3">
        <v>43990</v>
      </c>
      <c r="D317" s="1" t="s">
        <v>1203</v>
      </c>
      <c r="E317" s="1" t="s">
        <v>1204</v>
      </c>
      <c r="F317" s="1" t="s">
        <v>2983</v>
      </c>
      <c r="G317" s="1" t="s">
        <v>3075</v>
      </c>
      <c r="H317" s="18"/>
      <c r="I317" s="2">
        <v>1</v>
      </c>
      <c r="J317" s="2">
        <v>148.503801652893</v>
      </c>
      <c r="K317" s="87">
        <v>224.895642261158</v>
      </c>
      <c r="L317" s="2">
        <v>272.12372713600115</v>
      </c>
      <c r="M317" s="4">
        <v>179.68960000000052</v>
      </c>
      <c r="N317" s="4">
        <v>179.68960000000052</v>
      </c>
      <c r="O317" s="4">
        <v>170.70512000000048</v>
      </c>
      <c r="P317" s="4">
        <v>170.70512000000048</v>
      </c>
      <c r="Q317" s="5" t="s">
        <v>2969</v>
      </c>
      <c r="R317" s="12">
        <v>101.41860713600067</v>
      </c>
      <c r="S317" s="59">
        <v>0</v>
      </c>
      <c r="T317" s="59">
        <v>0</v>
      </c>
      <c r="U317" s="59">
        <v>0</v>
      </c>
      <c r="V317" s="59">
        <v>0</v>
      </c>
      <c r="W317" s="59">
        <v>0</v>
      </c>
      <c r="X317" s="60">
        <f t="shared" si="61"/>
        <v>0</v>
      </c>
      <c r="Y317" s="5"/>
    </row>
    <row r="318" spans="1:25" customFormat="1" x14ac:dyDescent="0.35">
      <c r="A318" s="1" t="s">
        <v>1405</v>
      </c>
      <c r="B318" s="1" t="s">
        <v>1406</v>
      </c>
      <c r="C318" s="3">
        <v>43990</v>
      </c>
      <c r="D318" s="1" t="s">
        <v>1407</v>
      </c>
      <c r="E318" s="1" t="s">
        <v>1408</v>
      </c>
      <c r="F318" s="1" t="s">
        <v>2983</v>
      </c>
      <c r="G318" s="1" t="s">
        <v>3075</v>
      </c>
      <c r="H318" s="18"/>
      <c r="I318" s="2">
        <v>1</v>
      </c>
      <c r="J318" s="2">
        <v>209.00991735537201</v>
      </c>
      <c r="K318" s="87">
        <v>316.52670894214901</v>
      </c>
      <c r="L318" s="2">
        <v>382.99731782000032</v>
      </c>
      <c r="M318" s="4">
        <v>252.90200000000013</v>
      </c>
      <c r="N318" s="4">
        <v>252.90200000000013</v>
      </c>
      <c r="O318" s="4">
        <v>240.25690000000012</v>
      </c>
      <c r="P318" s="4">
        <v>240.25690000000012</v>
      </c>
      <c r="Q318" s="5" t="s">
        <v>2969</v>
      </c>
      <c r="R318" s="12">
        <v>142.7404178200002</v>
      </c>
      <c r="S318" s="59">
        <v>0</v>
      </c>
      <c r="T318" s="59">
        <v>0</v>
      </c>
      <c r="U318" s="59">
        <v>0</v>
      </c>
      <c r="V318" s="59">
        <v>0</v>
      </c>
      <c r="W318" s="59">
        <v>0</v>
      </c>
      <c r="X318" s="60">
        <f t="shared" si="61"/>
        <v>0</v>
      </c>
      <c r="Y318" s="5"/>
    </row>
    <row r="319" spans="1:25" customFormat="1" x14ac:dyDescent="0.35">
      <c r="A319" s="1" t="s">
        <v>1585</v>
      </c>
      <c r="B319" s="1" t="s">
        <v>1586</v>
      </c>
      <c r="C319" s="3">
        <v>43990</v>
      </c>
      <c r="D319" s="1" t="s">
        <v>1587</v>
      </c>
      <c r="E319" s="1" t="s">
        <v>1588</v>
      </c>
      <c r="F319" s="1" t="s">
        <v>2983</v>
      </c>
      <c r="G319" s="1" t="s">
        <v>3075</v>
      </c>
      <c r="H319" s="18"/>
      <c r="I319" s="2">
        <v>1</v>
      </c>
      <c r="J319" s="2">
        <v>133.09132231404999</v>
      </c>
      <c r="K319" s="87">
        <v>201.55482942562</v>
      </c>
      <c r="L319" s="2">
        <v>243.88134360500018</v>
      </c>
      <c r="M319" s="4">
        <v>161.04050000000049</v>
      </c>
      <c r="N319" s="4">
        <v>161.04050000000049</v>
      </c>
      <c r="O319" s="4">
        <v>152.98847500000045</v>
      </c>
      <c r="P319" s="4">
        <v>152.98847500000045</v>
      </c>
      <c r="Q319" s="5" t="s">
        <v>2969</v>
      </c>
      <c r="R319" s="12">
        <v>90.892868604999734</v>
      </c>
      <c r="S319" s="59">
        <v>0</v>
      </c>
      <c r="T319" s="59">
        <v>0</v>
      </c>
      <c r="U319" s="59">
        <v>0</v>
      </c>
      <c r="V319" s="59">
        <v>0</v>
      </c>
      <c r="W319" s="59">
        <v>0</v>
      </c>
      <c r="X319" s="60">
        <f t="shared" si="61"/>
        <v>0</v>
      </c>
      <c r="Y319" s="5"/>
    </row>
    <row r="320" spans="1:25" customFormat="1" x14ac:dyDescent="0.35">
      <c r="A320" s="1" t="s">
        <v>1744</v>
      </c>
      <c r="B320" s="1" t="s">
        <v>1745</v>
      </c>
      <c r="C320" s="3">
        <v>43990</v>
      </c>
      <c r="D320" s="1" t="s">
        <v>1746</v>
      </c>
      <c r="E320" s="1" t="s">
        <v>1747</v>
      </c>
      <c r="F320" s="1" t="s">
        <v>2983</v>
      </c>
      <c r="G320" s="1" t="s">
        <v>3075</v>
      </c>
      <c r="H320" s="18">
        <v>539</v>
      </c>
      <c r="I320" s="2">
        <v>1</v>
      </c>
      <c r="J320" s="2">
        <v>176.006611570248</v>
      </c>
      <c r="K320" s="87">
        <v>307.97988905785098</v>
      </c>
      <c r="L320" s="2">
        <v>372.65566575999969</v>
      </c>
      <c r="M320" s="4">
        <v>212.96800000000007</v>
      </c>
      <c r="N320" s="4">
        <v>212.96800000000007</v>
      </c>
      <c r="O320" s="4">
        <v>202.31960000000007</v>
      </c>
      <c r="P320" s="4">
        <v>202.31960000000007</v>
      </c>
      <c r="Q320" s="5" t="s">
        <v>2969</v>
      </c>
      <c r="R320" s="12">
        <v>170.33606575999963</v>
      </c>
      <c r="S320" s="59">
        <v>1724.15</v>
      </c>
      <c r="T320" s="59">
        <v>-41.55</v>
      </c>
      <c r="U320" s="59">
        <v>-34.479999999999997</v>
      </c>
      <c r="V320" s="59">
        <v>-250.00000000000023</v>
      </c>
      <c r="W320" s="59">
        <v>1398.12</v>
      </c>
      <c r="X320" s="60">
        <f>+W320-P321</f>
        <v>385.87571499999922</v>
      </c>
      <c r="Y320" s="5"/>
    </row>
    <row r="321" spans="1:25" customFormat="1" x14ac:dyDescent="0.35">
      <c r="A321" s="1"/>
      <c r="B321" s="1"/>
      <c r="C321" s="3"/>
      <c r="D321" s="1"/>
      <c r="E321" s="1"/>
      <c r="F321" s="1"/>
      <c r="G321" s="1"/>
      <c r="H321" s="18"/>
      <c r="I321" s="2"/>
      <c r="J321" s="2"/>
      <c r="K321" s="87"/>
      <c r="L321" s="2"/>
      <c r="M321" s="4"/>
      <c r="N321" s="4"/>
      <c r="O321" s="4"/>
      <c r="P321" s="26">
        <f>SUM(P316:P320)</f>
        <v>1012.2442850000007</v>
      </c>
      <c r="Q321" s="5"/>
      <c r="R321" s="12"/>
      <c r="S321" s="59">
        <v>0</v>
      </c>
      <c r="T321" s="59">
        <v>0</v>
      </c>
      <c r="U321" s="59">
        <v>0</v>
      </c>
      <c r="V321" s="59">
        <v>0</v>
      </c>
      <c r="W321" s="59">
        <v>0</v>
      </c>
      <c r="X321" s="60">
        <f t="shared" ref="X321:X323" si="62">+W321</f>
        <v>0</v>
      </c>
      <c r="Y321" s="5"/>
    </row>
    <row r="322" spans="1:25" customFormat="1" x14ac:dyDescent="0.35">
      <c r="A322" s="1" t="s">
        <v>1505</v>
      </c>
      <c r="B322" s="1" t="s">
        <v>1506</v>
      </c>
      <c r="C322" s="3">
        <v>43990</v>
      </c>
      <c r="D322" s="1" t="s">
        <v>1507</v>
      </c>
      <c r="E322" s="1" t="s">
        <v>1508</v>
      </c>
      <c r="F322" s="1" t="s">
        <v>2983</v>
      </c>
      <c r="G322" s="1" t="s">
        <v>3076</v>
      </c>
      <c r="H322" s="18"/>
      <c r="I322" s="2">
        <v>1</v>
      </c>
      <c r="J322" s="2">
        <v>162.060578512397</v>
      </c>
      <c r="K322" s="87">
        <v>241.09541586537199</v>
      </c>
      <c r="L322" s="2">
        <v>291.72545319710008</v>
      </c>
      <c r="M322" s="4">
        <v>196.09330000000037</v>
      </c>
      <c r="N322" s="4">
        <v>196.09330000000037</v>
      </c>
      <c r="O322" s="4">
        <v>186.28863500000034</v>
      </c>
      <c r="P322" s="4">
        <v>186.28863500000034</v>
      </c>
      <c r="Q322" s="5" t="s">
        <v>2969</v>
      </c>
      <c r="R322" s="12">
        <v>105.43681819709974</v>
      </c>
      <c r="S322" s="59">
        <v>0</v>
      </c>
      <c r="T322" s="59">
        <v>0</v>
      </c>
      <c r="U322" s="59">
        <v>0</v>
      </c>
      <c r="V322" s="59">
        <v>0</v>
      </c>
      <c r="W322" s="59">
        <v>0</v>
      </c>
      <c r="X322" s="60">
        <f t="shared" si="62"/>
        <v>0</v>
      </c>
      <c r="Y322" s="5"/>
    </row>
    <row r="323" spans="1:25" customFormat="1" x14ac:dyDescent="0.35">
      <c r="A323" s="1" t="s">
        <v>1521</v>
      </c>
      <c r="B323" s="1" t="s">
        <v>1522</v>
      </c>
      <c r="C323" s="3">
        <v>43990</v>
      </c>
      <c r="D323" s="1" t="s">
        <v>1523</v>
      </c>
      <c r="E323" s="1" t="s">
        <v>1524</v>
      </c>
      <c r="F323" s="1" t="s">
        <v>2983</v>
      </c>
      <c r="G323" s="1" t="s">
        <v>3076</v>
      </c>
      <c r="H323" s="18"/>
      <c r="I323" s="2">
        <v>1</v>
      </c>
      <c r="J323" s="2">
        <v>127.970578512397</v>
      </c>
      <c r="K323" s="87">
        <v>189.32396086561999</v>
      </c>
      <c r="L323" s="2">
        <v>229.0819926474002</v>
      </c>
      <c r="M323" s="4">
        <v>154.84440000000035</v>
      </c>
      <c r="N323" s="4">
        <v>154.84440000000035</v>
      </c>
      <c r="O323" s="4">
        <v>147.10218000000032</v>
      </c>
      <c r="P323" s="4">
        <v>147.10218000000032</v>
      </c>
      <c r="Q323" s="5" t="s">
        <v>2969</v>
      </c>
      <c r="R323" s="12">
        <v>81.979812647399882</v>
      </c>
      <c r="S323" s="59">
        <v>0</v>
      </c>
      <c r="T323" s="59">
        <v>0</v>
      </c>
      <c r="U323" s="59">
        <v>0</v>
      </c>
      <c r="V323" s="59">
        <v>0</v>
      </c>
      <c r="W323" s="59">
        <v>0</v>
      </c>
      <c r="X323" s="60">
        <f t="shared" si="62"/>
        <v>0</v>
      </c>
      <c r="Y323" s="5"/>
    </row>
    <row r="324" spans="1:25" customFormat="1" x14ac:dyDescent="0.35">
      <c r="A324" s="1" t="s">
        <v>1866</v>
      </c>
      <c r="B324" s="1" t="s">
        <v>1867</v>
      </c>
      <c r="C324" s="3">
        <v>43990</v>
      </c>
      <c r="D324" s="1" t="s">
        <v>1868</v>
      </c>
      <c r="E324" s="1" t="s">
        <v>1869</v>
      </c>
      <c r="F324" s="1" t="s">
        <v>2983</v>
      </c>
      <c r="G324" s="1" t="s">
        <v>3076</v>
      </c>
      <c r="H324" s="18">
        <v>540</v>
      </c>
      <c r="I324" s="2">
        <v>1</v>
      </c>
      <c r="J324" s="2">
        <v>20.726115702479301</v>
      </c>
      <c r="K324" s="87">
        <v>30.8209361642975</v>
      </c>
      <c r="L324" s="2">
        <v>37.293332758799977</v>
      </c>
      <c r="M324" s="4">
        <v>25.078599999999955</v>
      </c>
      <c r="N324" s="4">
        <v>25.078599999999955</v>
      </c>
      <c r="O324" s="4">
        <v>23.824669999999955</v>
      </c>
      <c r="P324" s="4">
        <v>23.824669999999955</v>
      </c>
      <c r="Q324" s="5" t="s">
        <v>2969</v>
      </c>
      <c r="R324" s="12">
        <v>13.468662758800022</v>
      </c>
      <c r="S324" s="59">
        <v>558.08000000000004</v>
      </c>
      <c r="T324" s="59">
        <v>-13.45</v>
      </c>
      <c r="U324" s="59">
        <v>-11.16</v>
      </c>
      <c r="V324" s="59">
        <v>-80.920000000000016</v>
      </c>
      <c r="W324" s="59">
        <v>452.55</v>
      </c>
      <c r="X324" s="60">
        <f>+W324-P325</f>
        <v>95.334514999999385</v>
      </c>
      <c r="Y324" s="5"/>
    </row>
    <row r="325" spans="1:25" customFormat="1" x14ac:dyDescent="0.35">
      <c r="A325" s="1"/>
      <c r="B325" s="1"/>
      <c r="C325" s="3"/>
      <c r="D325" s="1"/>
      <c r="E325" s="1"/>
      <c r="F325" s="1"/>
      <c r="G325" s="1"/>
      <c r="H325" s="18"/>
      <c r="I325" s="2"/>
      <c r="J325" s="2"/>
      <c r="K325" s="87"/>
      <c r="L325" s="2"/>
      <c r="M325" s="4"/>
      <c r="N325" s="4"/>
      <c r="O325" s="4"/>
      <c r="P325" s="26">
        <f>SUM(P322:P324)</f>
        <v>357.21548500000063</v>
      </c>
      <c r="Q325" s="5"/>
      <c r="R325" s="12"/>
      <c r="S325" s="59">
        <v>0</v>
      </c>
      <c r="T325" s="59">
        <v>0</v>
      </c>
      <c r="U325" s="59">
        <v>0</v>
      </c>
      <c r="V325" s="59">
        <v>0</v>
      </c>
      <c r="W325" s="59">
        <v>0</v>
      </c>
      <c r="X325" s="60">
        <f t="shared" ref="X325:X329" si="63">+W325</f>
        <v>0</v>
      </c>
      <c r="Y325" s="5"/>
    </row>
    <row r="326" spans="1:25" customFormat="1" x14ac:dyDescent="0.35">
      <c r="A326" s="1" t="s">
        <v>390</v>
      </c>
      <c r="B326" s="1" t="s">
        <v>391</v>
      </c>
      <c r="C326" s="3">
        <v>43990</v>
      </c>
      <c r="D326" s="1" t="s">
        <v>392</v>
      </c>
      <c r="E326" s="1" t="s">
        <v>393</v>
      </c>
      <c r="F326" s="1" t="s">
        <v>2983</v>
      </c>
      <c r="G326" s="1" t="s">
        <v>3077</v>
      </c>
      <c r="H326" s="18"/>
      <c r="I326" s="2">
        <v>1</v>
      </c>
      <c r="J326" s="2">
        <v>87.109669421487595</v>
      </c>
      <c r="K326" s="87">
        <v>152.88792299504101</v>
      </c>
      <c r="L326" s="2">
        <v>184.9943868239996</v>
      </c>
      <c r="M326" s="4">
        <v>105.40269999999998</v>
      </c>
      <c r="N326" s="4">
        <v>105.40269999999998</v>
      </c>
      <c r="O326" s="4">
        <v>100.13256499999997</v>
      </c>
      <c r="P326" s="4">
        <v>100.13256499999997</v>
      </c>
      <c r="Q326" s="5" t="s">
        <v>2969</v>
      </c>
      <c r="R326" s="12">
        <v>84.861821823999634</v>
      </c>
      <c r="S326" s="59">
        <v>0</v>
      </c>
      <c r="T326" s="59">
        <v>0</v>
      </c>
      <c r="U326" s="59">
        <v>0</v>
      </c>
      <c r="V326" s="59">
        <v>0</v>
      </c>
      <c r="W326" s="59">
        <v>0</v>
      </c>
      <c r="X326" s="60">
        <f t="shared" si="63"/>
        <v>0</v>
      </c>
      <c r="Y326" s="5"/>
    </row>
    <row r="327" spans="1:25" customFormat="1" x14ac:dyDescent="0.35">
      <c r="A327" s="1" t="s">
        <v>531</v>
      </c>
      <c r="B327" s="1" t="s">
        <v>532</v>
      </c>
      <c r="C327" s="3">
        <v>43990</v>
      </c>
      <c r="D327" s="1" t="s">
        <v>533</v>
      </c>
      <c r="E327" s="1" t="s">
        <v>534</v>
      </c>
      <c r="F327" s="1" t="s">
        <v>2983</v>
      </c>
      <c r="G327" s="1" t="s">
        <v>3077</v>
      </c>
      <c r="H327" s="18"/>
      <c r="I327" s="2">
        <v>1</v>
      </c>
      <c r="J327" s="2">
        <v>168.46446280991699</v>
      </c>
      <c r="K327" s="87">
        <v>278.99399685950402</v>
      </c>
      <c r="L327" s="2">
        <v>337.58273619999989</v>
      </c>
      <c r="M327" s="4">
        <v>203.84199999999956</v>
      </c>
      <c r="N327" s="4">
        <v>203.84199999999956</v>
      </c>
      <c r="O327" s="4">
        <v>193.64989999999958</v>
      </c>
      <c r="P327" s="4">
        <v>193.64989999999958</v>
      </c>
      <c r="Q327" s="5" t="s">
        <v>2969</v>
      </c>
      <c r="R327" s="12">
        <v>143.93283620000031</v>
      </c>
      <c r="S327" s="59">
        <v>0</v>
      </c>
      <c r="T327" s="59">
        <v>0</v>
      </c>
      <c r="U327" s="59">
        <v>0</v>
      </c>
      <c r="V327" s="59">
        <v>0</v>
      </c>
      <c r="W327" s="59">
        <v>0</v>
      </c>
      <c r="X327" s="60">
        <f t="shared" si="63"/>
        <v>0</v>
      </c>
      <c r="Y327" s="5"/>
    </row>
    <row r="328" spans="1:25" customFormat="1" x14ac:dyDescent="0.35">
      <c r="A328" s="1" t="s">
        <v>1589</v>
      </c>
      <c r="B328" s="1" t="s">
        <v>1590</v>
      </c>
      <c r="C328" s="3">
        <v>43990</v>
      </c>
      <c r="D328" s="1" t="s">
        <v>1591</v>
      </c>
      <c r="E328" s="1" t="s">
        <v>1592</v>
      </c>
      <c r="F328" s="1" t="s">
        <v>2983</v>
      </c>
      <c r="G328" s="1" t="s">
        <v>3077</v>
      </c>
      <c r="H328" s="18"/>
      <c r="I328" s="2">
        <v>1</v>
      </c>
      <c r="J328" s="2">
        <v>133.09132231404999</v>
      </c>
      <c r="K328" s="87">
        <v>232.89384309091</v>
      </c>
      <c r="L328" s="2">
        <v>281.8015501400011</v>
      </c>
      <c r="M328" s="4">
        <v>161.04050000000049</v>
      </c>
      <c r="N328" s="4">
        <v>161.04050000000049</v>
      </c>
      <c r="O328" s="4">
        <v>152.98847500000045</v>
      </c>
      <c r="P328" s="4">
        <v>152.98847500000045</v>
      </c>
      <c r="Q328" s="5" t="s">
        <v>2969</v>
      </c>
      <c r="R328" s="12">
        <v>128.81307514000065</v>
      </c>
      <c r="S328" s="59">
        <v>0</v>
      </c>
      <c r="T328" s="59">
        <v>0</v>
      </c>
      <c r="U328" s="59">
        <v>0</v>
      </c>
      <c r="V328" s="59">
        <v>0</v>
      </c>
      <c r="W328" s="59">
        <v>0</v>
      </c>
      <c r="X328" s="60">
        <f t="shared" si="63"/>
        <v>0</v>
      </c>
      <c r="Y328" s="5"/>
    </row>
    <row r="329" spans="1:25" customFormat="1" x14ac:dyDescent="0.35">
      <c r="A329" s="1" t="s">
        <v>1922</v>
      </c>
      <c r="B329" s="1" t="s">
        <v>1923</v>
      </c>
      <c r="C329" s="3">
        <v>43990</v>
      </c>
      <c r="D329" s="1" t="s">
        <v>1924</v>
      </c>
      <c r="E329" s="1" t="s">
        <v>1925</v>
      </c>
      <c r="F329" s="1" t="s">
        <v>2983</v>
      </c>
      <c r="G329" s="1" t="s">
        <v>3077</v>
      </c>
      <c r="H329" s="18"/>
      <c r="I329" s="2">
        <v>1</v>
      </c>
      <c r="J329" s="2">
        <v>241.74487603305801</v>
      </c>
      <c r="K329" s="87">
        <v>423.01727132644697</v>
      </c>
      <c r="L329" s="2">
        <v>511.85089830500084</v>
      </c>
      <c r="M329" s="4">
        <v>292.51130000000018</v>
      </c>
      <c r="N329" s="4">
        <v>292.51130000000018</v>
      </c>
      <c r="O329" s="4">
        <v>277.88573500000018</v>
      </c>
      <c r="P329" s="4">
        <v>277.88573500000018</v>
      </c>
      <c r="Q329" s="5" t="s">
        <v>2969</v>
      </c>
      <c r="R329" s="12">
        <v>233.96516330500066</v>
      </c>
      <c r="S329" s="59">
        <v>0</v>
      </c>
      <c r="T329" s="59">
        <v>0</v>
      </c>
      <c r="U329" s="59">
        <v>0</v>
      </c>
      <c r="V329" s="59">
        <v>0</v>
      </c>
      <c r="W329" s="59">
        <v>0</v>
      </c>
      <c r="X329" s="60">
        <f t="shared" si="63"/>
        <v>0</v>
      </c>
      <c r="Y329" s="5"/>
    </row>
    <row r="330" spans="1:25" customFormat="1" x14ac:dyDescent="0.35">
      <c r="A330" s="1" t="s">
        <v>2643</v>
      </c>
      <c r="B330" s="1" t="s">
        <v>2644</v>
      </c>
      <c r="C330" s="3">
        <v>43990</v>
      </c>
      <c r="D330" s="1" t="s">
        <v>2645</v>
      </c>
      <c r="E330" s="1" t="s">
        <v>2646</v>
      </c>
      <c r="F330" s="1" t="s">
        <v>2983</v>
      </c>
      <c r="G330" s="1" t="s">
        <v>3077</v>
      </c>
      <c r="H330" s="18">
        <v>542</v>
      </c>
      <c r="I330" s="2">
        <v>1</v>
      </c>
      <c r="J330" s="2">
        <v>1066.00661157025</v>
      </c>
      <c r="K330" s="87">
        <v>1865.5222303140499</v>
      </c>
      <c r="L330" s="2">
        <v>2257.2818986800003</v>
      </c>
      <c r="M330" s="4">
        <v>1289.8680000000024</v>
      </c>
      <c r="N330" s="4">
        <v>1289.8680000000024</v>
      </c>
      <c r="O330" s="4">
        <v>1225.3746000000021</v>
      </c>
      <c r="P330" s="4">
        <v>1225.3746000000021</v>
      </c>
      <c r="Q330" s="5" t="s">
        <v>2969</v>
      </c>
      <c r="R330" s="12">
        <v>1031.9072986799981</v>
      </c>
      <c r="S330" s="59">
        <v>3573.5</v>
      </c>
      <c r="T330" s="59">
        <v>-86.12</v>
      </c>
      <c r="U330" s="59">
        <v>-71.47</v>
      </c>
      <c r="V330" s="59">
        <v>-446.69000000000051</v>
      </c>
      <c r="W330" s="59">
        <v>2969.22</v>
      </c>
      <c r="X330" s="60">
        <f>+W330-P331</f>
        <v>1019.1887249999975</v>
      </c>
      <c r="Y330" s="5"/>
    </row>
    <row r="331" spans="1:25" customFormat="1" x14ac:dyDescent="0.35">
      <c r="A331" s="1"/>
      <c r="B331" s="1"/>
      <c r="C331" s="3"/>
      <c r="D331" s="1"/>
      <c r="E331" s="1"/>
      <c r="F331" s="1"/>
      <c r="G331" s="1"/>
      <c r="H331" s="18"/>
      <c r="I331" s="2"/>
      <c r="J331" s="2"/>
      <c r="K331" s="87"/>
      <c r="L331" s="2"/>
      <c r="M331" s="4"/>
      <c r="N331" s="4"/>
      <c r="O331" s="4"/>
      <c r="P331" s="26">
        <f>SUM(P326:P330)</f>
        <v>1950.0312750000023</v>
      </c>
      <c r="Q331" s="5"/>
      <c r="R331" s="12"/>
      <c r="S331" s="59">
        <v>0</v>
      </c>
      <c r="T331" s="59">
        <v>0</v>
      </c>
      <c r="U331" s="59">
        <v>0</v>
      </c>
      <c r="V331" s="59">
        <v>0</v>
      </c>
      <c r="W331" s="59">
        <v>0</v>
      </c>
      <c r="X331" s="60">
        <f t="shared" ref="X331:X337" si="64">+W331</f>
        <v>0</v>
      </c>
      <c r="Y331" s="5"/>
    </row>
    <row r="332" spans="1:25" customFormat="1" x14ac:dyDescent="0.35">
      <c r="A332" s="1" t="s">
        <v>35</v>
      </c>
      <c r="B332" s="1" t="s">
        <v>36</v>
      </c>
      <c r="C332" s="3">
        <v>43990</v>
      </c>
      <c r="D332" s="1" t="s">
        <v>37</v>
      </c>
      <c r="E332" s="1" t="s">
        <v>38</v>
      </c>
      <c r="F332" s="1" t="s">
        <v>2983</v>
      </c>
      <c r="G332" s="1" t="s">
        <v>3078</v>
      </c>
      <c r="H332" s="18"/>
      <c r="I332" s="2">
        <v>1</v>
      </c>
      <c r="J332" s="2">
        <v>309.13983471074403</v>
      </c>
      <c r="K332" s="87">
        <v>540.942156971901</v>
      </c>
      <c r="L332" s="2">
        <v>654.54000993600016</v>
      </c>
      <c r="M332" s="4">
        <v>374.05920000000026</v>
      </c>
      <c r="N332" s="4">
        <v>374.05920000000026</v>
      </c>
      <c r="O332" s="4">
        <v>355.35624000000024</v>
      </c>
      <c r="P332" s="4">
        <v>355.35624000000024</v>
      </c>
      <c r="Q332" s="5" t="s">
        <v>2969</v>
      </c>
      <c r="R332" s="12">
        <v>299.18376993599992</v>
      </c>
      <c r="S332" s="59">
        <v>0</v>
      </c>
      <c r="T332" s="59">
        <v>0</v>
      </c>
      <c r="U332" s="59">
        <v>0</v>
      </c>
      <c r="V332" s="59">
        <v>0</v>
      </c>
      <c r="W332" s="59">
        <v>0</v>
      </c>
      <c r="X332" s="60">
        <f t="shared" si="64"/>
        <v>0</v>
      </c>
      <c r="Y332" s="5"/>
    </row>
    <row r="333" spans="1:25" customFormat="1" x14ac:dyDescent="0.35">
      <c r="A333" s="1" t="s">
        <v>182</v>
      </c>
      <c r="B333" s="1" t="s">
        <v>183</v>
      </c>
      <c r="C333" s="3">
        <v>43990</v>
      </c>
      <c r="D333" s="1" t="s">
        <v>184</v>
      </c>
      <c r="E333" s="1" t="s">
        <v>185</v>
      </c>
      <c r="F333" s="1" t="s">
        <v>2983</v>
      </c>
      <c r="G333" s="1" t="s">
        <v>3078</v>
      </c>
      <c r="H333" s="18"/>
      <c r="I333" s="2">
        <v>1</v>
      </c>
      <c r="J333" s="2">
        <v>629.25190082644599</v>
      </c>
      <c r="K333" s="87">
        <v>1101.19711896529</v>
      </c>
      <c r="L333" s="2">
        <v>1332.4485139480009</v>
      </c>
      <c r="M333" s="4">
        <v>761.39479999999958</v>
      </c>
      <c r="N333" s="4">
        <v>761.39479999999958</v>
      </c>
      <c r="O333" s="4">
        <v>723.32505999999955</v>
      </c>
      <c r="P333" s="4">
        <v>723.32505999999955</v>
      </c>
      <c r="Q333" s="5" t="s">
        <v>2969</v>
      </c>
      <c r="R333" s="12">
        <v>609.12345394800138</v>
      </c>
      <c r="S333" s="59">
        <v>0</v>
      </c>
      <c r="T333" s="59">
        <v>0</v>
      </c>
      <c r="U333" s="59">
        <v>0</v>
      </c>
      <c r="V333" s="59">
        <v>0</v>
      </c>
      <c r="W333" s="59">
        <v>0</v>
      </c>
      <c r="X333" s="60">
        <f t="shared" si="64"/>
        <v>0</v>
      </c>
      <c r="Y333" s="5"/>
    </row>
    <row r="334" spans="1:25" customFormat="1" x14ac:dyDescent="0.35">
      <c r="A334" s="1" t="s">
        <v>264</v>
      </c>
      <c r="B334" s="1" t="s">
        <v>265</v>
      </c>
      <c r="C334" s="3">
        <v>43990</v>
      </c>
      <c r="D334" s="1" t="s">
        <v>266</v>
      </c>
      <c r="E334" s="1" t="s">
        <v>267</v>
      </c>
      <c r="F334" s="1" t="s">
        <v>2983</v>
      </c>
      <c r="G334" s="1" t="s">
        <v>3078</v>
      </c>
      <c r="H334" s="18"/>
      <c r="I334" s="2">
        <v>6</v>
      </c>
      <c r="J334" s="2">
        <v>232.48619834710701</v>
      </c>
      <c r="K334" s="87">
        <v>2438.1618073735499</v>
      </c>
      <c r="L334" s="2">
        <v>2950.1757869219955</v>
      </c>
      <c r="M334" s="4">
        <v>281.30829999999946</v>
      </c>
      <c r="N334" s="4">
        <v>1687.8497999999968</v>
      </c>
      <c r="O334" s="4">
        <v>1603.4573099999968</v>
      </c>
      <c r="P334" s="4">
        <v>1603.4573099999968</v>
      </c>
      <c r="Q334" s="5" t="s">
        <v>2969</v>
      </c>
      <c r="R334" s="12">
        <v>1346.7184769219987</v>
      </c>
      <c r="S334" s="59">
        <v>0</v>
      </c>
      <c r="T334" s="59">
        <v>0</v>
      </c>
      <c r="U334" s="59">
        <v>0</v>
      </c>
      <c r="V334" s="59">
        <v>0</v>
      </c>
      <c r="W334" s="59">
        <v>0</v>
      </c>
      <c r="X334" s="60">
        <f t="shared" si="64"/>
        <v>0</v>
      </c>
      <c r="Y334" s="5"/>
    </row>
    <row r="335" spans="1:25" customFormat="1" x14ac:dyDescent="0.35">
      <c r="A335" s="6" t="s">
        <v>612</v>
      </c>
      <c r="B335" s="6" t="s">
        <v>613</v>
      </c>
      <c r="C335" s="7">
        <v>43990</v>
      </c>
      <c r="D335" s="6" t="s">
        <v>614</v>
      </c>
      <c r="E335" s="6" t="s">
        <v>615</v>
      </c>
      <c r="F335" s="6" t="s">
        <v>2983</v>
      </c>
      <c r="G335" s="6" t="s">
        <v>3078</v>
      </c>
      <c r="H335" s="18"/>
      <c r="I335" s="8">
        <v>2</v>
      </c>
      <c r="J335" s="8">
        <v>283.62</v>
      </c>
      <c r="K335" s="87">
        <v>991.73111199669495</v>
      </c>
      <c r="L335" s="2">
        <v>1199.9946455160009</v>
      </c>
      <c r="M335" s="9">
        <v>343.18020000000001</v>
      </c>
      <c r="N335" s="9">
        <v>686.36040000000003</v>
      </c>
      <c r="O335" s="9">
        <v>652.04237999999998</v>
      </c>
      <c r="P335" s="4">
        <v>652.04237999999998</v>
      </c>
      <c r="Q335" s="11" t="s">
        <v>2969</v>
      </c>
      <c r="R335" s="12">
        <v>547.95226551600092</v>
      </c>
      <c r="S335" s="59">
        <v>0</v>
      </c>
      <c r="T335" s="59">
        <v>0</v>
      </c>
      <c r="U335" s="59">
        <v>0</v>
      </c>
      <c r="V335" s="59">
        <v>0</v>
      </c>
      <c r="W335" s="59">
        <v>0</v>
      </c>
      <c r="X335" s="60">
        <f t="shared" si="64"/>
        <v>0</v>
      </c>
      <c r="Y335" s="5"/>
    </row>
    <row r="336" spans="1:25" customFormat="1" x14ac:dyDescent="0.35">
      <c r="A336" s="6" t="s">
        <v>625</v>
      </c>
      <c r="B336" s="6" t="s">
        <v>626</v>
      </c>
      <c r="C336" s="7">
        <v>43990</v>
      </c>
      <c r="D336" s="6" t="s">
        <v>627</v>
      </c>
      <c r="E336" s="6" t="s">
        <v>628</v>
      </c>
      <c r="F336" s="6" t="s">
        <v>2983</v>
      </c>
      <c r="G336" s="6" t="s">
        <v>3078</v>
      </c>
      <c r="H336" s="18"/>
      <c r="I336" s="8">
        <v>2</v>
      </c>
      <c r="J336" s="8">
        <v>283.62</v>
      </c>
      <c r="K336" s="87">
        <v>991.73111199669495</v>
      </c>
      <c r="L336" s="2">
        <v>1199.9946455160009</v>
      </c>
      <c r="M336" s="9">
        <v>343.18020000000001</v>
      </c>
      <c r="N336" s="9">
        <v>686.36040000000003</v>
      </c>
      <c r="O336" s="9">
        <v>652.04237999999998</v>
      </c>
      <c r="P336" s="4">
        <v>652.04237999999998</v>
      </c>
      <c r="Q336" s="11" t="s">
        <v>2969</v>
      </c>
      <c r="R336" s="12">
        <v>547.95226551600092</v>
      </c>
      <c r="S336" s="59">
        <v>0</v>
      </c>
      <c r="T336" s="59">
        <v>0</v>
      </c>
      <c r="U336" s="59">
        <v>0</v>
      </c>
      <c r="V336" s="59">
        <v>0</v>
      </c>
      <c r="W336" s="59">
        <v>0</v>
      </c>
      <c r="X336" s="60">
        <f t="shared" si="64"/>
        <v>0</v>
      </c>
      <c r="Y336" s="5"/>
    </row>
    <row r="337" spans="1:25" customFormat="1" x14ac:dyDescent="0.35">
      <c r="A337" s="1" t="s">
        <v>688</v>
      </c>
      <c r="B337" s="1" t="s">
        <v>689</v>
      </c>
      <c r="C337" s="3">
        <v>43990</v>
      </c>
      <c r="D337" s="1" t="s">
        <v>690</v>
      </c>
      <c r="E337" s="1" t="s">
        <v>691</v>
      </c>
      <c r="F337" s="1" t="s">
        <v>2983</v>
      </c>
      <c r="G337" s="1" t="s">
        <v>3078</v>
      </c>
      <c r="H337" s="18"/>
      <c r="I337" s="2">
        <v>1</v>
      </c>
      <c r="J337" s="2">
        <v>2412.2966115702502</v>
      </c>
      <c r="K337" s="87">
        <v>3618.1795647281001</v>
      </c>
      <c r="L337" s="2">
        <v>4377.9972733210006</v>
      </c>
      <c r="M337" s="4">
        <v>2918.8789000000029</v>
      </c>
      <c r="N337" s="4">
        <v>2918.8789000000029</v>
      </c>
      <c r="O337" s="4">
        <v>2772.9349550000024</v>
      </c>
      <c r="P337" s="4">
        <v>2772.9349550000024</v>
      </c>
      <c r="Q337" s="5" t="s">
        <v>2969</v>
      </c>
      <c r="R337" s="12">
        <v>1605.0623183209982</v>
      </c>
      <c r="S337" s="59">
        <v>0</v>
      </c>
      <c r="T337" s="59">
        <v>0</v>
      </c>
      <c r="U337" s="59">
        <v>0</v>
      </c>
      <c r="V337" s="59">
        <v>0</v>
      </c>
      <c r="W337" s="59">
        <v>0</v>
      </c>
      <c r="X337" s="60">
        <f t="shared" si="64"/>
        <v>0</v>
      </c>
      <c r="Y337" s="5"/>
    </row>
    <row r="338" spans="1:25" customFormat="1" x14ac:dyDescent="0.35">
      <c r="A338" s="1" t="s">
        <v>2647</v>
      </c>
      <c r="B338" s="1" t="s">
        <v>2648</v>
      </c>
      <c r="C338" s="3">
        <v>43990</v>
      </c>
      <c r="D338" s="1" t="s">
        <v>2649</v>
      </c>
      <c r="E338" s="1" t="s">
        <v>2650</v>
      </c>
      <c r="F338" s="1" t="s">
        <v>2983</v>
      </c>
      <c r="G338" s="1" t="s">
        <v>3078</v>
      </c>
      <c r="H338" s="18">
        <v>543</v>
      </c>
      <c r="I338" s="2">
        <v>2</v>
      </c>
      <c r="J338" s="2">
        <v>1066.00661157025</v>
      </c>
      <c r="K338" s="87">
        <v>3731.0444606281098</v>
      </c>
      <c r="L338" s="2">
        <v>4514.5637973600124</v>
      </c>
      <c r="M338" s="4">
        <v>1289.8680000000024</v>
      </c>
      <c r="N338" s="4">
        <v>2579.7360000000049</v>
      </c>
      <c r="O338" s="4">
        <v>2450.7492000000043</v>
      </c>
      <c r="P338" s="4">
        <v>2450.7492000000043</v>
      </c>
      <c r="Q338" s="5" t="s">
        <v>2969</v>
      </c>
      <c r="R338" s="12">
        <v>2063.8145973600081</v>
      </c>
      <c r="S338" s="59">
        <v>16229.74</v>
      </c>
      <c r="T338" s="59">
        <v>-391.14</v>
      </c>
      <c r="U338" s="59">
        <v>-324.58999999999997</v>
      </c>
      <c r="V338" s="59">
        <v>-2353.3000000000011</v>
      </c>
      <c r="W338" s="59">
        <v>13160.71</v>
      </c>
      <c r="X338" s="60">
        <f>+W338-P339</f>
        <v>3950.8024749999968</v>
      </c>
      <c r="Y338" s="5"/>
    </row>
    <row r="339" spans="1:25" customFormat="1" x14ac:dyDescent="0.35">
      <c r="A339" s="1"/>
      <c r="B339" s="1"/>
      <c r="C339" s="3"/>
      <c r="D339" s="1"/>
      <c r="E339" s="1"/>
      <c r="F339" s="1"/>
      <c r="G339" s="1"/>
      <c r="H339" s="18"/>
      <c r="I339" s="2"/>
      <c r="J339" s="2"/>
      <c r="K339" s="87"/>
      <c r="L339" s="2"/>
      <c r="M339" s="4"/>
      <c r="N339" s="4"/>
      <c r="O339" s="4"/>
      <c r="P339" s="26">
        <f>SUM(P332:P338)</f>
        <v>9209.9075250000024</v>
      </c>
      <c r="Q339" s="5"/>
      <c r="R339" s="12"/>
      <c r="S339" s="59">
        <v>0</v>
      </c>
      <c r="T339" s="59">
        <v>0</v>
      </c>
      <c r="U339" s="59">
        <v>0</v>
      </c>
      <c r="V339" s="59">
        <v>0</v>
      </c>
      <c r="W339" s="59">
        <v>0</v>
      </c>
      <c r="X339" s="60">
        <f>+W339</f>
        <v>0</v>
      </c>
      <c r="Y339" s="5"/>
    </row>
    <row r="340" spans="1:25" customFormat="1" x14ac:dyDescent="0.35">
      <c r="A340" s="1" t="s">
        <v>115</v>
      </c>
      <c r="B340" s="1" t="s">
        <v>116</v>
      </c>
      <c r="C340" s="3">
        <v>43990</v>
      </c>
      <c r="D340" s="1" t="s">
        <v>117</v>
      </c>
      <c r="E340" s="1" t="s">
        <v>118</v>
      </c>
      <c r="F340" s="1" t="s">
        <v>2983</v>
      </c>
      <c r="G340" s="1" t="s">
        <v>3079</v>
      </c>
      <c r="H340" s="18">
        <v>544</v>
      </c>
      <c r="I340" s="2">
        <v>2</v>
      </c>
      <c r="J340" s="2">
        <v>256.65570247933903</v>
      </c>
      <c r="K340" s="87">
        <v>757.28087272016603</v>
      </c>
      <c r="L340" s="2">
        <v>916.30985599140092</v>
      </c>
      <c r="M340" s="4">
        <v>310.55340000000024</v>
      </c>
      <c r="N340" s="4">
        <v>621.10680000000048</v>
      </c>
      <c r="O340" s="4">
        <v>590.05146000000047</v>
      </c>
      <c r="P340" s="26">
        <v>590.05146000000047</v>
      </c>
      <c r="Q340" s="5" t="s">
        <v>2969</v>
      </c>
      <c r="R340" s="12">
        <v>326.25839599140045</v>
      </c>
      <c r="S340" s="59">
        <v>916.3</v>
      </c>
      <c r="T340" s="59">
        <v>-22.08</v>
      </c>
      <c r="U340" s="59">
        <v>-18.329999999999998</v>
      </c>
      <c r="V340" s="59">
        <v>-146.6099999999999</v>
      </c>
      <c r="W340" s="59">
        <v>729.28</v>
      </c>
      <c r="X340" s="60">
        <f>+W340-P340</f>
        <v>139.2285399999995</v>
      </c>
      <c r="Y340" s="5"/>
    </row>
    <row r="341" spans="1:25" customFormat="1" x14ac:dyDescent="0.35">
      <c r="A341" s="1" t="s">
        <v>1205</v>
      </c>
      <c r="B341" s="1" t="s">
        <v>1206</v>
      </c>
      <c r="C341" s="3">
        <v>43990</v>
      </c>
      <c r="D341" s="1" t="s">
        <v>1207</v>
      </c>
      <c r="E341" s="1" t="s">
        <v>1208</v>
      </c>
      <c r="F341" s="1" t="s">
        <v>2983</v>
      </c>
      <c r="G341" s="1" t="s">
        <v>3080</v>
      </c>
      <c r="H341" s="18"/>
      <c r="I341" s="2">
        <v>1</v>
      </c>
      <c r="J341" s="2">
        <v>148.503801652893</v>
      </c>
      <c r="K341" s="87">
        <v>224.895642261158</v>
      </c>
      <c r="L341" s="2">
        <v>272.12372713600115</v>
      </c>
      <c r="M341" s="4">
        <v>179.68960000000052</v>
      </c>
      <c r="N341" s="4">
        <v>179.68960000000052</v>
      </c>
      <c r="O341" s="4">
        <v>170.70512000000048</v>
      </c>
      <c r="P341" s="4">
        <v>170.70512000000048</v>
      </c>
      <c r="Q341" s="5" t="s">
        <v>2969</v>
      </c>
      <c r="R341" s="12">
        <v>101.41860713600067</v>
      </c>
      <c r="S341" s="59">
        <v>0</v>
      </c>
      <c r="T341" s="59">
        <v>0</v>
      </c>
      <c r="U341" s="59">
        <v>0</v>
      </c>
      <c r="V341" s="59">
        <v>0</v>
      </c>
      <c r="W341" s="59">
        <v>0</v>
      </c>
      <c r="X341" s="60">
        <f t="shared" ref="X341:X344" si="65">+W341</f>
        <v>0</v>
      </c>
      <c r="Y341" s="5"/>
    </row>
    <row r="342" spans="1:25" customFormat="1" x14ac:dyDescent="0.35">
      <c r="A342" s="1" t="s">
        <v>1409</v>
      </c>
      <c r="B342" s="1" t="s">
        <v>1410</v>
      </c>
      <c r="C342" s="3">
        <v>43990</v>
      </c>
      <c r="D342" s="1" t="s">
        <v>1411</v>
      </c>
      <c r="E342" s="1" t="s">
        <v>1412</v>
      </c>
      <c r="F342" s="1" t="s">
        <v>2983</v>
      </c>
      <c r="G342" s="1" t="s">
        <v>3080</v>
      </c>
      <c r="H342" s="18"/>
      <c r="I342" s="2">
        <v>1</v>
      </c>
      <c r="J342" s="2">
        <v>209.00991735537201</v>
      </c>
      <c r="K342" s="87">
        <v>316.52670894214901</v>
      </c>
      <c r="L342" s="2">
        <v>382.99731782000032</v>
      </c>
      <c r="M342" s="4">
        <v>252.90200000000013</v>
      </c>
      <c r="N342" s="4">
        <v>252.90200000000013</v>
      </c>
      <c r="O342" s="4">
        <v>240.25690000000012</v>
      </c>
      <c r="P342" s="4">
        <v>240.25690000000012</v>
      </c>
      <c r="Q342" s="5" t="s">
        <v>2969</v>
      </c>
      <c r="R342" s="12">
        <v>142.7404178200002</v>
      </c>
      <c r="S342" s="59">
        <v>0</v>
      </c>
      <c r="T342" s="59">
        <v>0</v>
      </c>
      <c r="U342" s="59">
        <v>0</v>
      </c>
      <c r="V342" s="59">
        <v>0</v>
      </c>
      <c r="W342" s="59">
        <v>0</v>
      </c>
      <c r="X342" s="60">
        <f t="shared" si="65"/>
        <v>0</v>
      </c>
      <c r="Y342" s="5"/>
    </row>
    <row r="343" spans="1:25" customFormat="1" x14ac:dyDescent="0.35">
      <c r="A343" s="1" t="s">
        <v>1593</v>
      </c>
      <c r="B343" s="1" t="s">
        <v>1594</v>
      </c>
      <c r="C343" s="3">
        <v>43990</v>
      </c>
      <c r="D343" s="1" t="s">
        <v>1595</v>
      </c>
      <c r="E343" s="1" t="s">
        <v>1596</v>
      </c>
      <c r="F343" s="1" t="s">
        <v>2983</v>
      </c>
      <c r="G343" s="1" t="s">
        <v>3080</v>
      </c>
      <c r="H343" s="18"/>
      <c r="I343" s="2">
        <v>1</v>
      </c>
      <c r="J343" s="2">
        <v>133.09132231404999</v>
      </c>
      <c r="K343" s="87">
        <v>201.55482942562</v>
      </c>
      <c r="L343" s="2">
        <v>243.88134360500018</v>
      </c>
      <c r="M343" s="4">
        <v>161.04050000000049</v>
      </c>
      <c r="N343" s="4">
        <v>161.04050000000049</v>
      </c>
      <c r="O343" s="4">
        <v>152.98847500000045</v>
      </c>
      <c r="P343" s="4">
        <v>152.98847500000045</v>
      </c>
      <c r="Q343" s="5" t="s">
        <v>2969</v>
      </c>
      <c r="R343" s="12">
        <v>90.892868604999734</v>
      </c>
      <c r="S343" s="59">
        <v>0</v>
      </c>
      <c r="T343" s="59">
        <v>0</v>
      </c>
      <c r="U343" s="59">
        <v>0</v>
      </c>
      <c r="V343" s="59">
        <v>0</v>
      </c>
      <c r="W343" s="59">
        <v>0</v>
      </c>
      <c r="X343" s="60">
        <f t="shared" si="65"/>
        <v>0</v>
      </c>
      <c r="Y343" s="5"/>
    </row>
    <row r="344" spans="1:25" customFormat="1" x14ac:dyDescent="0.35">
      <c r="A344" s="1" t="s">
        <v>1854</v>
      </c>
      <c r="B344" s="1" t="s">
        <v>1855</v>
      </c>
      <c r="C344" s="3">
        <v>43990</v>
      </c>
      <c r="D344" s="1" t="s">
        <v>1856</v>
      </c>
      <c r="E344" s="1" t="s">
        <v>1857</v>
      </c>
      <c r="F344" s="1" t="s">
        <v>2983</v>
      </c>
      <c r="G344" s="1" t="s">
        <v>3080</v>
      </c>
      <c r="H344" s="18"/>
      <c r="I344" s="2">
        <v>1</v>
      </c>
      <c r="J344" s="2">
        <v>20.726115702479301</v>
      </c>
      <c r="K344" s="87">
        <v>36.259924899173498</v>
      </c>
      <c r="L344" s="2">
        <v>43.874509127999929</v>
      </c>
      <c r="M344" s="4">
        <v>25.078599999999955</v>
      </c>
      <c r="N344" s="4">
        <v>25.078599999999955</v>
      </c>
      <c r="O344" s="4">
        <v>23.824669999999955</v>
      </c>
      <c r="P344" s="4">
        <v>23.824669999999955</v>
      </c>
      <c r="Q344" s="5" t="s">
        <v>2969</v>
      </c>
      <c r="R344" s="12">
        <v>20.049839127999974</v>
      </c>
      <c r="S344" s="59">
        <v>0</v>
      </c>
      <c r="T344" s="59">
        <v>0</v>
      </c>
      <c r="U344" s="59">
        <v>0</v>
      </c>
      <c r="V344" s="59">
        <v>0</v>
      </c>
      <c r="W344" s="59">
        <v>0</v>
      </c>
      <c r="X344" s="60">
        <f t="shared" si="65"/>
        <v>0</v>
      </c>
      <c r="Y344" s="5"/>
    </row>
    <row r="345" spans="1:25" customFormat="1" x14ac:dyDescent="0.35">
      <c r="A345" s="1" t="s">
        <v>2749</v>
      </c>
      <c r="B345" s="1" t="s">
        <v>2750</v>
      </c>
      <c r="C345" s="3">
        <v>43990</v>
      </c>
      <c r="D345" s="1" t="s">
        <v>2751</v>
      </c>
      <c r="E345" s="1" t="s">
        <v>2752</v>
      </c>
      <c r="F345" s="1" t="s">
        <v>2983</v>
      </c>
      <c r="G345" s="1" t="s">
        <v>3080</v>
      </c>
      <c r="H345" s="18">
        <v>545</v>
      </c>
      <c r="I345" s="2">
        <v>2</v>
      </c>
      <c r="J345" s="2">
        <v>31.100330578512398</v>
      </c>
      <c r="K345" s="87">
        <v>120.00435757686</v>
      </c>
      <c r="L345" s="2">
        <v>145.20527266800059</v>
      </c>
      <c r="M345" s="4">
        <v>37.631399999999999</v>
      </c>
      <c r="N345" s="4">
        <v>75.262799999999999</v>
      </c>
      <c r="O345" s="4">
        <v>71.499659999999992</v>
      </c>
      <c r="P345" s="4">
        <v>71.499659999999992</v>
      </c>
      <c r="Q345" s="5" t="s">
        <v>2969</v>
      </c>
      <c r="R345" s="12">
        <v>73.705612668000597</v>
      </c>
      <c r="S345" s="59">
        <v>1088.07</v>
      </c>
      <c r="T345" s="59">
        <v>-26.22</v>
      </c>
      <c r="U345" s="59">
        <v>-21.76</v>
      </c>
      <c r="V345" s="59">
        <v>-174.08999999999992</v>
      </c>
      <c r="W345" s="59">
        <v>866</v>
      </c>
      <c r="X345" s="60">
        <f>+W345-P346</f>
        <v>206.72517499999901</v>
      </c>
      <c r="Y345" s="5"/>
    </row>
    <row r="346" spans="1:25" customFormat="1" x14ac:dyDescent="0.35">
      <c r="A346" s="1"/>
      <c r="B346" s="1"/>
      <c r="C346" s="3"/>
      <c r="D346" s="1"/>
      <c r="E346" s="1"/>
      <c r="F346" s="1"/>
      <c r="G346" s="1"/>
      <c r="H346" s="18"/>
      <c r="I346" s="2"/>
      <c r="J346" s="2"/>
      <c r="K346" s="87"/>
      <c r="L346" s="2"/>
      <c r="M346" s="4"/>
      <c r="N346" s="4"/>
      <c r="O346" s="4"/>
      <c r="P346" s="26">
        <f>SUM(P341:P345)</f>
        <v>659.27482500000099</v>
      </c>
      <c r="Q346" s="5"/>
      <c r="R346" s="12"/>
      <c r="S346" s="59">
        <v>0</v>
      </c>
      <c r="T346" s="59">
        <v>0</v>
      </c>
      <c r="U346" s="59">
        <v>0</v>
      </c>
      <c r="V346" s="59">
        <v>0</v>
      </c>
      <c r="W346" s="59">
        <v>0</v>
      </c>
      <c r="X346" s="60">
        <f t="shared" ref="X346:X348" si="66">+W346</f>
        <v>0</v>
      </c>
      <c r="Y346" s="5"/>
    </row>
    <row r="347" spans="1:25" customFormat="1" x14ac:dyDescent="0.35">
      <c r="A347" s="1" t="s">
        <v>1597</v>
      </c>
      <c r="B347" s="1" t="s">
        <v>1598</v>
      </c>
      <c r="C347" s="3">
        <v>43990</v>
      </c>
      <c r="D347" s="1" t="s">
        <v>1599</v>
      </c>
      <c r="E347" s="1" t="s">
        <v>1600</v>
      </c>
      <c r="F347" s="1" t="s">
        <v>2983</v>
      </c>
      <c r="G347" s="1" t="s">
        <v>3081</v>
      </c>
      <c r="H347" s="18"/>
      <c r="I347" s="2">
        <v>1</v>
      </c>
      <c r="J347" s="2">
        <v>133.09132231404999</v>
      </c>
      <c r="K347" s="87">
        <v>232.89384309091</v>
      </c>
      <c r="L347" s="2">
        <v>281.8015501400011</v>
      </c>
      <c r="M347" s="4">
        <v>161.04050000000049</v>
      </c>
      <c r="N347" s="4">
        <v>161.04050000000049</v>
      </c>
      <c r="O347" s="4">
        <v>152.98847500000045</v>
      </c>
      <c r="P347" s="4">
        <v>152.98847500000045</v>
      </c>
      <c r="Q347" s="5" t="s">
        <v>2969</v>
      </c>
      <c r="R347" s="12">
        <v>128.81307514000065</v>
      </c>
      <c r="S347" s="59">
        <v>0</v>
      </c>
      <c r="T347" s="59">
        <v>0</v>
      </c>
      <c r="U347" s="59">
        <v>0</v>
      </c>
      <c r="V347" s="59">
        <v>0</v>
      </c>
      <c r="W347" s="59">
        <v>0</v>
      </c>
      <c r="X347" s="60">
        <f t="shared" si="66"/>
        <v>0</v>
      </c>
      <c r="Y347" s="5"/>
    </row>
    <row r="348" spans="1:25" customFormat="1" x14ac:dyDescent="0.35">
      <c r="A348" s="1" t="s">
        <v>2437</v>
      </c>
      <c r="B348" s="1" t="s">
        <v>2438</v>
      </c>
      <c r="C348" s="3">
        <v>43990</v>
      </c>
      <c r="D348" s="1" t="s">
        <v>2439</v>
      </c>
      <c r="E348" s="1" t="s">
        <v>2440</v>
      </c>
      <c r="F348" s="1" t="s">
        <v>2983</v>
      </c>
      <c r="G348" s="1" t="s">
        <v>3081</v>
      </c>
      <c r="H348" s="18"/>
      <c r="I348" s="2">
        <v>1</v>
      </c>
      <c r="J348" s="2">
        <v>184.66446280991701</v>
      </c>
      <c r="K348" s="87">
        <v>323.64293752066101</v>
      </c>
      <c r="L348" s="2">
        <v>391.60795439999981</v>
      </c>
      <c r="M348" s="4">
        <v>223.44399999999959</v>
      </c>
      <c r="N348" s="4">
        <v>223.44399999999959</v>
      </c>
      <c r="O348" s="4">
        <v>212.27179999999962</v>
      </c>
      <c r="P348" s="4">
        <v>212.27179999999962</v>
      </c>
      <c r="Q348" s="5" t="s">
        <v>2969</v>
      </c>
      <c r="R348" s="12">
        <v>179.3361544000002</v>
      </c>
      <c r="S348" s="59">
        <v>0</v>
      </c>
      <c r="T348" s="59">
        <v>0</v>
      </c>
      <c r="U348" s="59">
        <v>0</v>
      </c>
      <c r="V348" s="59">
        <v>0</v>
      </c>
      <c r="W348" s="59">
        <v>0</v>
      </c>
      <c r="X348" s="60">
        <f t="shared" si="66"/>
        <v>0</v>
      </c>
      <c r="Y348" s="5"/>
    </row>
    <row r="349" spans="1:25" customFormat="1" x14ac:dyDescent="0.35">
      <c r="A349" s="1" t="s">
        <v>2860</v>
      </c>
      <c r="B349" s="1" t="s">
        <v>2861</v>
      </c>
      <c r="C349" s="3">
        <v>43990</v>
      </c>
      <c r="D349" s="1" t="s">
        <v>2862</v>
      </c>
      <c r="E349" s="1" t="s">
        <v>2863</v>
      </c>
      <c r="F349" s="1" t="s">
        <v>2983</v>
      </c>
      <c r="G349" s="1" t="s">
        <v>3081</v>
      </c>
      <c r="H349" s="18">
        <v>546</v>
      </c>
      <c r="I349" s="2">
        <v>1</v>
      </c>
      <c r="J349" s="2">
        <v>38.188016528925601</v>
      </c>
      <c r="K349" s="87">
        <v>73.500093533057793</v>
      </c>
      <c r="L349" s="2">
        <v>88.935113174999927</v>
      </c>
      <c r="M349" s="4">
        <v>46.207499999999975</v>
      </c>
      <c r="N349" s="4">
        <v>46.207499999999975</v>
      </c>
      <c r="O349" s="4">
        <v>43.897124999999974</v>
      </c>
      <c r="P349" s="4">
        <v>43.897124999999974</v>
      </c>
      <c r="Q349" s="5" t="s">
        <v>2969</v>
      </c>
      <c r="R349" s="12">
        <v>45.037988174999953</v>
      </c>
      <c r="S349" s="59">
        <v>762.34</v>
      </c>
      <c r="T349" s="59">
        <v>-18.37</v>
      </c>
      <c r="U349" s="59">
        <v>-15.25</v>
      </c>
      <c r="V349" s="59">
        <v>-110.55000000000007</v>
      </c>
      <c r="W349" s="59">
        <v>618.16999999999996</v>
      </c>
      <c r="X349" s="60">
        <f>+W349-P350</f>
        <v>209.01259999999991</v>
      </c>
      <c r="Y349" s="5"/>
    </row>
    <row r="350" spans="1:25" customFormat="1" x14ac:dyDescent="0.35">
      <c r="A350" s="1"/>
      <c r="B350" s="1"/>
      <c r="C350" s="3"/>
      <c r="D350" s="1"/>
      <c r="E350" s="1"/>
      <c r="F350" s="1"/>
      <c r="G350" s="1"/>
      <c r="H350" s="18"/>
      <c r="I350" s="2"/>
      <c r="J350" s="2"/>
      <c r="K350" s="87"/>
      <c r="L350" s="2"/>
      <c r="M350" s="4"/>
      <c r="N350" s="4"/>
      <c r="O350" s="4"/>
      <c r="P350" s="26">
        <f>SUM(P347:P349)</f>
        <v>409.15740000000005</v>
      </c>
      <c r="Q350" s="5"/>
      <c r="R350" s="12"/>
      <c r="S350" s="59">
        <v>0</v>
      </c>
      <c r="T350" s="59">
        <v>0</v>
      </c>
      <c r="U350" s="59">
        <v>0</v>
      </c>
      <c r="V350" s="59">
        <v>0</v>
      </c>
      <c r="W350" s="59">
        <v>0</v>
      </c>
      <c r="X350" s="60">
        <f>+W350</f>
        <v>0</v>
      </c>
      <c r="Y350" s="5"/>
    </row>
    <row r="351" spans="1:25" customFormat="1" x14ac:dyDescent="0.35">
      <c r="A351" s="1" t="s">
        <v>2663</v>
      </c>
      <c r="B351" s="1" t="s">
        <v>2664</v>
      </c>
      <c r="C351" s="3">
        <v>43990</v>
      </c>
      <c r="D351" s="1" t="s">
        <v>2665</v>
      </c>
      <c r="E351" s="1" t="s">
        <v>2666</v>
      </c>
      <c r="F351" s="1" t="s">
        <v>2983</v>
      </c>
      <c r="G351" s="1" t="s">
        <v>3082</v>
      </c>
      <c r="H351" s="18">
        <v>547</v>
      </c>
      <c r="I351" s="2">
        <v>1</v>
      </c>
      <c r="J351" s="2">
        <v>1066.00661157025</v>
      </c>
      <c r="K351" s="87">
        <v>1585.6938957669499</v>
      </c>
      <c r="L351" s="2">
        <v>1918.6896138780094</v>
      </c>
      <c r="M351" s="4">
        <v>1289.8680000000024</v>
      </c>
      <c r="N351" s="4">
        <v>1289.8680000000024</v>
      </c>
      <c r="O351" s="4">
        <v>1225.3746000000021</v>
      </c>
      <c r="P351" s="26">
        <v>1225.3746000000021</v>
      </c>
      <c r="Q351" s="5" t="s">
        <v>2969</v>
      </c>
      <c r="R351" s="12">
        <v>693.31501387800722</v>
      </c>
      <c r="S351" s="59">
        <v>1918.69</v>
      </c>
      <c r="T351" s="59">
        <v>-46.24</v>
      </c>
      <c r="U351" s="59">
        <v>-38.369999999999997</v>
      </c>
      <c r="V351" s="59">
        <v>-306.98000000000025</v>
      </c>
      <c r="W351" s="59">
        <v>1527.1</v>
      </c>
      <c r="X351" s="60">
        <f t="shared" ref="X351:X352" si="67">+W351-P351</f>
        <v>301.72539999999776</v>
      </c>
      <c r="Y351" s="5"/>
    </row>
    <row r="352" spans="1:25" customFormat="1" x14ac:dyDescent="0.35">
      <c r="A352" s="1" t="s">
        <v>2013</v>
      </c>
      <c r="B352" s="1" t="s">
        <v>2014</v>
      </c>
      <c r="C352" s="3">
        <v>43990</v>
      </c>
      <c r="D352" s="1" t="s">
        <v>2015</v>
      </c>
      <c r="E352" s="1" t="s">
        <v>2016</v>
      </c>
      <c r="F352" s="1" t="s">
        <v>2983</v>
      </c>
      <c r="G352" s="1" t="s">
        <v>3083</v>
      </c>
      <c r="H352" s="18">
        <v>548</v>
      </c>
      <c r="I352" s="2">
        <v>1</v>
      </c>
      <c r="J352" s="2">
        <v>524.94256198347102</v>
      </c>
      <c r="K352" s="87">
        <v>780.77174473843002</v>
      </c>
      <c r="L352" s="2">
        <v>944.73381113350024</v>
      </c>
      <c r="M352" s="4">
        <v>635.18049999999994</v>
      </c>
      <c r="N352" s="4">
        <v>635.18049999999994</v>
      </c>
      <c r="O352" s="4">
        <v>603.42147499999987</v>
      </c>
      <c r="P352" s="26">
        <v>603.42147499999987</v>
      </c>
      <c r="Q352" s="5" t="s">
        <v>2969</v>
      </c>
      <c r="R352" s="12">
        <v>341.31233613350037</v>
      </c>
      <c r="S352" s="59">
        <v>944.73</v>
      </c>
      <c r="T352" s="59">
        <v>-22.77</v>
      </c>
      <c r="U352" s="59">
        <v>-18.89</v>
      </c>
      <c r="V352" s="59">
        <v>-136.98000000000002</v>
      </c>
      <c r="W352" s="59">
        <v>766.09</v>
      </c>
      <c r="X352" s="60">
        <f t="shared" si="67"/>
        <v>162.66852500000016</v>
      </c>
      <c r="Y352" s="5"/>
    </row>
    <row r="353" spans="1:25" customFormat="1" x14ac:dyDescent="0.35">
      <c r="A353" s="1" t="s">
        <v>1057</v>
      </c>
      <c r="B353" s="1" t="s">
        <v>1058</v>
      </c>
      <c r="C353" s="3">
        <v>43990</v>
      </c>
      <c r="D353" s="1" t="s">
        <v>1059</v>
      </c>
      <c r="E353" s="1" t="s">
        <v>1060</v>
      </c>
      <c r="F353" s="1" t="s">
        <v>2983</v>
      </c>
      <c r="G353" s="1" t="s">
        <v>3084</v>
      </c>
      <c r="H353" s="18"/>
      <c r="I353" s="2">
        <v>1</v>
      </c>
      <c r="J353" s="2">
        <v>269.515867768595</v>
      </c>
      <c r="K353" s="87">
        <v>400.27715084975199</v>
      </c>
      <c r="L353" s="2">
        <v>484.33535252819991</v>
      </c>
      <c r="M353" s="4">
        <v>326.11419999999993</v>
      </c>
      <c r="N353" s="4">
        <v>326.11419999999993</v>
      </c>
      <c r="O353" s="4">
        <v>309.80848999999989</v>
      </c>
      <c r="P353" s="4">
        <v>309.80848999999989</v>
      </c>
      <c r="Q353" s="5" t="s">
        <v>2969</v>
      </c>
      <c r="R353" s="12">
        <v>174.52686252820001</v>
      </c>
      <c r="S353" s="59">
        <v>0</v>
      </c>
      <c r="T353" s="59">
        <v>0</v>
      </c>
      <c r="U353" s="59">
        <v>0</v>
      </c>
      <c r="V353" s="59">
        <v>0</v>
      </c>
      <c r="W353" s="59">
        <v>0</v>
      </c>
      <c r="X353" s="60">
        <f t="shared" ref="X353:X357" si="68">+W353</f>
        <v>0</v>
      </c>
      <c r="Y353" s="5"/>
    </row>
    <row r="354" spans="1:25" customFormat="1" x14ac:dyDescent="0.35">
      <c r="A354" s="1" t="s">
        <v>1509</v>
      </c>
      <c r="B354" s="1" t="s">
        <v>1510</v>
      </c>
      <c r="C354" s="3">
        <v>43990</v>
      </c>
      <c r="D354" s="1" t="s">
        <v>1511</v>
      </c>
      <c r="E354" s="1" t="s">
        <v>1512</v>
      </c>
      <c r="F354" s="1" t="s">
        <v>2983</v>
      </c>
      <c r="G354" s="1" t="s">
        <v>3084</v>
      </c>
      <c r="H354" s="18"/>
      <c r="I354" s="2">
        <v>1</v>
      </c>
      <c r="J354" s="2">
        <v>162.060578512397</v>
      </c>
      <c r="K354" s="87">
        <v>241.09541586537199</v>
      </c>
      <c r="L354" s="2">
        <v>291.72545319710008</v>
      </c>
      <c r="M354" s="4">
        <v>196.09330000000037</v>
      </c>
      <c r="N354" s="4">
        <v>196.09330000000037</v>
      </c>
      <c r="O354" s="4">
        <v>186.28863500000034</v>
      </c>
      <c r="P354" s="4">
        <v>186.28863500000034</v>
      </c>
      <c r="Q354" s="5" t="s">
        <v>2969</v>
      </c>
      <c r="R354" s="12">
        <v>105.43681819709974</v>
      </c>
      <c r="S354" s="59">
        <v>0</v>
      </c>
      <c r="T354" s="59">
        <v>0</v>
      </c>
      <c r="U354" s="59">
        <v>0</v>
      </c>
      <c r="V354" s="59">
        <v>0</v>
      </c>
      <c r="W354" s="59">
        <v>0</v>
      </c>
      <c r="X354" s="60">
        <f t="shared" si="68"/>
        <v>0</v>
      </c>
      <c r="Y354" s="5"/>
    </row>
    <row r="355" spans="1:25" customFormat="1" x14ac:dyDescent="0.35">
      <c r="A355" s="1" t="s">
        <v>1870</v>
      </c>
      <c r="B355" s="1" t="s">
        <v>1871</v>
      </c>
      <c r="C355" s="3">
        <v>43990</v>
      </c>
      <c r="D355" s="1" t="s">
        <v>1872</v>
      </c>
      <c r="E355" s="1" t="s">
        <v>1873</v>
      </c>
      <c r="F355" s="1" t="s">
        <v>2983</v>
      </c>
      <c r="G355" s="1" t="s">
        <v>3084</v>
      </c>
      <c r="H355" s="18"/>
      <c r="I355" s="2">
        <v>1</v>
      </c>
      <c r="J355" s="2">
        <v>20.726115702479301</v>
      </c>
      <c r="K355" s="87">
        <v>30.8209361642975</v>
      </c>
      <c r="L355" s="2">
        <v>37.293332758799977</v>
      </c>
      <c r="M355" s="4">
        <v>25.078599999999955</v>
      </c>
      <c r="N355" s="4">
        <v>25.078599999999955</v>
      </c>
      <c r="O355" s="4">
        <v>23.824669999999955</v>
      </c>
      <c r="P355" s="4">
        <v>23.824669999999955</v>
      </c>
      <c r="Q355" s="5" t="s">
        <v>2969</v>
      </c>
      <c r="R355" s="12">
        <v>13.468662758800022</v>
      </c>
      <c r="S355" s="59">
        <v>0</v>
      </c>
      <c r="T355" s="59">
        <v>0</v>
      </c>
      <c r="U355" s="59">
        <v>0</v>
      </c>
      <c r="V355" s="59">
        <v>0</v>
      </c>
      <c r="W355" s="59">
        <v>0</v>
      </c>
      <c r="X355" s="60">
        <f t="shared" si="68"/>
        <v>0</v>
      </c>
      <c r="Y355" s="5"/>
    </row>
    <row r="356" spans="1:25" customFormat="1" x14ac:dyDescent="0.35">
      <c r="A356" s="1" t="s">
        <v>1914</v>
      </c>
      <c r="B356" s="1" t="s">
        <v>1915</v>
      </c>
      <c r="C356" s="3">
        <v>43990</v>
      </c>
      <c r="D356" s="1" t="s">
        <v>1916</v>
      </c>
      <c r="E356" s="1" t="s">
        <v>1917</v>
      </c>
      <c r="F356" s="1" t="s">
        <v>2983</v>
      </c>
      <c r="G356" s="1" t="s">
        <v>3084</v>
      </c>
      <c r="H356" s="18"/>
      <c r="I356" s="2">
        <v>1</v>
      </c>
      <c r="J356" s="2">
        <v>22.798925619834701</v>
      </c>
      <c r="K356" s="87">
        <v>35.120525174834697</v>
      </c>
      <c r="L356" s="2">
        <v>42.49583546154998</v>
      </c>
      <c r="M356" s="4">
        <v>27.586699999999986</v>
      </c>
      <c r="N356" s="4">
        <v>27.586699999999986</v>
      </c>
      <c r="O356" s="4">
        <v>26.207364999999985</v>
      </c>
      <c r="P356" s="4">
        <v>26.207364999999985</v>
      </c>
      <c r="Q356" s="5" t="s">
        <v>2969</v>
      </c>
      <c r="R356" s="12">
        <v>16.288470461549995</v>
      </c>
      <c r="S356" s="59">
        <v>0</v>
      </c>
      <c r="T356" s="59">
        <v>0</v>
      </c>
      <c r="U356" s="59">
        <v>0</v>
      </c>
      <c r="V356" s="59">
        <v>0</v>
      </c>
      <c r="W356" s="59">
        <v>0</v>
      </c>
      <c r="X356" s="60">
        <f t="shared" si="68"/>
        <v>0</v>
      </c>
      <c r="Y356" s="5"/>
    </row>
    <row r="357" spans="1:25" customFormat="1" x14ac:dyDescent="0.35">
      <c r="A357" s="1" t="s">
        <v>1991</v>
      </c>
      <c r="B357" s="1" t="s">
        <v>1992</v>
      </c>
      <c r="C357" s="3">
        <v>43990</v>
      </c>
      <c r="D357" s="1" t="s">
        <v>1993</v>
      </c>
      <c r="E357" s="1" t="s">
        <v>1994</v>
      </c>
      <c r="F357" s="1" t="s">
        <v>2983</v>
      </c>
      <c r="G357" s="1" t="s">
        <v>3084</v>
      </c>
      <c r="H357" s="18"/>
      <c r="I357" s="2">
        <v>1</v>
      </c>
      <c r="J357" s="2">
        <v>385.02752066115698</v>
      </c>
      <c r="K357" s="87">
        <v>572.67934597458702</v>
      </c>
      <c r="L357" s="2">
        <v>692.94200862925027</v>
      </c>
      <c r="M357" s="4">
        <v>465.88329999999996</v>
      </c>
      <c r="N357" s="4">
        <v>465.88329999999996</v>
      </c>
      <c r="O357" s="4">
        <v>442.58913499999994</v>
      </c>
      <c r="P357" s="4">
        <v>442.58913499999994</v>
      </c>
      <c r="Q357" s="5" t="s">
        <v>2969</v>
      </c>
      <c r="R357" s="12">
        <v>250.35287362925033</v>
      </c>
      <c r="S357" s="59">
        <v>0</v>
      </c>
      <c r="T357" s="59">
        <v>0</v>
      </c>
      <c r="U357" s="59">
        <v>0</v>
      </c>
      <c r="V357" s="59">
        <v>0</v>
      </c>
      <c r="W357" s="59">
        <v>0</v>
      </c>
      <c r="X357" s="60">
        <f t="shared" si="68"/>
        <v>0</v>
      </c>
      <c r="Y357" s="5"/>
    </row>
    <row r="358" spans="1:25" customFormat="1" x14ac:dyDescent="0.35">
      <c r="A358" s="1" t="s">
        <v>2868</v>
      </c>
      <c r="B358" s="1" t="s">
        <v>2869</v>
      </c>
      <c r="C358" s="3">
        <v>43990</v>
      </c>
      <c r="D358" s="1" t="s">
        <v>2870</v>
      </c>
      <c r="E358" s="1" t="s">
        <v>2871</v>
      </c>
      <c r="F358" s="1" t="s">
        <v>2983</v>
      </c>
      <c r="G358" s="1" t="s">
        <v>3084</v>
      </c>
      <c r="H358" s="18">
        <v>552</v>
      </c>
      <c r="I358" s="2">
        <v>1</v>
      </c>
      <c r="J358" s="2">
        <v>38.188016528925601</v>
      </c>
      <c r="K358" s="87">
        <v>62.475079503099103</v>
      </c>
      <c r="L358" s="2">
        <v>75.594846198749906</v>
      </c>
      <c r="M358" s="4">
        <v>46.207499999999975</v>
      </c>
      <c r="N358" s="4">
        <v>46.207499999999975</v>
      </c>
      <c r="O358" s="4">
        <v>43.897124999999974</v>
      </c>
      <c r="P358" s="4">
        <v>43.897124999999974</v>
      </c>
      <c r="Q358" s="5" t="s">
        <v>2969</v>
      </c>
      <c r="R358" s="12">
        <v>31.697721198749932</v>
      </c>
      <c r="S358" s="59">
        <v>1624.37</v>
      </c>
      <c r="T358" s="59">
        <v>-39.15</v>
      </c>
      <c r="U358" s="59">
        <v>-32.49</v>
      </c>
      <c r="V358" s="59">
        <v>-235.53999999999974</v>
      </c>
      <c r="W358" s="59">
        <v>1317.19</v>
      </c>
      <c r="X358" s="60">
        <f>+W358-P359</f>
        <v>284.57457999999997</v>
      </c>
      <c r="Y358" s="5"/>
    </row>
    <row r="359" spans="1:25" customFormat="1" x14ac:dyDescent="0.35">
      <c r="A359" s="1"/>
      <c r="B359" s="1"/>
      <c r="C359" s="3"/>
      <c r="D359" s="1"/>
      <c r="E359" s="1"/>
      <c r="F359" s="1"/>
      <c r="G359" s="1"/>
      <c r="H359" s="18"/>
      <c r="I359" s="2"/>
      <c r="J359" s="2"/>
      <c r="K359" s="87"/>
      <c r="L359" s="2"/>
      <c r="M359" s="4"/>
      <c r="N359" s="4"/>
      <c r="O359" s="4"/>
      <c r="P359" s="26">
        <f>SUM(P353:P358)</f>
        <v>1032.6154200000001</v>
      </c>
      <c r="Q359" s="5"/>
      <c r="R359" s="12"/>
      <c r="S359" s="59">
        <v>0</v>
      </c>
      <c r="T359" s="59">
        <v>0</v>
      </c>
      <c r="U359" s="59">
        <v>0</v>
      </c>
      <c r="V359" s="59">
        <v>0</v>
      </c>
      <c r="W359" s="59">
        <v>0</v>
      </c>
      <c r="X359" s="60">
        <f t="shared" ref="X359:X361" si="69">+W359</f>
        <v>0</v>
      </c>
      <c r="Y359" s="5"/>
    </row>
    <row r="360" spans="1:25" customFormat="1" x14ac:dyDescent="0.35">
      <c r="A360" s="1" t="s">
        <v>413</v>
      </c>
      <c r="B360" s="1" t="s">
        <v>414</v>
      </c>
      <c r="C360" s="3">
        <v>43990</v>
      </c>
      <c r="D360" s="1" t="s">
        <v>415</v>
      </c>
      <c r="E360" s="1" t="s">
        <v>416</v>
      </c>
      <c r="F360" s="1" t="s">
        <v>2983</v>
      </c>
      <c r="G360" s="1" t="s">
        <v>3085</v>
      </c>
      <c r="H360" s="18"/>
      <c r="I360" s="2">
        <v>1</v>
      </c>
      <c r="J360" s="2">
        <v>87.109669421487595</v>
      </c>
      <c r="K360" s="87">
        <v>152.88792299504101</v>
      </c>
      <c r="L360" s="2">
        <v>184.9943868239996</v>
      </c>
      <c r="M360" s="4">
        <v>105.40269999999998</v>
      </c>
      <c r="N360" s="4">
        <v>105.40269999999998</v>
      </c>
      <c r="O360" s="4">
        <v>100.13256499999997</v>
      </c>
      <c r="P360" s="4">
        <v>100.13256499999997</v>
      </c>
      <c r="Q360" s="5" t="s">
        <v>2969</v>
      </c>
      <c r="R360" s="12">
        <v>84.861821823999634</v>
      </c>
      <c r="S360" s="59">
        <v>0</v>
      </c>
      <c r="T360" s="59">
        <v>0</v>
      </c>
      <c r="U360" s="59">
        <v>0</v>
      </c>
      <c r="V360" s="59">
        <v>0</v>
      </c>
      <c r="W360" s="59">
        <v>0</v>
      </c>
      <c r="X360" s="60">
        <f t="shared" si="69"/>
        <v>0</v>
      </c>
      <c r="Y360" s="5"/>
    </row>
    <row r="361" spans="1:25" customFormat="1" x14ac:dyDescent="0.35">
      <c r="A361" s="1" t="s">
        <v>1748</v>
      </c>
      <c r="B361" s="1" t="s">
        <v>1749</v>
      </c>
      <c r="C361" s="3">
        <v>43990</v>
      </c>
      <c r="D361" s="1" t="s">
        <v>1750</v>
      </c>
      <c r="E361" s="1" t="s">
        <v>1751</v>
      </c>
      <c r="F361" s="1" t="s">
        <v>2983</v>
      </c>
      <c r="G361" s="1" t="s">
        <v>3085</v>
      </c>
      <c r="H361" s="18"/>
      <c r="I361" s="2">
        <v>1</v>
      </c>
      <c r="J361" s="2">
        <v>176.006611570248</v>
      </c>
      <c r="K361" s="87">
        <v>307.97988905785098</v>
      </c>
      <c r="L361" s="2">
        <v>372.65566575999969</v>
      </c>
      <c r="M361" s="4">
        <v>212.96800000000007</v>
      </c>
      <c r="N361" s="4">
        <v>212.96800000000007</v>
      </c>
      <c r="O361" s="4">
        <v>202.31960000000007</v>
      </c>
      <c r="P361" s="4">
        <v>202.31960000000007</v>
      </c>
      <c r="Q361" s="5" t="s">
        <v>2969</v>
      </c>
      <c r="R361" s="12">
        <v>170.33606575999963</v>
      </c>
      <c r="S361" s="59">
        <v>0</v>
      </c>
      <c r="T361" s="59">
        <v>0</v>
      </c>
      <c r="U361" s="59">
        <v>0</v>
      </c>
      <c r="V361" s="59">
        <v>0</v>
      </c>
      <c r="W361" s="59">
        <v>0</v>
      </c>
      <c r="X361" s="60">
        <f t="shared" si="69"/>
        <v>0</v>
      </c>
      <c r="Y361" s="5"/>
    </row>
    <row r="362" spans="1:25" customFormat="1" x14ac:dyDescent="0.35">
      <c r="A362" s="1" t="s">
        <v>1858</v>
      </c>
      <c r="B362" s="1" t="s">
        <v>1859</v>
      </c>
      <c r="C362" s="3">
        <v>43990</v>
      </c>
      <c r="D362" s="1" t="s">
        <v>1860</v>
      </c>
      <c r="E362" s="1" t="s">
        <v>1861</v>
      </c>
      <c r="F362" s="1" t="s">
        <v>2983</v>
      </c>
      <c r="G362" s="1" t="s">
        <v>3085</v>
      </c>
      <c r="H362" s="18">
        <v>553</v>
      </c>
      <c r="I362" s="2">
        <v>1</v>
      </c>
      <c r="J362" s="2">
        <v>20.726115702479301</v>
      </c>
      <c r="K362" s="87">
        <v>36.259924899173498</v>
      </c>
      <c r="L362" s="2">
        <v>43.874509127999929</v>
      </c>
      <c r="M362" s="4">
        <v>25.078599999999955</v>
      </c>
      <c r="N362" s="4">
        <v>25.078599999999955</v>
      </c>
      <c r="O362" s="4">
        <v>23.824669999999955</v>
      </c>
      <c r="P362" s="4">
        <v>23.824669999999955</v>
      </c>
      <c r="Q362" s="5" t="s">
        <v>2969</v>
      </c>
      <c r="R362" s="12">
        <v>20.049839127999974</v>
      </c>
      <c r="S362" s="59">
        <v>601.52</v>
      </c>
      <c r="T362" s="59">
        <v>-14.5</v>
      </c>
      <c r="U362" s="59">
        <v>-12.03</v>
      </c>
      <c r="V362" s="59">
        <v>-96.240000000000009</v>
      </c>
      <c r="W362" s="59">
        <v>478.75</v>
      </c>
      <c r="X362" s="60">
        <f>+W362-P363</f>
        <v>152.47316499999999</v>
      </c>
      <c r="Y362" s="5"/>
    </row>
    <row r="363" spans="1:25" customFormat="1" x14ac:dyDescent="0.35">
      <c r="A363" s="1"/>
      <c r="B363" s="1"/>
      <c r="C363" s="3"/>
      <c r="D363" s="1"/>
      <c r="E363" s="1"/>
      <c r="F363" s="1"/>
      <c r="G363" s="1"/>
      <c r="H363" s="18"/>
      <c r="I363" s="2"/>
      <c r="J363" s="2"/>
      <c r="K363" s="87"/>
      <c r="L363" s="2"/>
      <c r="M363" s="4"/>
      <c r="N363" s="4"/>
      <c r="O363" s="4"/>
      <c r="P363" s="26">
        <f>SUM(P360:P362)</f>
        <v>326.27683500000001</v>
      </c>
      <c r="Q363" s="5"/>
      <c r="R363" s="12"/>
      <c r="S363" s="59">
        <v>0</v>
      </c>
      <c r="T363" s="59">
        <v>0</v>
      </c>
      <c r="U363" s="59">
        <v>0</v>
      </c>
      <c r="V363" s="59">
        <v>0</v>
      </c>
      <c r="W363" s="59">
        <v>0</v>
      </c>
      <c r="X363" s="60">
        <f t="shared" ref="X363:X366" si="70">+W363</f>
        <v>0</v>
      </c>
      <c r="Y363" s="5"/>
    </row>
    <row r="364" spans="1:25" customFormat="1" x14ac:dyDescent="0.35">
      <c r="A364" s="1" t="s">
        <v>194</v>
      </c>
      <c r="B364" s="1" t="s">
        <v>195</v>
      </c>
      <c r="C364" s="3">
        <v>43990</v>
      </c>
      <c r="D364" s="1" t="s">
        <v>196</v>
      </c>
      <c r="E364" s="1" t="s">
        <v>197</v>
      </c>
      <c r="F364" s="1" t="s">
        <v>2983</v>
      </c>
      <c r="G364" s="1" t="s">
        <v>3086</v>
      </c>
      <c r="H364" s="18"/>
      <c r="I364" s="2">
        <v>1</v>
      </c>
      <c r="J364" s="2">
        <v>629.25190082644599</v>
      </c>
      <c r="K364" s="87">
        <v>936.017551120495</v>
      </c>
      <c r="L364" s="2">
        <v>1132.5812368557988</v>
      </c>
      <c r="M364" s="4">
        <v>761.39479999999958</v>
      </c>
      <c r="N364" s="4">
        <v>761.39479999999958</v>
      </c>
      <c r="O364" s="4">
        <v>723.32505999999955</v>
      </c>
      <c r="P364" s="4">
        <v>723.32505999999955</v>
      </c>
      <c r="Q364" s="5" t="s">
        <v>2969</v>
      </c>
      <c r="R364" s="12">
        <v>409.25617685579925</v>
      </c>
      <c r="S364" s="59">
        <v>0</v>
      </c>
      <c r="T364" s="59">
        <v>0</v>
      </c>
      <c r="U364" s="59">
        <v>0</v>
      </c>
      <c r="V364" s="59">
        <v>0</v>
      </c>
      <c r="W364" s="59">
        <v>0</v>
      </c>
      <c r="X364" s="60">
        <f t="shared" si="70"/>
        <v>0</v>
      </c>
      <c r="Y364" s="5"/>
    </row>
    <row r="365" spans="1:25" customFormat="1" x14ac:dyDescent="0.35">
      <c r="A365" s="1" t="s">
        <v>641</v>
      </c>
      <c r="B365" s="1" t="s">
        <v>642</v>
      </c>
      <c r="C365" s="3">
        <v>43990</v>
      </c>
      <c r="D365" s="1" t="s">
        <v>643</v>
      </c>
      <c r="E365" s="1" t="s">
        <v>644</v>
      </c>
      <c r="F365" s="1" t="s">
        <v>2983</v>
      </c>
      <c r="G365" s="1" t="s">
        <v>3086</v>
      </c>
      <c r="H365" s="18"/>
      <c r="I365" s="2">
        <v>1</v>
      </c>
      <c r="J365" s="2">
        <v>753.58570247933903</v>
      </c>
      <c r="K365" s="87">
        <v>1018.59278099178</v>
      </c>
      <c r="L365" s="2">
        <v>1232.4972650000539</v>
      </c>
      <c r="M365" s="4">
        <v>911.83870000000024</v>
      </c>
      <c r="N365" s="4">
        <v>911.83870000000024</v>
      </c>
      <c r="O365" s="4">
        <v>866.24676500000021</v>
      </c>
      <c r="P365" s="4">
        <v>866.24676500000021</v>
      </c>
      <c r="Q365" s="5" t="s">
        <v>2969</v>
      </c>
      <c r="R365" s="12">
        <v>366.25050000005365</v>
      </c>
      <c r="S365" s="59">
        <v>0</v>
      </c>
      <c r="T365" s="59">
        <v>0</v>
      </c>
      <c r="U365" s="59">
        <v>0</v>
      </c>
      <c r="V365" s="59">
        <v>0</v>
      </c>
      <c r="W365" s="59">
        <v>0</v>
      </c>
      <c r="X365" s="60">
        <f t="shared" si="70"/>
        <v>0</v>
      </c>
      <c r="Y365" s="5"/>
    </row>
    <row r="366" spans="1:25" customFormat="1" x14ac:dyDescent="0.35">
      <c r="A366" s="1" t="s">
        <v>922</v>
      </c>
      <c r="B366" s="1" t="s">
        <v>923</v>
      </c>
      <c r="C366" s="3">
        <v>43990</v>
      </c>
      <c r="D366" s="1" t="s">
        <v>924</v>
      </c>
      <c r="E366" s="1" t="s">
        <v>925</v>
      </c>
      <c r="F366" s="1" t="s">
        <v>2983</v>
      </c>
      <c r="G366" s="1" t="s">
        <v>3086</v>
      </c>
      <c r="H366" s="18"/>
      <c r="I366" s="2">
        <v>1</v>
      </c>
      <c r="J366" s="2">
        <v>800.11950413223099</v>
      </c>
      <c r="K366" s="87">
        <v>1190.4634050596701</v>
      </c>
      <c r="L366" s="2">
        <v>1440.4607201222009</v>
      </c>
      <c r="M366" s="4">
        <v>968.14459999999951</v>
      </c>
      <c r="N366" s="4">
        <v>968.14459999999951</v>
      </c>
      <c r="O366" s="4">
        <v>919.73736999999949</v>
      </c>
      <c r="P366" s="4">
        <v>919.73736999999949</v>
      </c>
      <c r="Q366" s="5" t="s">
        <v>2969</v>
      </c>
      <c r="R366" s="12">
        <v>520.7233501222014</v>
      </c>
      <c r="S366" s="59">
        <v>0</v>
      </c>
      <c r="T366" s="59">
        <v>0</v>
      </c>
      <c r="U366" s="59">
        <v>0</v>
      </c>
      <c r="V366" s="59">
        <v>0</v>
      </c>
      <c r="W366" s="59">
        <v>0</v>
      </c>
      <c r="X366" s="60">
        <f t="shared" si="70"/>
        <v>0</v>
      </c>
      <c r="Y366" s="5"/>
    </row>
    <row r="367" spans="1:25" customFormat="1" x14ac:dyDescent="0.35">
      <c r="A367" s="1" t="s">
        <v>1938</v>
      </c>
      <c r="B367" s="1" t="s">
        <v>1939</v>
      </c>
      <c r="C367" s="3">
        <v>43990</v>
      </c>
      <c r="D367" s="1" t="s">
        <v>1940</v>
      </c>
      <c r="E367" s="1" t="s">
        <v>1941</v>
      </c>
      <c r="F367" s="1" t="s">
        <v>2983</v>
      </c>
      <c r="G367" s="1" t="s">
        <v>3086</v>
      </c>
      <c r="H367" s="18">
        <v>554</v>
      </c>
      <c r="I367" s="2">
        <v>1</v>
      </c>
      <c r="J367" s="2">
        <v>492.78553719008301</v>
      </c>
      <c r="K367" s="87">
        <v>733.02267524731496</v>
      </c>
      <c r="L367" s="2">
        <v>886.9574370492511</v>
      </c>
      <c r="M367" s="4">
        <v>596.27050000000042</v>
      </c>
      <c r="N367" s="4">
        <v>596.27050000000042</v>
      </c>
      <c r="O367" s="4">
        <v>566.4569750000004</v>
      </c>
      <c r="P367" s="4">
        <v>566.4569750000004</v>
      </c>
      <c r="Q367" s="5" t="s">
        <v>2969</v>
      </c>
      <c r="R367" s="12">
        <v>320.5004620492507</v>
      </c>
      <c r="S367" s="59">
        <v>4692.4799999999996</v>
      </c>
      <c r="T367" s="59">
        <v>0</v>
      </c>
      <c r="U367" s="59">
        <v>0</v>
      </c>
      <c r="V367" s="59">
        <v>0</v>
      </c>
      <c r="W367" s="59">
        <v>4692.4799999999996</v>
      </c>
      <c r="X367" s="60">
        <f>+W367-P368</f>
        <v>1616.7138299999997</v>
      </c>
      <c r="Y367" s="5"/>
    </row>
    <row r="368" spans="1:25" customFormat="1" x14ac:dyDescent="0.35">
      <c r="A368" s="1"/>
      <c r="B368" s="1"/>
      <c r="C368" s="3"/>
      <c r="D368" s="1"/>
      <c r="E368" s="1"/>
      <c r="F368" s="1"/>
      <c r="G368" s="1"/>
      <c r="H368" s="18"/>
      <c r="I368" s="2"/>
      <c r="J368" s="2"/>
      <c r="K368" s="87"/>
      <c r="L368" s="2"/>
      <c r="M368" s="4"/>
      <c r="N368" s="4"/>
      <c r="O368" s="4"/>
      <c r="P368" s="26">
        <f>SUM(P364:P367)</f>
        <v>3075.7661699999999</v>
      </c>
      <c r="Q368" s="5"/>
      <c r="R368" s="12"/>
      <c r="S368" s="59">
        <v>0</v>
      </c>
      <c r="T368" s="59">
        <v>0</v>
      </c>
      <c r="U368" s="59">
        <v>0</v>
      </c>
      <c r="V368" s="59">
        <v>0</v>
      </c>
      <c r="W368" s="59">
        <v>0</v>
      </c>
      <c r="X368" s="60">
        <f t="shared" ref="X368:X370" si="71">+W368</f>
        <v>0</v>
      </c>
      <c r="Y368" s="5"/>
    </row>
    <row r="369" spans="1:25" customFormat="1" x14ac:dyDescent="0.35">
      <c r="A369" s="1" t="s">
        <v>107</v>
      </c>
      <c r="B369" s="1" t="s">
        <v>108</v>
      </c>
      <c r="C369" s="3">
        <v>43990</v>
      </c>
      <c r="D369" s="1" t="s">
        <v>109</v>
      </c>
      <c r="E369" s="1" t="s">
        <v>110</v>
      </c>
      <c r="F369" s="1" t="s">
        <v>2983</v>
      </c>
      <c r="G369" s="1" t="s">
        <v>3087</v>
      </c>
      <c r="H369" s="18"/>
      <c r="I369" s="2">
        <v>1</v>
      </c>
      <c r="J369" s="2">
        <v>256.65570247933903</v>
      </c>
      <c r="K369" s="87">
        <v>445.45933689421503</v>
      </c>
      <c r="L369" s="2">
        <v>539.00579764200018</v>
      </c>
      <c r="M369" s="4">
        <v>310.55340000000024</v>
      </c>
      <c r="N369" s="4">
        <v>310.55340000000024</v>
      </c>
      <c r="O369" s="4">
        <v>295.02573000000024</v>
      </c>
      <c r="P369" s="4">
        <v>295.02573000000024</v>
      </c>
      <c r="Q369" s="5" t="s">
        <v>2969</v>
      </c>
      <c r="R369" s="12">
        <v>243.98006764199994</v>
      </c>
      <c r="S369" s="59">
        <v>0</v>
      </c>
      <c r="T369" s="59">
        <v>0</v>
      </c>
      <c r="U369" s="59">
        <v>0</v>
      </c>
      <c r="V369" s="59">
        <v>0</v>
      </c>
      <c r="W369" s="59">
        <v>0</v>
      </c>
      <c r="X369" s="60">
        <f t="shared" si="71"/>
        <v>0</v>
      </c>
      <c r="Y369" s="5"/>
    </row>
    <row r="370" spans="1:25" customFormat="1" x14ac:dyDescent="0.35">
      <c r="A370" s="1" t="s">
        <v>186</v>
      </c>
      <c r="B370" s="1" t="s">
        <v>187</v>
      </c>
      <c r="C370" s="3">
        <v>43990</v>
      </c>
      <c r="D370" s="1" t="s">
        <v>188</v>
      </c>
      <c r="E370" s="1" t="s">
        <v>189</v>
      </c>
      <c r="F370" s="1" t="s">
        <v>2983</v>
      </c>
      <c r="G370" s="1" t="s">
        <v>3087</v>
      </c>
      <c r="H370" s="18"/>
      <c r="I370" s="2">
        <v>1</v>
      </c>
      <c r="J370" s="2">
        <v>629.25190082644599</v>
      </c>
      <c r="K370" s="87">
        <v>1101.19711896529</v>
      </c>
      <c r="L370" s="2">
        <v>1332.4485139480009</v>
      </c>
      <c r="M370" s="4">
        <v>761.39479999999958</v>
      </c>
      <c r="N370" s="4">
        <v>761.39479999999958</v>
      </c>
      <c r="O370" s="4">
        <v>723.32505999999955</v>
      </c>
      <c r="P370" s="4">
        <v>723.32505999999955</v>
      </c>
      <c r="Q370" s="5" t="s">
        <v>2969</v>
      </c>
      <c r="R370" s="12">
        <v>609.12345394800138</v>
      </c>
      <c r="S370" s="59">
        <v>0</v>
      </c>
      <c r="T370" s="59">
        <v>0</v>
      </c>
      <c r="U370" s="59">
        <v>0</v>
      </c>
      <c r="V370" s="59">
        <v>0</v>
      </c>
      <c r="W370" s="59">
        <v>0</v>
      </c>
      <c r="X370" s="60">
        <f t="shared" si="71"/>
        <v>0</v>
      </c>
      <c r="Y370" s="5"/>
    </row>
    <row r="371" spans="1:25" customFormat="1" x14ac:dyDescent="0.35">
      <c r="A371" s="1" t="s">
        <v>2703</v>
      </c>
      <c r="B371" s="1" t="s">
        <v>2704</v>
      </c>
      <c r="C371" s="3">
        <v>43990</v>
      </c>
      <c r="D371" s="1" t="s">
        <v>2705</v>
      </c>
      <c r="E371" s="1" t="s">
        <v>2706</v>
      </c>
      <c r="F371" s="1" t="s">
        <v>2983</v>
      </c>
      <c r="G371" s="1" t="s">
        <v>3087</v>
      </c>
      <c r="H371" s="18">
        <v>555</v>
      </c>
      <c r="I371" s="2">
        <v>1</v>
      </c>
      <c r="J371" s="2">
        <v>658.96586776859499</v>
      </c>
      <c r="K371" s="87">
        <v>1153.1968582537199</v>
      </c>
      <c r="L371" s="2">
        <v>1395.3681984870011</v>
      </c>
      <c r="M371" s="4">
        <v>797.34869999999989</v>
      </c>
      <c r="N371" s="4">
        <v>797.34869999999989</v>
      </c>
      <c r="O371" s="4">
        <v>757.48126499999989</v>
      </c>
      <c r="P371" s="4">
        <v>757.48126499999989</v>
      </c>
      <c r="Q371" s="5" t="s">
        <v>2969</v>
      </c>
      <c r="R371" s="12">
        <v>637.88693348700122</v>
      </c>
      <c r="S371" s="59">
        <v>3266.81</v>
      </c>
      <c r="T371" s="59">
        <v>-78.73</v>
      </c>
      <c r="U371" s="59">
        <v>-65.34</v>
      </c>
      <c r="V371" s="59">
        <v>-522.69999999999982</v>
      </c>
      <c r="W371" s="59">
        <v>2600.04</v>
      </c>
      <c r="X371" s="60">
        <f>+W371-P372</f>
        <v>824.20794500000034</v>
      </c>
      <c r="Y371" s="5"/>
    </row>
    <row r="372" spans="1:25" customFormat="1" x14ac:dyDescent="0.35">
      <c r="A372" s="1"/>
      <c r="B372" s="1"/>
      <c r="C372" s="3"/>
      <c r="D372" s="1"/>
      <c r="E372" s="1"/>
      <c r="F372" s="1"/>
      <c r="G372" s="1"/>
      <c r="H372" s="18"/>
      <c r="I372" s="2"/>
      <c r="J372" s="2"/>
      <c r="K372" s="87"/>
      <c r="L372" s="2"/>
      <c r="M372" s="4"/>
      <c r="N372" s="4"/>
      <c r="O372" s="4"/>
      <c r="P372" s="26">
        <f>SUM(P369:P371)</f>
        <v>1775.8320549999996</v>
      </c>
      <c r="Q372" s="5"/>
      <c r="R372" s="12"/>
      <c r="S372" s="59">
        <v>0</v>
      </c>
      <c r="T372" s="59">
        <v>0</v>
      </c>
      <c r="U372" s="59">
        <v>0</v>
      </c>
      <c r="V372" s="59">
        <v>0</v>
      </c>
      <c r="W372" s="59">
        <v>0</v>
      </c>
      <c r="X372" s="60">
        <f t="shared" ref="X372:X373" si="72">+W372</f>
        <v>0</v>
      </c>
      <c r="Y372" s="5"/>
    </row>
    <row r="373" spans="1:25" customFormat="1" x14ac:dyDescent="0.35">
      <c r="A373" s="1" t="s">
        <v>970</v>
      </c>
      <c r="B373" s="1" t="s">
        <v>971</v>
      </c>
      <c r="C373" s="3">
        <v>43990</v>
      </c>
      <c r="D373" s="1" t="s">
        <v>972</v>
      </c>
      <c r="E373" s="1" t="s">
        <v>973</v>
      </c>
      <c r="F373" s="1" t="s">
        <v>2983</v>
      </c>
      <c r="G373" s="1" t="s">
        <v>3088</v>
      </c>
      <c r="H373" s="18"/>
      <c r="I373" s="2">
        <v>1</v>
      </c>
      <c r="J373" s="2">
        <v>853.12322314049595</v>
      </c>
      <c r="K373" s="87">
        <v>1268.89751811574</v>
      </c>
      <c r="L373" s="2">
        <v>1535.3659969200453</v>
      </c>
      <c r="M373" s="4">
        <v>1032.2791</v>
      </c>
      <c r="N373" s="4">
        <v>1032.2791</v>
      </c>
      <c r="O373" s="4">
        <v>980.66514499999994</v>
      </c>
      <c r="P373" s="4">
        <v>980.66514499999994</v>
      </c>
      <c r="Q373" s="5" t="s">
        <v>2969</v>
      </c>
      <c r="R373" s="12">
        <v>554.70085192004535</v>
      </c>
      <c r="S373" s="59">
        <v>0</v>
      </c>
      <c r="T373" s="59">
        <v>0</v>
      </c>
      <c r="U373" s="59">
        <v>0</v>
      </c>
      <c r="V373" s="59">
        <v>0</v>
      </c>
      <c r="W373" s="59">
        <v>0</v>
      </c>
      <c r="X373" s="60">
        <f t="shared" si="72"/>
        <v>0</v>
      </c>
      <c r="Y373" s="5"/>
    </row>
    <row r="374" spans="1:25" customFormat="1" x14ac:dyDescent="0.35">
      <c r="A374" s="1" t="s">
        <v>986</v>
      </c>
      <c r="B374" s="1" t="s">
        <v>987</v>
      </c>
      <c r="C374" s="3">
        <v>43990</v>
      </c>
      <c r="D374" s="1" t="s">
        <v>988</v>
      </c>
      <c r="E374" s="1" t="s">
        <v>989</v>
      </c>
      <c r="F374" s="1" t="s">
        <v>2983</v>
      </c>
      <c r="G374" s="1" t="s">
        <v>3088</v>
      </c>
      <c r="H374" s="18">
        <v>556</v>
      </c>
      <c r="I374" s="2">
        <v>1</v>
      </c>
      <c r="J374" s="2">
        <v>853.12322314049595</v>
      </c>
      <c r="K374" s="87">
        <v>1268.89751811574</v>
      </c>
      <c r="L374" s="2">
        <v>1535.3659969200453</v>
      </c>
      <c r="M374" s="4">
        <v>1032.2791</v>
      </c>
      <c r="N374" s="4">
        <v>1032.2791</v>
      </c>
      <c r="O374" s="4">
        <v>980.66514499999994</v>
      </c>
      <c r="P374" s="4">
        <v>980.66514499999994</v>
      </c>
      <c r="Q374" s="5" t="s">
        <v>2969</v>
      </c>
      <c r="R374" s="12">
        <v>554.70085192004535</v>
      </c>
      <c r="S374" s="59">
        <v>3070.73</v>
      </c>
      <c r="T374" s="59">
        <v>-74</v>
      </c>
      <c r="U374" s="59">
        <v>-61.41</v>
      </c>
      <c r="V374" s="59">
        <v>-491.32000000000016</v>
      </c>
      <c r="W374" s="59">
        <v>2444</v>
      </c>
      <c r="X374" s="60">
        <f>+W374-P375</f>
        <v>482.66971000000012</v>
      </c>
      <c r="Y374" s="5"/>
    </row>
    <row r="375" spans="1:25" customFormat="1" x14ac:dyDescent="0.35">
      <c r="A375" s="1"/>
      <c r="B375" s="1"/>
      <c r="C375" s="3"/>
      <c r="D375" s="1"/>
      <c r="E375" s="1"/>
      <c r="F375" s="1"/>
      <c r="G375" s="1"/>
      <c r="H375" s="18"/>
      <c r="I375" s="2"/>
      <c r="J375" s="2"/>
      <c r="K375" s="87"/>
      <c r="L375" s="2"/>
      <c r="M375" s="4"/>
      <c r="N375" s="4"/>
      <c r="O375" s="4"/>
      <c r="P375" s="26">
        <f>SUM(P373:P374)</f>
        <v>1961.3302899999999</v>
      </c>
      <c r="Q375" s="5"/>
      <c r="R375" s="12"/>
      <c r="S375" s="59">
        <v>0</v>
      </c>
      <c r="T375" s="59">
        <v>0</v>
      </c>
      <c r="U375" s="59">
        <v>0</v>
      </c>
      <c r="V375" s="59">
        <v>0</v>
      </c>
      <c r="W375" s="59">
        <v>0</v>
      </c>
      <c r="X375" s="60">
        <f t="shared" ref="X375:X376" si="73">+W375</f>
        <v>0</v>
      </c>
      <c r="Y375" s="5"/>
    </row>
    <row r="376" spans="1:25" customFormat="1" x14ac:dyDescent="0.35">
      <c r="A376" s="1" t="s">
        <v>1053</v>
      </c>
      <c r="B376" s="1" t="s">
        <v>1054</v>
      </c>
      <c r="C376" s="3">
        <v>43990</v>
      </c>
      <c r="D376" s="1" t="s">
        <v>1055</v>
      </c>
      <c r="E376" s="1" t="s">
        <v>1056</v>
      </c>
      <c r="F376" s="1" t="s">
        <v>2983</v>
      </c>
      <c r="G376" s="1" t="s">
        <v>3089</v>
      </c>
      <c r="H376" s="18"/>
      <c r="I376" s="2">
        <v>1</v>
      </c>
      <c r="J376" s="2">
        <v>269.515867768595</v>
      </c>
      <c r="K376" s="87">
        <v>400.27715084975199</v>
      </c>
      <c r="L376" s="2">
        <v>484.33535252819991</v>
      </c>
      <c r="M376" s="4">
        <v>326.11419999999993</v>
      </c>
      <c r="N376" s="4">
        <v>326.11419999999993</v>
      </c>
      <c r="O376" s="4">
        <v>309.80848999999989</v>
      </c>
      <c r="P376" s="4">
        <v>309.80848999999989</v>
      </c>
      <c r="Q376" s="5" t="s">
        <v>2969</v>
      </c>
      <c r="R376" s="12">
        <v>174.52686252820001</v>
      </c>
      <c r="S376" s="59">
        <v>0</v>
      </c>
      <c r="T376" s="59">
        <v>0</v>
      </c>
      <c r="U376" s="59">
        <v>0</v>
      </c>
      <c r="V376" s="59">
        <v>0</v>
      </c>
      <c r="W376" s="59">
        <v>0</v>
      </c>
      <c r="X376" s="60">
        <f t="shared" si="73"/>
        <v>0</v>
      </c>
      <c r="Y376" s="5"/>
    </row>
    <row r="377" spans="1:25" customFormat="1" x14ac:dyDescent="0.35">
      <c r="A377" s="1" t="s">
        <v>1217</v>
      </c>
      <c r="B377" s="1" t="s">
        <v>1218</v>
      </c>
      <c r="C377" s="3">
        <v>43990</v>
      </c>
      <c r="D377" s="1" t="s">
        <v>1219</v>
      </c>
      <c r="E377" s="1" t="s">
        <v>1220</v>
      </c>
      <c r="F377" s="1" t="s">
        <v>2983</v>
      </c>
      <c r="G377" s="1" t="s">
        <v>3089</v>
      </c>
      <c r="H377" s="18">
        <v>551</v>
      </c>
      <c r="I377" s="2">
        <v>1</v>
      </c>
      <c r="J377" s="2">
        <v>148.503801652893</v>
      </c>
      <c r="K377" s="87">
        <v>220.22660848529</v>
      </c>
      <c r="L377" s="2">
        <v>266.47419626720091</v>
      </c>
      <c r="M377" s="4">
        <v>179.68960000000052</v>
      </c>
      <c r="N377" s="4">
        <v>179.68960000000052</v>
      </c>
      <c r="O377" s="4">
        <v>170.70512000000048</v>
      </c>
      <c r="P377" s="4">
        <v>170.70512000000048</v>
      </c>
      <c r="Q377" s="5" t="s">
        <v>2969</v>
      </c>
      <c r="R377" s="12">
        <v>95.769076267200433</v>
      </c>
      <c r="S377" s="59">
        <v>750.8</v>
      </c>
      <c r="T377" s="59">
        <v>-18.09</v>
      </c>
      <c r="U377" s="59">
        <v>-15.02</v>
      </c>
      <c r="V377" s="59">
        <v>-120.13</v>
      </c>
      <c r="W377" s="59">
        <v>597.55999999999995</v>
      </c>
      <c r="X377" s="60">
        <f>+W377-P378</f>
        <v>117.04638999999958</v>
      </c>
      <c r="Y377" s="5"/>
    </row>
    <row r="378" spans="1:25" customFormat="1" x14ac:dyDescent="0.35">
      <c r="A378" s="1"/>
      <c r="B378" s="1"/>
      <c r="C378" s="3"/>
      <c r="D378" s="1"/>
      <c r="E378" s="1"/>
      <c r="F378" s="1"/>
      <c r="G378" s="1"/>
      <c r="H378" s="18"/>
      <c r="I378" s="2"/>
      <c r="J378" s="2"/>
      <c r="K378" s="87"/>
      <c r="L378" s="2"/>
      <c r="M378" s="4"/>
      <c r="N378" s="4"/>
      <c r="O378" s="4"/>
      <c r="P378" s="26">
        <f>SUM(P376:P377)</f>
        <v>480.51361000000037</v>
      </c>
      <c r="Q378" s="5"/>
      <c r="R378" s="12"/>
      <c r="S378" s="59">
        <v>0</v>
      </c>
      <c r="T378" s="59">
        <v>0</v>
      </c>
      <c r="U378" s="59">
        <v>0</v>
      </c>
      <c r="V378" s="59">
        <v>0</v>
      </c>
      <c r="W378" s="59">
        <v>0</v>
      </c>
      <c r="X378" s="60">
        <f>+W378</f>
        <v>0</v>
      </c>
      <c r="Y378" s="5"/>
    </row>
    <row r="379" spans="1:25" customFormat="1" x14ac:dyDescent="0.35">
      <c r="A379" s="1" t="s">
        <v>576</v>
      </c>
      <c r="B379" s="1" t="s">
        <v>577</v>
      </c>
      <c r="C379" s="3">
        <v>43991</v>
      </c>
      <c r="D379" s="1" t="s">
        <v>578</v>
      </c>
      <c r="E379" s="1" t="s">
        <v>579</v>
      </c>
      <c r="F379" s="1" t="s">
        <v>2983</v>
      </c>
      <c r="G379" s="1" t="s">
        <v>3013</v>
      </c>
      <c r="H379" s="18">
        <v>617</v>
      </c>
      <c r="I379" s="2">
        <v>1</v>
      </c>
      <c r="J379" s="2">
        <v>181.88462809917399</v>
      </c>
      <c r="K379" s="87">
        <v>318.20903277768599</v>
      </c>
      <c r="L379" s="2">
        <v>385.03292966100003</v>
      </c>
      <c r="M379" s="4">
        <v>220.08040000000054</v>
      </c>
      <c r="N379" s="4">
        <v>220.08040000000054</v>
      </c>
      <c r="O379" s="4">
        <v>209.07638000000051</v>
      </c>
      <c r="P379" s="26">
        <v>209.07638000000051</v>
      </c>
      <c r="Q379" s="5" t="s">
        <v>2969</v>
      </c>
      <c r="R379" s="12">
        <v>175.95654966099951</v>
      </c>
      <c r="S379" s="59">
        <v>385.03</v>
      </c>
      <c r="T379" s="59">
        <v>-9.2799999999999994</v>
      </c>
      <c r="U379" s="59">
        <v>-7.7</v>
      </c>
      <c r="V379" s="59">
        <v>-16.170000000000016</v>
      </c>
      <c r="W379" s="59">
        <v>351.88</v>
      </c>
      <c r="X379" s="60">
        <f t="shared" ref="X379:X380" si="74">+W379-P379</f>
        <v>142.80361999999948</v>
      </c>
      <c r="Y379" s="5"/>
    </row>
    <row r="380" spans="1:25" customFormat="1" x14ac:dyDescent="0.35">
      <c r="A380" s="1" t="s">
        <v>2827</v>
      </c>
      <c r="B380" s="1" t="s">
        <v>2828</v>
      </c>
      <c r="C380" s="3">
        <v>43992</v>
      </c>
      <c r="D380" s="1" t="s">
        <v>2829</v>
      </c>
      <c r="E380" s="1" t="s">
        <v>2830</v>
      </c>
      <c r="F380" s="1" t="s">
        <v>2983</v>
      </c>
      <c r="G380" s="1">
        <v>587</v>
      </c>
      <c r="H380" s="18">
        <v>587</v>
      </c>
      <c r="I380" s="2">
        <v>1</v>
      </c>
      <c r="J380" s="2">
        <v>792.62413223140504</v>
      </c>
      <c r="K380" s="87">
        <v>1386.8227391999999</v>
      </c>
      <c r="L380" s="2">
        <v>1678.0555144319999</v>
      </c>
      <c r="M380" s="4">
        <v>959.07520000000011</v>
      </c>
      <c r="N380" s="4">
        <v>959.07520000000011</v>
      </c>
      <c r="O380" s="4">
        <v>911.12144000000001</v>
      </c>
      <c r="P380" s="26">
        <v>911.12144000000001</v>
      </c>
      <c r="Q380" s="5" t="s">
        <v>2969</v>
      </c>
      <c r="R380" s="12">
        <v>766.93407443199987</v>
      </c>
      <c r="S380" s="59">
        <v>1678.06</v>
      </c>
      <c r="T380" s="59">
        <v>-40.44</v>
      </c>
      <c r="U380" s="59">
        <v>-33.56</v>
      </c>
      <c r="V380" s="59">
        <v>-20.139999999999873</v>
      </c>
      <c r="W380" s="59">
        <v>1583.92</v>
      </c>
      <c r="X380" s="60">
        <f t="shared" si="74"/>
        <v>672.79856000000007</v>
      </c>
      <c r="Y380" s="5"/>
    </row>
    <row r="381" spans="1:25" customFormat="1" x14ac:dyDescent="0.35">
      <c r="A381" s="1" t="s">
        <v>1878</v>
      </c>
      <c r="B381" s="1" t="s">
        <v>1879</v>
      </c>
      <c r="C381" s="3">
        <v>43992</v>
      </c>
      <c r="D381" s="1" t="s">
        <v>1880</v>
      </c>
      <c r="E381" s="1" t="s">
        <v>1881</v>
      </c>
      <c r="F381" s="1" t="s">
        <v>2983</v>
      </c>
      <c r="G381" s="1">
        <v>559</v>
      </c>
      <c r="H381" s="18"/>
      <c r="I381" s="2">
        <v>1</v>
      </c>
      <c r="J381" s="2">
        <v>20.730165289256199</v>
      </c>
      <c r="K381" s="87">
        <v>36.261205123966903</v>
      </c>
      <c r="L381" s="2">
        <v>43.876058199999953</v>
      </c>
      <c r="M381" s="4">
        <v>25.083500000000001</v>
      </c>
      <c r="N381" s="4">
        <v>25.083500000000001</v>
      </c>
      <c r="O381" s="4">
        <v>23.829325000000001</v>
      </c>
      <c r="P381" s="4">
        <v>23.829325000000001</v>
      </c>
      <c r="Q381" s="5" t="s">
        <v>2969</v>
      </c>
      <c r="R381" s="12">
        <v>20.046733199999952</v>
      </c>
      <c r="S381" s="59">
        <v>0</v>
      </c>
      <c r="T381" s="59">
        <v>0</v>
      </c>
      <c r="U381" s="59">
        <v>0</v>
      </c>
      <c r="V381" s="59">
        <v>0</v>
      </c>
      <c r="W381" s="59">
        <v>0</v>
      </c>
      <c r="X381" s="60">
        <f>+W381</f>
        <v>0</v>
      </c>
      <c r="Y381" s="5"/>
    </row>
    <row r="382" spans="1:25" customFormat="1" x14ac:dyDescent="0.35">
      <c r="A382" s="1" t="s">
        <v>2262</v>
      </c>
      <c r="B382" s="1" t="s">
        <v>2263</v>
      </c>
      <c r="C382" s="3">
        <v>43992</v>
      </c>
      <c r="D382" s="1" t="s">
        <v>2264</v>
      </c>
      <c r="E382" s="1" t="s">
        <v>2265</v>
      </c>
      <c r="F382" s="1" t="s">
        <v>2983</v>
      </c>
      <c r="G382" s="1">
        <v>559</v>
      </c>
      <c r="H382" s="18">
        <v>559</v>
      </c>
      <c r="I382" s="2">
        <v>1</v>
      </c>
      <c r="J382" s="2">
        <v>1056.53933884298</v>
      </c>
      <c r="K382" s="87">
        <v>1486.7832884066199</v>
      </c>
      <c r="L382" s="2">
        <v>1799.0077789720101</v>
      </c>
      <c r="M382" s="4">
        <v>1278.4126000000058</v>
      </c>
      <c r="N382" s="4">
        <v>1278.4126000000058</v>
      </c>
      <c r="O382" s="4">
        <v>1278.4126000000058</v>
      </c>
      <c r="P382" s="4">
        <v>1278.4126000000058</v>
      </c>
      <c r="Q382" s="5" t="s">
        <v>2969</v>
      </c>
      <c r="R382" s="12">
        <v>520.59517897200431</v>
      </c>
      <c r="S382" s="59">
        <v>1842.87</v>
      </c>
      <c r="T382" s="59">
        <v>-44.41</v>
      </c>
      <c r="U382" s="59">
        <v>-36.86</v>
      </c>
      <c r="V382" s="59">
        <v>-267.2199999999998</v>
      </c>
      <c r="W382" s="59">
        <v>1494.38</v>
      </c>
      <c r="X382" s="60">
        <f>+W382-P383</f>
        <v>192.13807499999439</v>
      </c>
      <c r="Y382" s="5"/>
    </row>
    <row r="383" spans="1:25" customFormat="1" x14ac:dyDescent="0.35">
      <c r="A383" s="1"/>
      <c r="B383" s="1"/>
      <c r="C383" s="3"/>
      <c r="D383" s="1"/>
      <c r="E383" s="1"/>
      <c r="F383" s="1"/>
      <c r="G383" s="1"/>
      <c r="H383" s="18"/>
      <c r="I383" s="2"/>
      <c r="J383" s="2"/>
      <c r="K383" s="87"/>
      <c r="L383" s="2"/>
      <c r="M383" s="4"/>
      <c r="N383" s="4"/>
      <c r="O383" s="4"/>
      <c r="P383" s="26">
        <f>SUM(P381:P382)</f>
        <v>1302.2419250000057</v>
      </c>
      <c r="Q383" s="5"/>
      <c r="R383" s="12"/>
      <c r="S383" s="59">
        <v>0</v>
      </c>
      <c r="T383" s="59">
        <v>0</v>
      </c>
      <c r="U383" s="59">
        <v>0</v>
      </c>
      <c r="V383" s="59">
        <v>0</v>
      </c>
      <c r="W383" s="59">
        <v>0</v>
      </c>
      <c r="X383" s="60">
        <f t="shared" ref="X383:X386" si="75">+W383</f>
        <v>0</v>
      </c>
      <c r="Y383" s="5"/>
    </row>
    <row r="384" spans="1:25" customFormat="1" x14ac:dyDescent="0.35">
      <c r="A384" s="1" t="s">
        <v>133</v>
      </c>
      <c r="B384" s="1" t="s">
        <v>134</v>
      </c>
      <c r="C384" s="3">
        <v>43992</v>
      </c>
      <c r="D384" s="1" t="s">
        <v>135</v>
      </c>
      <c r="E384" s="1" t="s">
        <v>136</v>
      </c>
      <c r="F384" s="1" t="s">
        <v>2983</v>
      </c>
      <c r="G384" s="1" t="s">
        <v>3090</v>
      </c>
      <c r="H384" s="18"/>
      <c r="I384" s="2">
        <v>1</v>
      </c>
      <c r="J384" s="2">
        <v>256.70702479338797</v>
      </c>
      <c r="K384" s="87">
        <v>378.631053047107</v>
      </c>
      <c r="L384" s="2">
        <v>458.14357418699944</v>
      </c>
      <c r="M384" s="4">
        <v>310.61549999999943</v>
      </c>
      <c r="N384" s="4">
        <v>310.61549999999943</v>
      </c>
      <c r="O384" s="4">
        <v>295.08472499999942</v>
      </c>
      <c r="P384" s="4">
        <v>295.08472499999942</v>
      </c>
      <c r="Q384" s="5" t="s">
        <v>2969</v>
      </c>
      <c r="R384" s="12">
        <v>163.05884918700002</v>
      </c>
      <c r="S384" s="59">
        <v>0</v>
      </c>
      <c r="T384" s="59">
        <v>0</v>
      </c>
      <c r="U384" s="59">
        <v>0</v>
      </c>
      <c r="V384" s="59">
        <v>0</v>
      </c>
      <c r="W384" s="59">
        <v>0</v>
      </c>
      <c r="X384" s="60">
        <f t="shared" si="75"/>
        <v>0</v>
      </c>
      <c r="Y384" s="5"/>
    </row>
    <row r="385" spans="1:25" customFormat="1" x14ac:dyDescent="0.35">
      <c r="A385" s="1" t="s">
        <v>256</v>
      </c>
      <c r="B385" s="1" t="s">
        <v>257</v>
      </c>
      <c r="C385" s="3">
        <v>43992</v>
      </c>
      <c r="D385" s="1" t="s">
        <v>258</v>
      </c>
      <c r="E385" s="1" t="s">
        <v>259</v>
      </c>
      <c r="F385" s="1" t="s">
        <v>2983</v>
      </c>
      <c r="G385" s="1" t="s">
        <v>3090</v>
      </c>
      <c r="H385" s="18"/>
      <c r="I385" s="2">
        <v>1</v>
      </c>
      <c r="J385" s="2">
        <v>232.53272727272699</v>
      </c>
      <c r="K385" s="87">
        <v>345.414111998181</v>
      </c>
      <c r="L385" s="2">
        <v>417.95107551779898</v>
      </c>
      <c r="M385" s="4">
        <v>281.36459999999965</v>
      </c>
      <c r="N385" s="4">
        <v>281.36459999999965</v>
      </c>
      <c r="O385" s="4">
        <v>267.29636999999968</v>
      </c>
      <c r="P385" s="4">
        <v>267.29636999999968</v>
      </c>
      <c r="Q385" s="5" t="s">
        <v>2969</v>
      </c>
      <c r="R385" s="12">
        <v>150.6547055177993</v>
      </c>
      <c r="S385" s="59">
        <v>0</v>
      </c>
      <c r="T385" s="59">
        <v>0</v>
      </c>
      <c r="U385" s="59">
        <v>0</v>
      </c>
      <c r="V385" s="59">
        <v>0</v>
      </c>
      <c r="W385" s="59">
        <v>0</v>
      </c>
      <c r="X385" s="60">
        <f t="shared" si="75"/>
        <v>0</v>
      </c>
      <c r="Y385" s="5"/>
    </row>
    <row r="386" spans="1:25" customFormat="1" x14ac:dyDescent="0.35">
      <c r="A386" s="1" t="s">
        <v>580</v>
      </c>
      <c r="B386" s="1" t="s">
        <v>581</v>
      </c>
      <c r="C386" s="3">
        <v>43992</v>
      </c>
      <c r="D386" s="1" t="s">
        <v>582</v>
      </c>
      <c r="E386" s="1" t="s">
        <v>583</v>
      </c>
      <c r="F386" s="1" t="s">
        <v>2983</v>
      </c>
      <c r="G386" s="1" t="s">
        <v>3090</v>
      </c>
      <c r="H386" s="18"/>
      <c r="I386" s="2">
        <v>2</v>
      </c>
      <c r="J386" s="2">
        <v>181.88462809917399</v>
      </c>
      <c r="K386" s="87">
        <v>540.952166661158</v>
      </c>
      <c r="L386" s="2">
        <v>654.55212166000115</v>
      </c>
      <c r="M386" s="4">
        <v>220.08040000000054</v>
      </c>
      <c r="N386" s="4">
        <v>440.16080000000107</v>
      </c>
      <c r="O386" s="4">
        <v>418.15276000000102</v>
      </c>
      <c r="P386" s="4">
        <v>418.15276000000102</v>
      </c>
      <c r="Q386" s="5" t="s">
        <v>2969</v>
      </c>
      <c r="R386" s="12">
        <v>236.39936166000012</v>
      </c>
      <c r="S386" s="59">
        <v>0</v>
      </c>
      <c r="T386" s="59">
        <v>0</v>
      </c>
      <c r="U386" s="59">
        <v>0</v>
      </c>
      <c r="V386" s="59">
        <v>0</v>
      </c>
      <c r="W386" s="59">
        <v>0</v>
      </c>
      <c r="X386" s="60">
        <f t="shared" si="75"/>
        <v>0</v>
      </c>
      <c r="Y386" s="5"/>
    </row>
    <row r="387" spans="1:25" customFormat="1" x14ac:dyDescent="0.35">
      <c r="A387" s="1" t="s">
        <v>2679</v>
      </c>
      <c r="B387" s="1" t="s">
        <v>2680</v>
      </c>
      <c r="C387" s="3">
        <v>43992</v>
      </c>
      <c r="D387" s="1" t="s">
        <v>2681</v>
      </c>
      <c r="E387" s="1" t="s">
        <v>2682</v>
      </c>
      <c r="F387" s="1" t="s">
        <v>2983</v>
      </c>
      <c r="G387" s="1" t="s">
        <v>3090</v>
      </c>
      <c r="H387" s="18">
        <v>557</v>
      </c>
      <c r="I387" s="2">
        <v>1</v>
      </c>
      <c r="J387" s="2">
        <v>1066.2198347107401</v>
      </c>
      <c r="K387" s="87">
        <v>1585.6848037314001</v>
      </c>
      <c r="L387" s="2">
        <v>1918.678612514994</v>
      </c>
      <c r="M387" s="4">
        <v>1290.1259999999954</v>
      </c>
      <c r="N387" s="4">
        <v>1290.1259999999954</v>
      </c>
      <c r="O387" s="4">
        <v>1225.6196999999956</v>
      </c>
      <c r="P387" s="4">
        <v>1225.6196999999956</v>
      </c>
      <c r="Q387" s="5" t="s">
        <v>2969</v>
      </c>
      <c r="R387" s="12">
        <v>693.05891251499838</v>
      </c>
      <c r="S387" s="59">
        <v>3449.33</v>
      </c>
      <c r="T387" s="59">
        <v>-83.13</v>
      </c>
      <c r="U387" s="59">
        <v>-68.989999999999995</v>
      </c>
      <c r="V387" s="59">
        <v>-551.90000000000009</v>
      </c>
      <c r="W387" s="59">
        <v>2745.31</v>
      </c>
      <c r="X387" s="60">
        <f>+W387-P388</f>
        <v>539.15644500000417</v>
      </c>
      <c r="Y387" s="5"/>
    </row>
    <row r="388" spans="1:25" customFormat="1" x14ac:dyDescent="0.35">
      <c r="A388" s="1"/>
      <c r="B388" s="1"/>
      <c r="C388" s="3"/>
      <c r="D388" s="1"/>
      <c r="E388" s="1"/>
      <c r="F388" s="1"/>
      <c r="G388" s="1"/>
      <c r="H388" s="18"/>
      <c r="I388" s="2"/>
      <c r="J388" s="2"/>
      <c r="K388" s="87"/>
      <c r="L388" s="2"/>
      <c r="M388" s="4"/>
      <c r="N388" s="4"/>
      <c r="O388" s="4"/>
      <c r="P388" s="26">
        <f>SUM(P384:P387)</f>
        <v>2206.1535549999958</v>
      </c>
      <c r="Q388" s="5"/>
      <c r="R388" s="12"/>
      <c r="S388" s="59">
        <v>0</v>
      </c>
      <c r="T388" s="59">
        <v>0</v>
      </c>
      <c r="U388" s="59">
        <v>0</v>
      </c>
      <c r="V388" s="59">
        <v>0</v>
      </c>
      <c r="W388" s="59">
        <v>0</v>
      </c>
      <c r="X388" s="60">
        <f t="shared" ref="X388:X390" si="76">+W388</f>
        <v>0</v>
      </c>
      <c r="Y388" s="5"/>
    </row>
    <row r="389" spans="1:25" customFormat="1" x14ac:dyDescent="0.35">
      <c r="A389" s="1" t="s">
        <v>272</v>
      </c>
      <c r="B389" s="1" t="s">
        <v>273</v>
      </c>
      <c r="C389" s="3">
        <v>43992</v>
      </c>
      <c r="D389" s="1" t="s">
        <v>274</v>
      </c>
      <c r="E389" s="1" t="s">
        <v>275</v>
      </c>
      <c r="F389" s="1" t="s">
        <v>2983</v>
      </c>
      <c r="G389" s="1" t="s">
        <v>3091</v>
      </c>
      <c r="H389" s="18"/>
      <c r="I389" s="2">
        <v>1</v>
      </c>
      <c r="J389" s="2">
        <v>232.53272727272699</v>
      </c>
      <c r="K389" s="87">
        <v>345.414111998181</v>
      </c>
      <c r="L389" s="2">
        <v>417.95107551779898</v>
      </c>
      <c r="M389" s="4">
        <v>281.36459999999965</v>
      </c>
      <c r="N389" s="4">
        <v>281.36459999999965</v>
      </c>
      <c r="O389" s="4">
        <v>267.29636999999968</v>
      </c>
      <c r="P389" s="4">
        <v>267.29636999999968</v>
      </c>
      <c r="Q389" s="5" t="s">
        <v>2969</v>
      </c>
      <c r="R389" s="12">
        <v>150.6547055177993</v>
      </c>
      <c r="S389" s="59">
        <v>0</v>
      </c>
      <c r="T389" s="59">
        <v>0</v>
      </c>
      <c r="U389" s="59">
        <v>0</v>
      </c>
      <c r="V389" s="59">
        <v>0</v>
      </c>
      <c r="W389" s="59">
        <v>0</v>
      </c>
      <c r="X389" s="60">
        <f t="shared" si="76"/>
        <v>0</v>
      </c>
      <c r="Y389" s="5"/>
    </row>
    <row r="390" spans="1:25" customFormat="1" x14ac:dyDescent="0.35">
      <c r="A390" s="1" t="s">
        <v>2898</v>
      </c>
      <c r="B390" s="1" t="s">
        <v>2899</v>
      </c>
      <c r="C390" s="3">
        <v>43992</v>
      </c>
      <c r="D390" s="1" t="s">
        <v>2900</v>
      </c>
      <c r="E390" s="1" t="s">
        <v>2901</v>
      </c>
      <c r="F390" s="1" t="s">
        <v>2983</v>
      </c>
      <c r="G390" s="1" t="s">
        <v>3091</v>
      </c>
      <c r="H390" s="18"/>
      <c r="I390" s="2">
        <v>1</v>
      </c>
      <c r="J390" s="2">
        <v>175.18297520661201</v>
      </c>
      <c r="K390" s="87">
        <v>260.50873380008301</v>
      </c>
      <c r="L390" s="2">
        <v>315.2155678981004</v>
      </c>
      <c r="M390" s="4">
        <v>211.97140000000053</v>
      </c>
      <c r="N390" s="4">
        <v>211.97140000000053</v>
      </c>
      <c r="O390" s="4">
        <v>201.3728300000005</v>
      </c>
      <c r="P390" s="4">
        <v>201.3728300000005</v>
      </c>
      <c r="Q390" s="5" t="s">
        <v>2969</v>
      </c>
      <c r="R390" s="12">
        <v>113.8427378980999</v>
      </c>
      <c r="S390" s="59">
        <v>0</v>
      </c>
      <c r="T390" s="59">
        <v>0</v>
      </c>
      <c r="U390" s="59">
        <v>0</v>
      </c>
      <c r="V390" s="59">
        <v>0</v>
      </c>
      <c r="W390" s="59">
        <v>0</v>
      </c>
      <c r="X390" s="60">
        <f t="shared" si="76"/>
        <v>0</v>
      </c>
      <c r="Y390" s="5"/>
    </row>
    <row r="391" spans="1:25" customFormat="1" x14ac:dyDescent="0.35">
      <c r="A391" s="1" t="s">
        <v>2932</v>
      </c>
      <c r="B391" s="1" t="s">
        <v>2933</v>
      </c>
      <c r="C391" s="3">
        <v>43992</v>
      </c>
      <c r="D391" s="1" t="s">
        <v>2934</v>
      </c>
      <c r="E391" s="1" t="s">
        <v>2935</v>
      </c>
      <c r="F391" s="1" t="s">
        <v>2983</v>
      </c>
      <c r="G391" s="1" t="s">
        <v>3091</v>
      </c>
      <c r="H391" s="18">
        <v>558</v>
      </c>
      <c r="I391" s="2">
        <v>1</v>
      </c>
      <c r="J391" s="2">
        <v>168.656611570248</v>
      </c>
      <c r="K391" s="87">
        <v>275.86259641673598</v>
      </c>
      <c r="L391" s="2">
        <v>333.79374166425055</v>
      </c>
      <c r="M391" s="4">
        <v>204.07450000000009</v>
      </c>
      <c r="N391" s="4">
        <v>204.07450000000009</v>
      </c>
      <c r="O391" s="4">
        <v>193.87077500000007</v>
      </c>
      <c r="P391" s="4">
        <v>193.87077500000007</v>
      </c>
      <c r="Q391" s="5" t="s">
        <v>2969</v>
      </c>
      <c r="R391" s="12">
        <v>139.92296666425048</v>
      </c>
      <c r="S391" s="59">
        <v>1721.95</v>
      </c>
      <c r="T391" s="59">
        <v>-41.5</v>
      </c>
      <c r="U391" s="59">
        <v>-34.44</v>
      </c>
      <c r="V391" s="59">
        <v>-275.51</v>
      </c>
      <c r="W391" s="59">
        <v>1370.5</v>
      </c>
      <c r="X391" s="60">
        <f>+W391-P392</f>
        <v>707.96002499999975</v>
      </c>
      <c r="Y391" s="5"/>
    </row>
    <row r="392" spans="1:25" customFormat="1" x14ac:dyDescent="0.35">
      <c r="A392" s="1"/>
      <c r="B392" s="1"/>
      <c r="C392" s="3"/>
      <c r="D392" s="1"/>
      <c r="E392" s="1"/>
      <c r="F392" s="1"/>
      <c r="G392" s="1"/>
      <c r="H392" s="18"/>
      <c r="I392" s="2"/>
      <c r="J392" s="2"/>
      <c r="K392" s="87"/>
      <c r="L392" s="2"/>
      <c r="M392" s="4"/>
      <c r="N392" s="4"/>
      <c r="O392" s="4"/>
      <c r="P392" s="26">
        <f>SUM(P389:P391)</f>
        <v>662.53997500000025</v>
      </c>
      <c r="Q392" s="5"/>
      <c r="R392" s="12"/>
      <c r="S392" s="59">
        <v>0</v>
      </c>
      <c r="T392" s="59">
        <v>0</v>
      </c>
      <c r="U392" s="59">
        <v>0</v>
      </c>
      <c r="V392" s="59">
        <v>0</v>
      </c>
      <c r="W392" s="59">
        <v>0</v>
      </c>
      <c r="X392" s="60">
        <f t="shared" ref="X392:X398" si="77">+W392</f>
        <v>0</v>
      </c>
      <c r="Y392" s="5"/>
    </row>
    <row r="393" spans="1:25" customFormat="1" x14ac:dyDescent="0.35">
      <c r="A393" s="1" t="s">
        <v>248</v>
      </c>
      <c r="B393" s="1" t="s">
        <v>249</v>
      </c>
      <c r="C393" s="3">
        <v>43992</v>
      </c>
      <c r="D393" s="1" t="s">
        <v>250</v>
      </c>
      <c r="E393" s="1" t="s">
        <v>251</v>
      </c>
      <c r="F393" s="1" t="s">
        <v>2983</v>
      </c>
      <c r="G393" s="1" t="s">
        <v>3092</v>
      </c>
      <c r="H393" s="18"/>
      <c r="I393" s="2">
        <v>1</v>
      </c>
      <c r="J393" s="2">
        <v>232.53272727272699</v>
      </c>
      <c r="K393" s="87">
        <v>345.414111998181</v>
      </c>
      <c r="L393" s="2">
        <v>417.95107551779898</v>
      </c>
      <c r="M393" s="4">
        <v>281.36459999999965</v>
      </c>
      <c r="N393" s="4">
        <v>281.36459999999965</v>
      </c>
      <c r="O393" s="4">
        <v>267.29636999999968</v>
      </c>
      <c r="P393" s="4">
        <v>267.29636999999968</v>
      </c>
      <c r="Q393" s="5" t="s">
        <v>2969</v>
      </c>
      <c r="R393" s="12">
        <v>150.6547055177993</v>
      </c>
      <c r="S393" s="59">
        <v>0</v>
      </c>
      <c r="T393" s="59">
        <v>0</v>
      </c>
      <c r="U393" s="59">
        <v>0</v>
      </c>
      <c r="V393" s="59">
        <v>0</v>
      </c>
      <c r="W393" s="59">
        <v>0</v>
      </c>
      <c r="X393" s="60">
        <f t="shared" si="77"/>
        <v>0</v>
      </c>
      <c r="Y393" s="5"/>
    </row>
    <row r="394" spans="1:25" customFormat="1" x14ac:dyDescent="0.35">
      <c r="A394" s="1" t="s">
        <v>425</v>
      </c>
      <c r="B394" s="1" t="s">
        <v>426</v>
      </c>
      <c r="C394" s="3">
        <v>43992</v>
      </c>
      <c r="D394" s="1" t="s">
        <v>427</v>
      </c>
      <c r="E394" s="1" t="s">
        <v>428</v>
      </c>
      <c r="F394" s="1" t="s">
        <v>2983</v>
      </c>
      <c r="G394" s="1" t="s">
        <v>3092</v>
      </c>
      <c r="H394" s="18"/>
      <c r="I394" s="2">
        <v>1</v>
      </c>
      <c r="J394" s="2">
        <v>87.127107438016495</v>
      </c>
      <c r="K394" s="87">
        <v>129.95631033198299</v>
      </c>
      <c r="L394" s="2">
        <v>157.2471355016994</v>
      </c>
      <c r="M394" s="4">
        <v>105.42379999999996</v>
      </c>
      <c r="N394" s="4">
        <v>105.42379999999996</v>
      </c>
      <c r="O394" s="4">
        <v>100.15260999999995</v>
      </c>
      <c r="P394" s="4">
        <v>100.15260999999995</v>
      </c>
      <c r="Q394" s="5" t="s">
        <v>2969</v>
      </c>
      <c r="R394" s="12">
        <v>57.094525501699451</v>
      </c>
      <c r="S394" s="59">
        <v>0</v>
      </c>
      <c r="T394" s="59">
        <v>0</v>
      </c>
      <c r="U394" s="59">
        <v>0</v>
      </c>
      <c r="V394" s="59">
        <v>0</v>
      </c>
      <c r="W394" s="59">
        <v>0</v>
      </c>
      <c r="X394" s="60">
        <f t="shared" si="77"/>
        <v>0</v>
      </c>
      <c r="Y394" s="5"/>
    </row>
    <row r="395" spans="1:25" customFormat="1" x14ac:dyDescent="0.35">
      <c r="A395" s="1" t="s">
        <v>556</v>
      </c>
      <c r="B395" s="1" t="s">
        <v>557</v>
      </c>
      <c r="C395" s="3">
        <v>43992</v>
      </c>
      <c r="D395" s="1" t="s">
        <v>558</v>
      </c>
      <c r="E395" s="1" t="s">
        <v>559</v>
      </c>
      <c r="F395" s="1" t="s">
        <v>2983</v>
      </c>
      <c r="G395" s="1" t="s">
        <v>3092</v>
      </c>
      <c r="H395" s="18"/>
      <c r="I395" s="2">
        <v>1</v>
      </c>
      <c r="J395" s="2">
        <v>181.88462809917399</v>
      </c>
      <c r="K395" s="87">
        <v>270.476083330579</v>
      </c>
      <c r="L395" s="2">
        <v>327.27606083000057</v>
      </c>
      <c r="M395" s="4">
        <v>220.08040000000054</v>
      </c>
      <c r="N395" s="4">
        <v>220.08040000000054</v>
      </c>
      <c r="O395" s="4">
        <v>209.07638000000051</v>
      </c>
      <c r="P395" s="4">
        <v>209.07638000000051</v>
      </c>
      <c r="Q395" s="5" t="s">
        <v>2969</v>
      </c>
      <c r="R395" s="12">
        <v>118.19968083000006</v>
      </c>
      <c r="S395" s="59">
        <v>0</v>
      </c>
      <c r="T395" s="59">
        <v>0</v>
      </c>
      <c r="U395" s="59">
        <v>0</v>
      </c>
      <c r="V395" s="59">
        <v>0</v>
      </c>
      <c r="W395" s="59">
        <v>0</v>
      </c>
      <c r="X395" s="60">
        <f t="shared" si="77"/>
        <v>0</v>
      </c>
      <c r="Y395" s="5"/>
    </row>
    <row r="396" spans="1:25" customFormat="1" x14ac:dyDescent="0.35">
      <c r="A396" s="1" t="s">
        <v>958</v>
      </c>
      <c r="B396" s="1" t="s">
        <v>959</v>
      </c>
      <c r="C396" s="3">
        <v>43992</v>
      </c>
      <c r="D396" s="1" t="s">
        <v>960</v>
      </c>
      <c r="E396" s="1" t="s">
        <v>961</v>
      </c>
      <c r="F396" s="1" t="s">
        <v>2983</v>
      </c>
      <c r="G396" s="1" t="s">
        <v>3092</v>
      </c>
      <c r="H396" s="18"/>
      <c r="I396" s="2">
        <v>1</v>
      </c>
      <c r="J396" s="2">
        <v>92.416694214876003</v>
      </c>
      <c r="K396" s="87">
        <v>137.43841096859501</v>
      </c>
      <c r="L396" s="2">
        <v>166.30047727199997</v>
      </c>
      <c r="M396" s="4">
        <v>111.82419999999996</v>
      </c>
      <c r="N396" s="4">
        <v>111.82419999999996</v>
      </c>
      <c r="O396" s="4">
        <v>106.23298999999996</v>
      </c>
      <c r="P396" s="4">
        <v>106.23298999999996</v>
      </c>
      <c r="Q396" s="5" t="s">
        <v>2969</v>
      </c>
      <c r="R396" s="12">
        <v>60.067487272000008</v>
      </c>
      <c r="S396" s="59">
        <v>0</v>
      </c>
      <c r="T396" s="59">
        <v>0</v>
      </c>
      <c r="U396" s="59">
        <v>0</v>
      </c>
      <c r="V396" s="59">
        <v>0</v>
      </c>
      <c r="W396" s="59">
        <v>0</v>
      </c>
      <c r="X396" s="60">
        <f t="shared" si="77"/>
        <v>0</v>
      </c>
      <c r="Y396" s="5"/>
    </row>
    <row r="397" spans="1:25" customFormat="1" x14ac:dyDescent="0.35">
      <c r="A397" s="1" t="s">
        <v>1794</v>
      </c>
      <c r="B397" s="1" t="s">
        <v>1795</v>
      </c>
      <c r="C397" s="3">
        <v>43992</v>
      </c>
      <c r="D397" s="1" t="s">
        <v>1796</v>
      </c>
      <c r="E397" s="1" t="s">
        <v>1797</v>
      </c>
      <c r="F397" s="1" t="s">
        <v>2983</v>
      </c>
      <c r="G397" s="1" t="s">
        <v>3092</v>
      </c>
      <c r="H397" s="18"/>
      <c r="I397" s="2">
        <v>1</v>
      </c>
      <c r="J397" s="2">
        <v>193.323801652893</v>
      </c>
      <c r="K397" s="87">
        <v>287.49192209991799</v>
      </c>
      <c r="L397" s="2">
        <v>347.86522574090077</v>
      </c>
      <c r="M397" s="4">
        <v>233.92180000000053</v>
      </c>
      <c r="N397" s="4">
        <v>233.92180000000053</v>
      </c>
      <c r="O397" s="4">
        <v>222.2257100000005</v>
      </c>
      <c r="P397" s="4">
        <v>222.2257100000005</v>
      </c>
      <c r="Q397" s="5" t="s">
        <v>2969</v>
      </c>
      <c r="R397" s="12">
        <v>125.63951574090026</v>
      </c>
      <c r="S397" s="59">
        <v>0</v>
      </c>
      <c r="T397" s="59">
        <v>0</v>
      </c>
      <c r="U397" s="59">
        <v>0</v>
      </c>
      <c r="V397" s="59">
        <v>0</v>
      </c>
      <c r="W397" s="59">
        <v>0</v>
      </c>
      <c r="X397" s="60">
        <f t="shared" si="77"/>
        <v>0</v>
      </c>
      <c r="Y397" s="5"/>
    </row>
    <row r="398" spans="1:25" customFormat="1" x14ac:dyDescent="0.35">
      <c r="A398" s="1" t="s">
        <v>1810</v>
      </c>
      <c r="B398" s="1" t="s">
        <v>1811</v>
      </c>
      <c r="C398" s="3">
        <v>43992</v>
      </c>
      <c r="D398" s="1" t="s">
        <v>1812</v>
      </c>
      <c r="E398" s="1" t="s">
        <v>1813</v>
      </c>
      <c r="F398" s="1" t="s">
        <v>2983</v>
      </c>
      <c r="G398" s="1" t="s">
        <v>3092</v>
      </c>
      <c r="H398" s="18"/>
      <c r="I398" s="2">
        <v>1</v>
      </c>
      <c r="J398" s="2">
        <v>308.08140495867798</v>
      </c>
      <c r="K398" s="87">
        <v>458.21871603719097</v>
      </c>
      <c r="L398" s="2">
        <v>554.44464640500109</v>
      </c>
      <c r="M398" s="4">
        <v>372.77850000000035</v>
      </c>
      <c r="N398" s="4">
        <v>372.77850000000035</v>
      </c>
      <c r="O398" s="4">
        <v>354.13957500000032</v>
      </c>
      <c r="P398" s="4">
        <v>354.13957500000032</v>
      </c>
      <c r="Q398" s="5" t="s">
        <v>2969</v>
      </c>
      <c r="R398" s="12">
        <v>200.30507140500077</v>
      </c>
      <c r="S398" s="59">
        <v>0</v>
      </c>
      <c r="T398" s="59">
        <v>0</v>
      </c>
      <c r="U398" s="59">
        <v>0</v>
      </c>
      <c r="V398" s="59">
        <v>0</v>
      </c>
      <c r="W398" s="59">
        <v>0</v>
      </c>
      <c r="X398" s="60">
        <f t="shared" si="77"/>
        <v>0</v>
      </c>
      <c r="Y398" s="5"/>
    </row>
    <row r="399" spans="1:25" customFormat="1" x14ac:dyDescent="0.35">
      <c r="A399" s="1" t="s">
        <v>2813</v>
      </c>
      <c r="B399" s="1" t="s">
        <v>2814</v>
      </c>
      <c r="C399" s="3">
        <v>43992</v>
      </c>
      <c r="D399" s="1" t="s">
        <v>2815</v>
      </c>
      <c r="E399" s="1" t="s">
        <v>2816</v>
      </c>
      <c r="F399" s="1" t="s">
        <v>2983</v>
      </c>
      <c r="G399" s="1" t="s">
        <v>3092</v>
      </c>
      <c r="H399" s="18">
        <v>560</v>
      </c>
      <c r="I399" s="2">
        <v>1</v>
      </c>
      <c r="J399" s="2">
        <v>665.44578512396697</v>
      </c>
      <c r="K399" s="87">
        <v>989.56213462405003</v>
      </c>
      <c r="L399" s="2">
        <v>1197.3701828951005</v>
      </c>
      <c r="M399" s="4">
        <v>805.18939999999998</v>
      </c>
      <c r="N399" s="4">
        <v>805.18939999999998</v>
      </c>
      <c r="O399" s="4">
        <v>764.9299299999999</v>
      </c>
      <c r="P399" s="4">
        <v>764.9299299999999</v>
      </c>
      <c r="Q399" s="5" t="s">
        <v>2969</v>
      </c>
      <c r="R399" s="12">
        <v>432.44025289510057</v>
      </c>
      <c r="S399" s="59">
        <v>3168.43</v>
      </c>
      <c r="T399" s="59">
        <v>-76.36</v>
      </c>
      <c r="U399" s="59">
        <v>-63.37</v>
      </c>
      <c r="V399" s="59">
        <v>-459.42999999999984</v>
      </c>
      <c r="W399" s="59">
        <v>2569.27</v>
      </c>
      <c r="X399" s="60">
        <f>+W399-P400</f>
        <v>545.21643499999891</v>
      </c>
      <c r="Y399" s="5"/>
    </row>
    <row r="400" spans="1:25" customFormat="1" x14ac:dyDescent="0.35">
      <c r="A400" s="1"/>
      <c r="B400" s="1"/>
      <c r="C400" s="3"/>
      <c r="D400" s="1"/>
      <c r="E400" s="1"/>
      <c r="F400" s="1"/>
      <c r="G400" s="1"/>
      <c r="H400" s="18"/>
      <c r="I400" s="2"/>
      <c r="J400" s="2"/>
      <c r="K400" s="87"/>
      <c r="L400" s="2"/>
      <c r="M400" s="4"/>
      <c r="N400" s="4"/>
      <c r="O400" s="4"/>
      <c r="P400" s="26">
        <f>SUM(P393:P399)</f>
        <v>2024.0535650000011</v>
      </c>
      <c r="Q400" s="5"/>
      <c r="R400" s="12"/>
      <c r="S400" s="59">
        <v>0</v>
      </c>
      <c r="T400" s="59">
        <v>0</v>
      </c>
      <c r="U400" s="59">
        <v>0</v>
      </c>
      <c r="V400" s="59">
        <v>0</v>
      </c>
      <c r="W400" s="59">
        <v>0</v>
      </c>
      <c r="X400" s="60">
        <f>+W400</f>
        <v>0</v>
      </c>
      <c r="Y400" s="5"/>
    </row>
    <row r="401" spans="1:25" customFormat="1" x14ac:dyDescent="0.35">
      <c r="A401" s="1" t="s">
        <v>974</v>
      </c>
      <c r="B401" s="1" t="s">
        <v>975</v>
      </c>
      <c r="C401" s="3">
        <v>43992</v>
      </c>
      <c r="D401" s="1" t="s">
        <v>976</v>
      </c>
      <c r="E401" s="1" t="s">
        <v>977</v>
      </c>
      <c r="F401" s="1" t="s">
        <v>2983</v>
      </c>
      <c r="G401" s="1" t="s">
        <v>3093</v>
      </c>
      <c r="H401" s="18">
        <v>561</v>
      </c>
      <c r="I401" s="2">
        <v>1</v>
      </c>
      <c r="J401" s="2">
        <v>853.208512396694</v>
      </c>
      <c r="K401" s="87">
        <v>1492.8248057999999</v>
      </c>
      <c r="L401" s="2">
        <v>1806.3180150179999</v>
      </c>
      <c r="M401" s="4">
        <v>1032.3822999999998</v>
      </c>
      <c r="N401" s="4">
        <v>1032.3822999999998</v>
      </c>
      <c r="O401" s="4">
        <v>980.76318499999968</v>
      </c>
      <c r="P401" s="26">
        <v>980.76318499999968</v>
      </c>
      <c r="Q401" s="5" t="s">
        <v>2969</v>
      </c>
      <c r="R401" s="12">
        <v>825.55483001800019</v>
      </c>
      <c r="S401" s="59">
        <v>1806.31</v>
      </c>
      <c r="T401" s="59">
        <v>-43.53</v>
      </c>
      <c r="U401" s="59">
        <v>-36.130000000000003</v>
      </c>
      <c r="V401" s="59">
        <v>-289.00999999999976</v>
      </c>
      <c r="W401" s="59">
        <v>1437.64</v>
      </c>
      <c r="X401" s="60">
        <f t="shared" ref="X401:X403" si="78">+W401-P401</f>
        <v>456.87681500000042</v>
      </c>
      <c r="Y401" s="5"/>
    </row>
    <row r="402" spans="1:25" customFormat="1" x14ac:dyDescent="0.35">
      <c r="A402" s="1" t="s">
        <v>1245</v>
      </c>
      <c r="B402" s="1" t="s">
        <v>1246</v>
      </c>
      <c r="C402" s="3">
        <v>43992</v>
      </c>
      <c r="D402" s="1" t="s">
        <v>1247</v>
      </c>
      <c r="E402" s="1" t="s">
        <v>1248</v>
      </c>
      <c r="F402" s="1" t="s">
        <v>2983</v>
      </c>
      <c r="G402" s="1" t="s">
        <v>3094</v>
      </c>
      <c r="H402" s="18">
        <v>562</v>
      </c>
      <c r="I402" s="2">
        <v>2</v>
      </c>
      <c r="J402" s="2">
        <v>148.53363636363599</v>
      </c>
      <c r="K402" s="87">
        <v>440.443227101817</v>
      </c>
      <c r="L402" s="2">
        <v>532.93630479319859</v>
      </c>
      <c r="M402" s="4">
        <v>179.72569999999953</v>
      </c>
      <c r="N402" s="4">
        <v>359.45139999999907</v>
      </c>
      <c r="O402" s="4">
        <v>341.47882999999911</v>
      </c>
      <c r="P402" s="26">
        <v>341.47882999999911</v>
      </c>
      <c r="Q402" s="5" t="s">
        <v>2969</v>
      </c>
      <c r="R402" s="12">
        <v>191.45747479319948</v>
      </c>
      <c r="S402" s="59">
        <v>532.95000000000005</v>
      </c>
      <c r="T402" s="59">
        <v>-12.84</v>
      </c>
      <c r="U402" s="59">
        <v>-10.66</v>
      </c>
      <c r="V402" s="59">
        <v>-85.269999999999982</v>
      </c>
      <c r="W402" s="59">
        <v>424.18</v>
      </c>
      <c r="X402" s="60">
        <f t="shared" si="78"/>
        <v>82.7011700000009</v>
      </c>
      <c r="Y402" s="5"/>
    </row>
    <row r="403" spans="1:25" customFormat="1" x14ac:dyDescent="0.35">
      <c r="A403" s="1" t="s">
        <v>2130</v>
      </c>
      <c r="B403" s="1" t="s">
        <v>2131</v>
      </c>
      <c r="C403" s="3">
        <v>43992</v>
      </c>
      <c r="D403" s="1" t="s">
        <v>2132</v>
      </c>
      <c r="E403" s="1" t="s">
        <v>2133</v>
      </c>
      <c r="F403" s="1" t="s">
        <v>2983</v>
      </c>
      <c r="G403" s="1" t="s">
        <v>3095</v>
      </c>
      <c r="H403" s="18">
        <v>563</v>
      </c>
      <c r="I403" s="2">
        <v>1</v>
      </c>
      <c r="J403" s="2">
        <v>302.57983471074402</v>
      </c>
      <c r="K403" s="87">
        <v>449.95376384528998</v>
      </c>
      <c r="L403" s="2">
        <v>544.44405425280081</v>
      </c>
      <c r="M403" s="4">
        <v>366.12160000000029</v>
      </c>
      <c r="N403" s="4">
        <v>366.12160000000029</v>
      </c>
      <c r="O403" s="4">
        <v>347.81552000000028</v>
      </c>
      <c r="P403" s="26">
        <v>347.81552000000028</v>
      </c>
      <c r="Q403" s="5" t="s">
        <v>2969</v>
      </c>
      <c r="R403" s="12">
        <v>196.62853425280053</v>
      </c>
      <c r="S403" s="59">
        <v>544.44000000000005</v>
      </c>
      <c r="T403" s="59">
        <v>-13.12</v>
      </c>
      <c r="U403" s="59">
        <v>-10.89</v>
      </c>
      <c r="V403" s="59">
        <v>-68.060000000000059</v>
      </c>
      <c r="W403" s="59">
        <v>452.37</v>
      </c>
      <c r="X403" s="60">
        <f t="shared" si="78"/>
        <v>104.55447999999973</v>
      </c>
      <c r="Y403" s="5"/>
    </row>
    <row r="404" spans="1:25" customFormat="1" x14ac:dyDescent="0.35">
      <c r="A404" s="1" t="s">
        <v>1417</v>
      </c>
      <c r="B404" s="1" t="s">
        <v>1418</v>
      </c>
      <c r="C404" s="3">
        <v>43992</v>
      </c>
      <c r="D404" s="1" t="s">
        <v>1419</v>
      </c>
      <c r="E404" s="1" t="s">
        <v>1420</v>
      </c>
      <c r="F404" s="1" t="s">
        <v>2983</v>
      </c>
      <c r="G404" s="1" t="s">
        <v>3096</v>
      </c>
      <c r="H404" s="18"/>
      <c r="I404" s="2">
        <v>1</v>
      </c>
      <c r="J404" s="2">
        <v>209.05173553719001</v>
      </c>
      <c r="K404" s="87">
        <v>365.457972514049</v>
      </c>
      <c r="L404" s="2">
        <v>442.2041467419993</v>
      </c>
      <c r="M404" s="4">
        <v>252.9525999999999</v>
      </c>
      <c r="N404" s="4">
        <v>252.9525999999999</v>
      </c>
      <c r="O404" s="4">
        <v>240.30496999999991</v>
      </c>
      <c r="P404" s="4">
        <v>240.30496999999991</v>
      </c>
      <c r="Q404" s="5" t="s">
        <v>2969</v>
      </c>
      <c r="R404" s="12">
        <v>201.89917674199938</v>
      </c>
      <c r="S404" s="59">
        <v>0</v>
      </c>
      <c r="T404" s="59">
        <v>0</v>
      </c>
      <c r="U404" s="59">
        <v>0</v>
      </c>
      <c r="V404" s="59">
        <v>0</v>
      </c>
      <c r="W404" s="59">
        <v>0</v>
      </c>
      <c r="X404" s="60">
        <f>+W404</f>
        <v>0</v>
      </c>
      <c r="Y404" s="5"/>
    </row>
    <row r="405" spans="1:25" customFormat="1" x14ac:dyDescent="0.35">
      <c r="A405" s="1" t="s">
        <v>1497</v>
      </c>
      <c r="B405" s="1" t="s">
        <v>1498</v>
      </c>
      <c r="C405" s="3">
        <v>43992</v>
      </c>
      <c r="D405" s="1" t="s">
        <v>1499</v>
      </c>
      <c r="E405" s="1" t="s">
        <v>1500</v>
      </c>
      <c r="F405" s="1" t="s">
        <v>2983</v>
      </c>
      <c r="G405" s="1" t="s">
        <v>3096</v>
      </c>
      <c r="H405" s="18">
        <v>564</v>
      </c>
      <c r="I405" s="2">
        <v>2</v>
      </c>
      <c r="J405" s="2">
        <v>529.09223140495897</v>
      </c>
      <c r="K405" s="87">
        <v>1851.2725539967</v>
      </c>
      <c r="L405" s="2">
        <v>2240.0397903360072</v>
      </c>
      <c r="M405" s="4">
        <v>640.20160000000033</v>
      </c>
      <c r="N405" s="4">
        <v>1280.4032000000007</v>
      </c>
      <c r="O405" s="4">
        <v>1216.3830400000006</v>
      </c>
      <c r="P405" s="4">
        <v>1216.3830400000006</v>
      </c>
      <c r="Q405" s="5" t="s">
        <v>2969</v>
      </c>
      <c r="R405" s="12">
        <v>1023.6567503360066</v>
      </c>
      <c r="S405" s="59">
        <v>2682.24</v>
      </c>
      <c r="T405" s="59">
        <v>-64.64</v>
      </c>
      <c r="U405" s="59">
        <v>-53.64</v>
      </c>
      <c r="V405" s="59">
        <v>-429.15999999999985</v>
      </c>
      <c r="W405" s="59">
        <v>2134.8000000000002</v>
      </c>
      <c r="X405" s="60">
        <f>+W405-P406</f>
        <v>678.11198999999965</v>
      </c>
      <c r="Y405" s="5"/>
    </row>
    <row r="406" spans="1:25" customFormat="1" x14ac:dyDescent="0.35">
      <c r="A406" s="1"/>
      <c r="B406" s="1"/>
      <c r="C406" s="3"/>
      <c r="D406" s="1"/>
      <c r="E406" s="1"/>
      <c r="F406" s="1"/>
      <c r="G406" s="1"/>
      <c r="H406" s="18"/>
      <c r="I406" s="2"/>
      <c r="J406" s="2"/>
      <c r="K406" s="87"/>
      <c r="L406" s="2"/>
      <c r="M406" s="4"/>
      <c r="N406" s="4"/>
      <c r="O406" s="4"/>
      <c r="P406" s="26">
        <f>SUM(P404:P405)</f>
        <v>1456.6880100000005</v>
      </c>
      <c r="Q406" s="5"/>
      <c r="R406" s="12"/>
      <c r="S406" s="59">
        <v>0</v>
      </c>
      <c r="T406" s="59">
        <v>0</v>
      </c>
      <c r="U406" s="59">
        <v>0</v>
      </c>
      <c r="V406" s="59">
        <v>0</v>
      </c>
      <c r="W406" s="59">
        <v>0</v>
      </c>
      <c r="X406" s="60">
        <f>+W406</f>
        <v>0</v>
      </c>
      <c r="Y406" s="5"/>
    </row>
    <row r="407" spans="1:25" customFormat="1" x14ac:dyDescent="0.35">
      <c r="A407" s="1" t="s">
        <v>497</v>
      </c>
      <c r="B407" s="1" t="s">
        <v>498</v>
      </c>
      <c r="C407" s="3">
        <v>43992</v>
      </c>
      <c r="D407" s="1" t="s">
        <v>499</v>
      </c>
      <c r="E407" s="1" t="s">
        <v>500</v>
      </c>
      <c r="F407" s="1" t="s">
        <v>2983</v>
      </c>
      <c r="G407" s="1" t="s">
        <v>3097</v>
      </c>
      <c r="H407" s="18">
        <v>565</v>
      </c>
      <c r="I407" s="2">
        <v>2</v>
      </c>
      <c r="J407" s="2">
        <v>214.039504132231</v>
      </c>
      <c r="K407" s="87">
        <v>748.91994416859404</v>
      </c>
      <c r="L407" s="2">
        <v>906.19313244399882</v>
      </c>
      <c r="M407" s="4">
        <v>258.98779999999948</v>
      </c>
      <c r="N407" s="4">
        <v>517.97559999999896</v>
      </c>
      <c r="O407" s="4">
        <v>492.07681999999897</v>
      </c>
      <c r="P407" s="26">
        <v>492.07681999999897</v>
      </c>
      <c r="Q407" s="5" t="s">
        <v>2969</v>
      </c>
      <c r="R407" s="12">
        <v>414.11631244399985</v>
      </c>
      <c r="S407" s="59">
        <v>906.2</v>
      </c>
      <c r="T407" s="59">
        <v>-21.84</v>
      </c>
      <c r="U407" s="59">
        <v>-18.12</v>
      </c>
      <c r="V407" s="59">
        <v>-131.38999999999999</v>
      </c>
      <c r="W407" s="59">
        <v>734.85</v>
      </c>
      <c r="X407" s="60">
        <f>+W407-P407</f>
        <v>242.77318000000105</v>
      </c>
      <c r="Y407" s="5"/>
    </row>
    <row r="408" spans="1:25" customFormat="1" x14ac:dyDescent="0.35">
      <c r="A408" s="1" t="s">
        <v>332</v>
      </c>
      <c r="B408" s="1" t="s">
        <v>333</v>
      </c>
      <c r="C408" s="3">
        <v>43992</v>
      </c>
      <c r="D408" s="1" t="s">
        <v>334</v>
      </c>
      <c r="E408" s="1" t="s">
        <v>335</v>
      </c>
      <c r="F408" s="1" t="s">
        <v>2983</v>
      </c>
      <c r="G408" s="1" t="s">
        <v>3098</v>
      </c>
      <c r="H408" s="18"/>
      <c r="I408" s="2">
        <v>1</v>
      </c>
      <c r="J408" s="2">
        <v>93.062892561983503</v>
      </c>
      <c r="K408" s="87">
        <v>152.22194967181801</v>
      </c>
      <c r="L408" s="2">
        <v>184.18855910289977</v>
      </c>
      <c r="M408" s="4">
        <v>112.60610000000004</v>
      </c>
      <c r="N408" s="4">
        <v>112.60610000000004</v>
      </c>
      <c r="O408" s="4">
        <v>106.97579500000003</v>
      </c>
      <c r="P408" s="4">
        <v>106.97579500000003</v>
      </c>
      <c r="Q408" s="5" t="s">
        <v>2969</v>
      </c>
      <c r="R408" s="12">
        <v>77.21276410289974</v>
      </c>
      <c r="S408" s="59">
        <v>0</v>
      </c>
      <c r="T408" s="59">
        <v>0</v>
      </c>
      <c r="U408" s="59">
        <v>0</v>
      </c>
      <c r="V408" s="59">
        <v>0</v>
      </c>
      <c r="W408" s="59">
        <v>0</v>
      </c>
      <c r="X408" s="60">
        <f t="shared" ref="X408:X430" si="79">+W408</f>
        <v>0</v>
      </c>
      <c r="Y408" s="5"/>
    </row>
    <row r="409" spans="1:25" customFormat="1" x14ac:dyDescent="0.35">
      <c r="A409" s="1" t="s">
        <v>338</v>
      </c>
      <c r="B409" s="1" t="s">
        <v>339</v>
      </c>
      <c r="C409" s="3">
        <v>43992</v>
      </c>
      <c r="D409" s="1" t="s">
        <v>340</v>
      </c>
      <c r="E409" s="1" t="s">
        <v>341</v>
      </c>
      <c r="F409" s="1" t="s">
        <v>2983</v>
      </c>
      <c r="G409" s="1" t="s">
        <v>3098</v>
      </c>
      <c r="H409" s="18"/>
      <c r="I409" s="2">
        <v>1</v>
      </c>
      <c r="J409" s="2">
        <v>93.062892561983503</v>
      </c>
      <c r="K409" s="87">
        <v>152.22194967181801</v>
      </c>
      <c r="L409" s="2">
        <v>184.18855910289977</v>
      </c>
      <c r="M409" s="4">
        <v>112.60610000000004</v>
      </c>
      <c r="N409" s="4">
        <v>112.60610000000004</v>
      </c>
      <c r="O409" s="4">
        <v>106.97579500000003</v>
      </c>
      <c r="P409" s="4">
        <v>106.97579500000003</v>
      </c>
      <c r="Q409" s="5" t="s">
        <v>2969</v>
      </c>
      <c r="R409" s="12">
        <v>77.21276410289974</v>
      </c>
      <c r="S409" s="59">
        <v>0</v>
      </c>
      <c r="T409" s="59">
        <v>0</v>
      </c>
      <c r="U409" s="59">
        <v>0</v>
      </c>
      <c r="V409" s="59">
        <v>0</v>
      </c>
      <c r="W409" s="59">
        <v>0</v>
      </c>
      <c r="X409" s="60">
        <f t="shared" si="79"/>
        <v>0</v>
      </c>
      <c r="Y409" s="5"/>
    </row>
    <row r="410" spans="1:25" customFormat="1" x14ac:dyDescent="0.35">
      <c r="A410" s="1" t="s">
        <v>348</v>
      </c>
      <c r="B410" s="1" t="s">
        <v>349</v>
      </c>
      <c r="C410" s="3">
        <v>43992</v>
      </c>
      <c r="D410" s="1" t="s">
        <v>350</v>
      </c>
      <c r="E410" s="1" t="s">
        <v>351</v>
      </c>
      <c r="F410" s="1" t="s">
        <v>2983</v>
      </c>
      <c r="G410" s="1" t="s">
        <v>3098</v>
      </c>
      <c r="H410" s="18"/>
      <c r="I410" s="2">
        <v>1</v>
      </c>
      <c r="J410" s="2">
        <v>93.062892561983503</v>
      </c>
      <c r="K410" s="87">
        <v>152.22194967181801</v>
      </c>
      <c r="L410" s="2">
        <v>184.18855910289977</v>
      </c>
      <c r="M410" s="4">
        <v>112.60610000000004</v>
      </c>
      <c r="N410" s="4">
        <v>112.60610000000004</v>
      </c>
      <c r="O410" s="4">
        <v>106.97579500000003</v>
      </c>
      <c r="P410" s="4">
        <v>106.97579500000003</v>
      </c>
      <c r="Q410" s="5" t="s">
        <v>2969</v>
      </c>
      <c r="R410" s="12">
        <v>77.21276410289974</v>
      </c>
      <c r="S410" s="59">
        <v>0</v>
      </c>
      <c r="T410" s="59">
        <v>0</v>
      </c>
      <c r="U410" s="59">
        <v>0</v>
      </c>
      <c r="V410" s="59">
        <v>0</v>
      </c>
      <c r="W410" s="59">
        <v>0</v>
      </c>
      <c r="X410" s="60">
        <f t="shared" si="79"/>
        <v>0</v>
      </c>
      <c r="Y410" s="5"/>
    </row>
    <row r="411" spans="1:25" customFormat="1" x14ac:dyDescent="0.35">
      <c r="A411" s="1" t="s">
        <v>738</v>
      </c>
      <c r="B411" s="1" t="s">
        <v>739</v>
      </c>
      <c r="C411" s="3">
        <v>43992</v>
      </c>
      <c r="D411" s="1" t="s">
        <v>740</v>
      </c>
      <c r="E411" s="1" t="s">
        <v>741</v>
      </c>
      <c r="F411" s="1" t="s">
        <v>2983</v>
      </c>
      <c r="G411" s="1" t="s">
        <v>3098</v>
      </c>
      <c r="H411" s="18"/>
      <c r="I411" s="2">
        <v>1</v>
      </c>
      <c r="J411" s="2">
        <v>138.89371900826399</v>
      </c>
      <c r="K411" s="87">
        <v>206.537113017933</v>
      </c>
      <c r="L411" s="2">
        <v>249.90990675169891</v>
      </c>
      <c r="M411" s="4">
        <v>168.06139999999942</v>
      </c>
      <c r="N411" s="4">
        <v>168.06139999999942</v>
      </c>
      <c r="O411" s="4">
        <v>159.65832999999944</v>
      </c>
      <c r="P411" s="4">
        <v>159.65832999999944</v>
      </c>
      <c r="Q411" s="5" t="s">
        <v>2969</v>
      </c>
      <c r="R411" s="12">
        <v>90.251576751699474</v>
      </c>
      <c r="S411" s="59">
        <v>0</v>
      </c>
      <c r="T411" s="59">
        <v>0</v>
      </c>
      <c r="U411" s="59">
        <v>0</v>
      </c>
      <c r="V411" s="59">
        <v>0</v>
      </c>
      <c r="W411" s="59">
        <v>0</v>
      </c>
      <c r="X411" s="60">
        <f t="shared" si="79"/>
        <v>0</v>
      </c>
      <c r="Y411" s="5"/>
    </row>
    <row r="412" spans="1:25" customFormat="1" x14ac:dyDescent="0.35">
      <c r="A412" s="1" t="s">
        <v>786</v>
      </c>
      <c r="B412" s="1" t="s">
        <v>787</v>
      </c>
      <c r="C412" s="3">
        <v>43992</v>
      </c>
      <c r="D412" s="1" t="s">
        <v>788</v>
      </c>
      <c r="E412" s="1" t="s">
        <v>789</v>
      </c>
      <c r="F412" s="1" t="s">
        <v>2983</v>
      </c>
      <c r="G412" s="1" t="s">
        <v>3098</v>
      </c>
      <c r="H412" s="18"/>
      <c r="I412" s="2">
        <v>1</v>
      </c>
      <c r="J412" s="2">
        <v>68.289338842975198</v>
      </c>
      <c r="K412" s="87">
        <v>101.55078810053701</v>
      </c>
      <c r="L412" s="2">
        <v>122.87645360164977</v>
      </c>
      <c r="M412" s="4">
        <v>82.630099999999985</v>
      </c>
      <c r="N412" s="4">
        <v>82.630099999999985</v>
      </c>
      <c r="O412" s="4">
        <v>78.49859499999998</v>
      </c>
      <c r="P412" s="4">
        <v>78.49859499999998</v>
      </c>
      <c r="Q412" s="5" t="s">
        <v>2969</v>
      </c>
      <c r="R412" s="12">
        <v>44.377858601649791</v>
      </c>
      <c r="S412" s="59">
        <v>0</v>
      </c>
      <c r="T412" s="59">
        <v>0</v>
      </c>
      <c r="U412" s="59">
        <v>0</v>
      </c>
      <c r="V412" s="59">
        <v>0</v>
      </c>
      <c r="W412" s="59">
        <v>0</v>
      </c>
      <c r="X412" s="60">
        <f t="shared" si="79"/>
        <v>0</v>
      </c>
      <c r="Y412" s="5"/>
    </row>
    <row r="413" spans="1:25" customFormat="1" x14ac:dyDescent="0.35">
      <c r="A413" s="1" t="s">
        <v>810</v>
      </c>
      <c r="B413" s="1" t="s">
        <v>811</v>
      </c>
      <c r="C413" s="3">
        <v>43992</v>
      </c>
      <c r="D413" s="1" t="s">
        <v>812</v>
      </c>
      <c r="E413" s="1" t="s">
        <v>813</v>
      </c>
      <c r="F413" s="1" t="s">
        <v>2983</v>
      </c>
      <c r="G413" s="1" t="s">
        <v>3098</v>
      </c>
      <c r="H413" s="18"/>
      <c r="I413" s="2">
        <v>1</v>
      </c>
      <c r="J413" s="2">
        <v>127.319173553719</v>
      </c>
      <c r="K413" s="87">
        <v>208.25890052280999</v>
      </c>
      <c r="L413" s="2">
        <v>251.99326963260009</v>
      </c>
      <c r="M413" s="4">
        <v>154.05619999999999</v>
      </c>
      <c r="N413" s="4">
        <v>154.05619999999999</v>
      </c>
      <c r="O413" s="4">
        <v>146.35338999999999</v>
      </c>
      <c r="P413" s="4">
        <v>146.35338999999999</v>
      </c>
      <c r="Q413" s="5" t="s">
        <v>2969</v>
      </c>
      <c r="R413" s="12">
        <v>105.6398796326001</v>
      </c>
      <c r="S413" s="59">
        <v>0</v>
      </c>
      <c r="T413" s="59">
        <v>0</v>
      </c>
      <c r="U413" s="59">
        <v>0</v>
      </c>
      <c r="V413" s="59">
        <v>0</v>
      </c>
      <c r="W413" s="59">
        <v>0</v>
      </c>
      <c r="X413" s="60">
        <f t="shared" si="79"/>
        <v>0</v>
      </c>
      <c r="Y413" s="5"/>
    </row>
    <row r="414" spans="1:25" customFormat="1" x14ac:dyDescent="0.35">
      <c r="A414" s="1" t="s">
        <v>814</v>
      </c>
      <c r="B414" s="1" t="s">
        <v>815</v>
      </c>
      <c r="C414" s="3">
        <v>43992</v>
      </c>
      <c r="D414" s="1" t="s">
        <v>816</v>
      </c>
      <c r="E414" s="1" t="s">
        <v>817</v>
      </c>
      <c r="F414" s="1" t="s">
        <v>2983</v>
      </c>
      <c r="G414" s="1" t="s">
        <v>3098</v>
      </c>
      <c r="H414" s="18"/>
      <c r="I414" s="2">
        <v>1</v>
      </c>
      <c r="J414" s="2">
        <v>127.319173553719</v>
      </c>
      <c r="K414" s="87">
        <v>208.25890052280999</v>
      </c>
      <c r="L414" s="2">
        <v>251.99326963260009</v>
      </c>
      <c r="M414" s="4">
        <v>154.05619999999999</v>
      </c>
      <c r="N414" s="4">
        <v>154.05619999999999</v>
      </c>
      <c r="O414" s="4">
        <v>146.35338999999999</v>
      </c>
      <c r="P414" s="4">
        <v>146.35338999999999</v>
      </c>
      <c r="Q414" s="5" t="s">
        <v>2969</v>
      </c>
      <c r="R414" s="12">
        <v>105.6398796326001</v>
      </c>
      <c r="S414" s="59">
        <v>0</v>
      </c>
      <c r="T414" s="59">
        <v>0</v>
      </c>
      <c r="U414" s="59">
        <v>0</v>
      </c>
      <c r="V414" s="59">
        <v>0</v>
      </c>
      <c r="W414" s="59">
        <v>0</v>
      </c>
      <c r="X414" s="60">
        <f t="shared" si="79"/>
        <v>0</v>
      </c>
      <c r="Y414" s="5"/>
    </row>
    <row r="415" spans="1:25" customFormat="1" x14ac:dyDescent="0.35">
      <c r="A415" s="1" t="s">
        <v>1093</v>
      </c>
      <c r="B415" s="1" t="s">
        <v>1094</v>
      </c>
      <c r="C415" s="3">
        <v>43992</v>
      </c>
      <c r="D415" s="1" t="s">
        <v>1095</v>
      </c>
      <c r="E415" s="1" t="s">
        <v>1096</v>
      </c>
      <c r="F415" s="1" t="s">
        <v>2983</v>
      </c>
      <c r="G415" s="1" t="s">
        <v>3098</v>
      </c>
      <c r="H415" s="18"/>
      <c r="I415" s="2">
        <v>1</v>
      </c>
      <c r="J415" s="2">
        <v>66.008760330578497</v>
      </c>
      <c r="K415" s="87">
        <v>108.182450397769</v>
      </c>
      <c r="L415" s="2">
        <v>130.90076498130048</v>
      </c>
      <c r="M415" s="4">
        <v>79.870599999999982</v>
      </c>
      <c r="N415" s="4">
        <v>79.870599999999982</v>
      </c>
      <c r="O415" s="4">
        <v>75.877069999999975</v>
      </c>
      <c r="P415" s="4">
        <v>75.877069999999975</v>
      </c>
      <c r="Q415" s="5" t="s">
        <v>2969</v>
      </c>
      <c r="R415" s="12">
        <v>55.023694981300508</v>
      </c>
      <c r="S415" s="59">
        <v>0</v>
      </c>
      <c r="T415" s="59">
        <v>0</v>
      </c>
      <c r="U415" s="59">
        <v>0</v>
      </c>
      <c r="V415" s="59">
        <v>0</v>
      </c>
      <c r="W415" s="59">
        <v>0</v>
      </c>
      <c r="X415" s="60">
        <f t="shared" si="79"/>
        <v>0</v>
      </c>
      <c r="Y415" s="5"/>
    </row>
    <row r="416" spans="1:25" customFormat="1" x14ac:dyDescent="0.35">
      <c r="A416" s="1" t="s">
        <v>1115</v>
      </c>
      <c r="B416" s="1" t="s">
        <v>1116</v>
      </c>
      <c r="C416" s="3">
        <v>43992</v>
      </c>
      <c r="D416" s="1" t="s">
        <v>1117</v>
      </c>
      <c r="E416" s="1" t="s">
        <v>1118</v>
      </c>
      <c r="F416" s="1" t="s">
        <v>2983</v>
      </c>
      <c r="G416" s="1" t="s">
        <v>3098</v>
      </c>
      <c r="H416" s="18"/>
      <c r="I416" s="2">
        <v>1</v>
      </c>
      <c r="J416" s="2">
        <v>66.537603305785098</v>
      </c>
      <c r="K416" s="87">
        <v>98.952062132231404</v>
      </c>
      <c r="L416" s="2">
        <v>119.73199518</v>
      </c>
      <c r="M416" s="4">
        <v>80.510499999999965</v>
      </c>
      <c r="N416" s="4">
        <v>80.510499999999965</v>
      </c>
      <c r="O416" s="4">
        <v>76.484974999999963</v>
      </c>
      <c r="P416" s="4">
        <v>76.484974999999963</v>
      </c>
      <c r="Q416" s="5" t="s">
        <v>2969</v>
      </c>
      <c r="R416" s="12">
        <v>43.247020180000035</v>
      </c>
      <c r="S416" s="59">
        <v>0</v>
      </c>
      <c r="T416" s="59">
        <v>0</v>
      </c>
      <c r="U416" s="59">
        <v>0</v>
      </c>
      <c r="V416" s="59">
        <v>0</v>
      </c>
      <c r="W416" s="59">
        <v>0</v>
      </c>
      <c r="X416" s="60">
        <f t="shared" si="79"/>
        <v>0</v>
      </c>
      <c r="Y416" s="5"/>
    </row>
    <row r="417" spans="1:25" customFormat="1" x14ac:dyDescent="0.35">
      <c r="A417" s="1" t="s">
        <v>1141</v>
      </c>
      <c r="B417" s="1" t="s">
        <v>1142</v>
      </c>
      <c r="C417" s="3">
        <v>43992</v>
      </c>
      <c r="D417" s="1" t="s">
        <v>1143</v>
      </c>
      <c r="E417" s="1" t="s">
        <v>1144</v>
      </c>
      <c r="F417" s="1" t="s">
        <v>2983</v>
      </c>
      <c r="G417" s="1" t="s">
        <v>3098</v>
      </c>
      <c r="H417" s="18"/>
      <c r="I417" s="2">
        <v>1</v>
      </c>
      <c r="J417" s="2">
        <v>904.57537190082598</v>
      </c>
      <c r="K417" s="87">
        <v>1345.1483544974401</v>
      </c>
      <c r="L417" s="2">
        <v>1627.6295089419025</v>
      </c>
      <c r="M417" s="4">
        <v>1094.5361999999993</v>
      </c>
      <c r="N417" s="4">
        <v>1094.5361999999993</v>
      </c>
      <c r="O417" s="4">
        <v>1039.8093899999992</v>
      </c>
      <c r="P417" s="4">
        <v>1039.8093899999992</v>
      </c>
      <c r="Q417" s="5" t="s">
        <v>2969</v>
      </c>
      <c r="R417" s="12">
        <v>587.82011894190327</v>
      </c>
      <c r="S417" s="59">
        <v>0</v>
      </c>
      <c r="T417" s="59">
        <v>0</v>
      </c>
      <c r="U417" s="59">
        <v>0</v>
      </c>
      <c r="V417" s="59">
        <v>0</v>
      </c>
      <c r="W417" s="59">
        <v>0</v>
      </c>
      <c r="X417" s="60">
        <f t="shared" si="79"/>
        <v>0</v>
      </c>
      <c r="Y417" s="5"/>
    </row>
    <row r="418" spans="1:25" customFormat="1" x14ac:dyDescent="0.35">
      <c r="A418" s="1" t="s">
        <v>1249</v>
      </c>
      <c r="B418" s="1" t="s">
        <v>1250</v>
      </c>
      <c r="C418" s="3">
        <v>43992</v>
      </c>
      <c r="D418" s="1" t="s">
        <v>1251</v>
      </c>
      <c r="E418" s="1" t="s">
        <v>1252</v>
      </c>
      <c r="F418" s="1" t="s">
        <v>2983</v>
      </c>
      <c r="G418" s="1" t="s">
        <v>3098</v>
      </c>
      <c r="H418" s="18"/>
      <c r="I418" s="2">
        <v>2</v>
      </c>
      <c r="J418" s="2">
        <v>148.53363636363599</v>
      </c>
      <c r="K418" s="87">
        <v>440.443227101817</v>
      </c>
      <c r="L418" s="2">
        <v>532.93630479319859</v>
      </c>
      <c r="M418" s="4">
        <v>179.72569999999953</v>
      </c>
      <c r="N418" s="4">
        <v>359.45139999999907</v>
      </c>
      <c r="O418" s="4">
        <v>341.47882999999911</v>
      </c>
      <c r="P418" s="4">
        <v>341.47882999999911</v>
      </c>
      <c r="Q418" s="5" t="s">
        <v>2969</v>
      </c>
      <c r="R418" s="12">
        <v>191.45747479319948</v>
      </c>
      <c r="S418" s="59">
        <v>0</v>
      </c>
      <c r="T418" s="59">
        <v>0</v>
      </c>
      <c r="U418" s="59">
        <v>0</v>
      </c>
      <c r="V418" s="59">
        <v>0</v>
      </c>
      <c r="W418" s="59">
        <v>0</v>
      </c>
      <c r="X418" s="60">
        <f t="shared" si="79"/>
        <v>0</v>
      </c>
      <c r="Y418" s="5"/>
    </row>
    <row r="419" spans="1:25" customFormat="1" x14ac:dyDescent="0.35">
      <c r="A419" s="1" t="s">
        <v>1343</v>
      </c>
      <c r="B419" s="1" t="s">
        <v>1344</v>
      </c>
      <c r="C419" s="3">
        <v>43992</v>
      </c>
      <c r="D419" s="1" t="s">
        <v>1345</v>
      </c>
      <c r="E419" s="1" t="s">
        <v>1346</v>
      </c>
      <c r="F419" s="1" t="s">
        <v>2983</v>
      </c>
      <c r="G419" s="1" t="s">
        <v>3098</v>
      </c>
      <c r="H419" s="18"/>
      <c r="I419" s="2">
        <v>1</v>
      </c>
      <c r="J419" s="2">
        <v>825.23652892561995</v>
      </c>
      <c r="K419" s="87">
        <v>1227.2868143990099</v>
      </c>
      <c r="L419" s="2">
        <v>1485.0170454228019</v>
      </c>
      <c r="M419" s="4">
        <v>998.53620000000012</v>
      </c>
      <c r="N419" s="4">
        <v>998.53620000000012</v>
      </c>
      <c r="O419" s="4">
        <v>948.60939000000008</v>
      </c>
      <c r="P419" s="4">
        <v>948.60939000000008</v>
      </c>
      <c r="Q419" s="5" t="s">
        <v>2969</v>
      </c>
      <c r="R419" s="12">
        <v>536.40765542280178</v>
      </c>
      <c r="S419" s="59">
        <v>0</v>
      </c>
      <c r="T419" s="59">
        <v>0</v>
      </c>
      <c r="U419" s="59">
        <v>0</v>
      </c>
      <c r="V419" s="59">
        <v>0</v>
      </c>
      <c r="W419" s="59">
        <v>0</v>
      </c>
      <c r="X419" s="60">
        <f t="shared" si="79"/>
        <v>0</v>
      </c>
      <c r="Y419" s="5"/>
    </row>
    <row r="420" spans="1:25" customFormat="1" x14ac:dyDescent="0.35">
      <c r="A420" s="1" t="s">
        <v>1441</v>
      </c>
      <c r="B420" s="1" t="s">
        <v>1442</v>
      </c>
      <c r="C420" s="3">
        <v>43992</v>
      </c>
      <c r="D420" s="1" t="s">
        <v>1443</v>
      </c>
      <c r="E420" s="1" t="s">
        <v>1444</v>
      </c>
      <c r="F420" s="1" t="s">
        <v>2983</v>
      </c>
      <c r="G420" s="1" t="s">
        <v>3098</v>
      </c>
      <c r="H420" s="18"/>
      <c r="I420" s="2">
        <v>1</v>
      </c>
      <c r="J420" s="2">
        <v>209.05173553719001</v>
      </c>
      <c r="K420" s="87">
        <v>310.63927663694199</v>
      </c>
      <c r="L420" s="2">
        <v>375.87352473069978</v>
      </c>
      <c r="M420" s="4">
        <v>252.9525999999999</v>
      </c>
      <c r="N420" s="4">
        <v>252.9525999999999</v>
      </c>
      <c r="O420" s="4">
        <v>240.30496999999991</v>
      </c>
      <c r="P420" s="4">
        <v>240.30496999999991</v>
      </c>
      <c r="Q420" s="5" t="s">
        <v>2969</v>
      </c>
      <c r="R420" s="12">
        <v>135.56855473069987</v>
      </c>
      <c r="S420" s="59">
        <v>0</v>
      </c>
      <c r="T420" s="59">
        <v>0</v>
      </c>
      <c r="U420" s="59">
        <v>0</v>
      </c>
      <c r="V420" s="59">
        <v>0</v>
      </c>
      <c r="W420" s="59">
        <v>0</v>
      </c>
      <c r="X420" s="60">
        <f t="shared" si="79"/>
        <v>0</v>
      </c>
      <c r="Y420" s="5"/>
    </row>
    <row r="421" spans="1:25" customFormat="1" x14ac:dyDescent="0.35">
      <c r="A421" s="1" t="s">
        <v>1513</v>
      </c>
      <c r="B421" s="1" t="s">
        <v>1514</v>
      </c>
      <c r="C421" s="3">
        <v>43992</v>
      </c>
      <c r="D421" s="1" t="s">
        <v>1515</v>
      </c>
      <c r="E421" s="1" t="s">
        <v>1516</v>
      </c>
      <c r="F421" s="1" t="s">
        <v>2983</v>
      </c>
      <c r="G421" s="1" t="s">
        <v>3098</v>
      </c>
      <c r="H421" s="18"/>
      <c r="I421" s="2">
        <v>1</v>
      </c>
      <c r="J421" s="2">
        <v>162.09297520661201</v>
      </c>
      <c r="K421" s="87">
        <v>241.09401155578601</v>
      </c>
      <c r="L421" s="2">
        <v>291.72375398250108</v>
      </c>
      <c r="M421" s="4">
        <v>196.13250000000053</v>
      </c>
      <c r="N421" s="4">
        <v>196.13250000000053</v>
      </c>
      <c r="O421" s="4">
        <v>186.32587500000051</v>
      </c>
      <c r="P421" s="4">
        <v>186.32587500000051</v>
      </c>
      <c r="Q421" s="5" t="s">
        <v>2969</v>
      </c>
      <c r="R421" s="12">
        <v>105.39787898250057</v>
      </c>
      <c r="S421" s="59">
        <v>0</v>
      </c>
      <c r="T421" s="59">
        <v>0</v>
      </c>
      <c r="U421" s="59">
        <v>0</v>
      </c>
      <c r="V421" s="59">
        <v>0</v>
      </c>
      <c r="W421" s="59">
        <v>0</v>
      </c>
      <c r="X421" s="60">
        <f t="shared" si="79"/>
        <v>0</v>
      </c>
      <c r="Y421" s="5"/>
    </row>
    <row r="422" spans="1:25" customFormat="1" x14ac:dyDescent="0.35">
      <c r="A422" s="1" t="s">
        <v>1525</v>
      </c>
      <c r="B422" s="1" t="s">
        <v>1526</v>
      </c>
      <c r="C422" s="3">
        <v>43992</v>
      </c>
      <c r="D422" s="1" t="s">
        <v>1527</v>
      </c>
      <c r="E422" s="1" t="s">
        <v>1528</v>
      </c>
      <c r="F422" s="1" t="s">
        <v>2983</v>
      </c>
      <c r="G422" s="1" t="s">
        <v>3098</v>
      </c>
      <c r="H422" s="18"/>
      <c r="I422" s="2">
        <v>1</v>
      </c>
      <c r="J422" s="2">
        <v>127.996198347107</v>
      </c>
      <c r="K422" s="87">
        <v>189.31290516148701</v>
      </c>
      <c r="L422" s="2">
        <v>229.06861524539929</v>
      </c>
      <c r="M422" s="4">
        <v>154.87539999999947</v>
      </c>
      <c r="N422" s="4">
        <v>154.87539999999947</v>
      </c>
      <c r="O422" s="4">
        <v>147.13162999999949</v>
      </c>
      <c r="P422" s="4">
        <v>147.13162999999949</v>
      </c>
      <c r="Q422" s="5" t="s">
        <v>2969</v>
      </c>
      <c r="R422" s="12">
        <v>81.936985245399796</v>
      </c>
      <c r="S422" s="59">
        <v>0</v>
      </c>
      <c r="T422" s="59">
        <v>0</v>
      </c>
      <c r="U422" s="59">
        <v>0</v>
      </c>
      <c r="V422" s="59">
        <v>0</v>
      </c>
      <c r="W422" s="59">
        <v>0</v>
      </c>
      <c r="X422" s="60">
        <f t="shared" si="79"/>
        <v>0</v>
      </c>
      <c r="Y422" s="5"/>
    </row>
    <row r="423" spans="1:25" customFormat="1" x14ac:dyDescent="0.35">
      <c r="A423" s="1" t="s">
        <v>1625</v>
      </c>
      <c r="B423" s="1" t="s">
        <v>1626</v>
      </c>
      <c r="C423" s="3">
        <v>43992</v>
      </c>
      <c r="D423" s="1" t="s">
        <v>1627</v>
      </c>
      <c r="E423" s="1" t="s">
        <v>1628</v>
      </c>
      <c r="F423" s="1" t="s">
        <v>2983</v>
      </c>
      <c r="G423" s="1" t="s">
        <v>3098</v>
      </c>
      <c r="H423" s="18"/>
      <c r="I423" s="2">
        <v>1</v>
      </c>
      <c r="J423" s="2">
        <v>133.117933884298</v>
      </c>
      <c r="K423" s="87">
        <v>197.96200904318201</v>
      </c>
      <c r="L423" s="2">
        <v>239.53403094225021</v>
      </c>
      <c r="M423" s="4">
        <v>161.07270000000057</v>
      </c>
      <c r="N423" s="4">
        <v>161.07270000000057</v>
      </c>
      <c r="O423" s="4">
        <v>153.01906500000052</v>
      </c>
      <c r="P423" s="4">
        <v>153.01906500000052</v>
      </c>
      <c r="Q423" s="5" t="s">
        <v>2969</v>
      </c>
      <c r="R423" s="12">
        <v>86.514965942249688</v>
      </c>
      <c r="S423" s="59">
        <v>0</v>
      </c>
      <c r="T423" s="59">
        <v>0</v>
      </c>
      <c r="U423" s="59">
        <v>0</v>
      </c>
      <c r="V423" s="59">
        <v>0</v>
      </c>
      <c r="W423" s="59">
        <v>0</v>
      </c>
      <c r="X423" s="60">
        <f t="shared" si="79"/>
        <v>0</v>
      </c>
      <c r="Y423" s="5"/>
    </row>
    <row r="424" spans="1:25" customFormat="1" x14ac:dyDescent="0.35">
      <c r="A424" s="1" t="s">
        <v>1790</v>
      </c>
      <c r="B424" s="1" t="s">
        <v>1791</v>
      </c>
      <c r="C424" s="3">
        <v>43992</v>
      </c>
      <c r="D424" s="1" t="s">
        <v>1792</v>
      </c>
      <c r="E424" s="1" t="s">
        <v>1793</v>
      </c>
      <c r="F424" s="1" t="s">
        <v>2983</v>
      </c>
      <c r="G424" s="1" t="s">
        <v>3098</v>
      </c>
      <c r="H424" s="18"/>
      <c r="I424" s="2">
        <v>1</v>
      </c>
      <c r="J424" s="2">
        <v>195.84768595041299</v>
      </c>
      <c r="K424" s="87">
        <v>291.23520346871902</v>
      </c>
      <c r="L424" s="2">
        <v>352.39459619715001</v>
      </c>
      <c r="M424" s="4">
        <v>236.9756999999997</v>
      </c>
      <c r="N424" s="4">
        <v>236.9756999999997</v>
      </c>
      <c r="O424" s="4">
        <v>225.12691499999971</v>
      </c>
      <c r="P424" s="4">
        <v>225.12691499999971</v>
      </c>
      <c r="Q424" s="5" t="s">
        <v>2969</v>
      </c>
      <c r="R424" s="12">
        <v>127.2676811971503</v>
      </c>
      <c r="S424" s="59">
        <v>0</v>
      </c>
      <c r="T424" s="59">
        <v>0</v>
      </c>
      <c r="U424" s="59">
        <v>0</v>
      </c>
      <c r="V424" s="59">
        <v>0</v>
      </c>
      <c r="W424" s="59">
        <v>0</v>
      </c>
      <c r="X424" s="60">
        <f t="shared" si="79"/>
        <v>0</v>
      </c>
      <c r="Y424" s="5"/>
    </row>
    <row r="425" spans="1:25" customFormat="1" x14ac:dyDescent="0.35">
      <c r="A425" s="1" t="s">
        <v>1886</v>
      </c>
      <c r="B425" s="1" t="s">
        <v>1887</v>
      </c>
      <c r="C425" s="3">
        <v>43992</v>
      </c>
      <c r="D425" s="1" t="s">
        <v>1888</v>
      </c>
      <c r="E425" s="1" t="s">
        <v>1889</v>
      </c>
      <c r="F425" s="1" t="s">
        <v>2983</v>
      </c>
      <c r="G425" s="1" t="s">
        <v>3098</v>
      </c>
      <c r="H425" s="18"/>
      <c r="I425" s="2">
        <v>1</v>
      </c>
      <c r="J425" s="2">
        <v>20.730165289256199</v>
      </c>
      <c r="K425" s="87">
        <v>30.822024355371902</v>
      </c>
      <c r="L425" s="2">
        <v>37.294649470000003</v>
      </c>
      <c r="M425" s="4">
        <v>25.083500000000001</v>
      </c>
      <c r="N425" s="4">
        <v>25.083500000000001</v>
      </c>
      <c r="O425" s="4">
        <v>23.829325000000001</v>
      </c>
      <c r="P425" s="4">
        <v>23.829325000000001</v>
      </c>
      <c r="Q425" s="5" t="s">
        <v>2969</v>
      </c>
      <c r="R425" s="12">
        <v>13.465324470000002</v>
      </c>
      <c r="S425" s="59">
        <v>0</v>
      </c>
      <c r="T425" s="59">
        <v>0</v>
      </c>
      <c r="U425" s="59">
        <v>0</v>
      </c>
      <c r="V425" s="59">
        <v>0</v>
      </c>
      <c r="W425" s="59">
        <v>0</v>
      </c>
      <c r="X425" s="60">
        <f t="shared" si="79"/>
        <v>0</v>
      </c>
      <c r="Y425" s="5"/>
    </row>
    <row r="426" spans="1:25" customFormat="1" x14ac:dyDescent="0.35">
      <c r="A426" s="1" t="s">
        <v>1942</v>
      </c>
      <c r="B426" s="1" t="s">
        <v>1943</v>
      </c>
      <c r="C426" s="3">
        <v>43992</v>
      </c>
      <c r="D426" s="1" t="s">
        <v>1944</v>
      </c>
      <c r="E426" s="1" t="s">
        <v>1945</v>
      </c>
      <c r="F426" s="1" t="s">
        <v>2983</v>
      </c>
      <c r="G426" s="1" t="s">
        <v>3098</v>
      </c>
      <c r="H426" s="18"/>
      <c r="I426" s="2">
        <v>1</v>
      </c>
      <c r="J426" s="2">
        <v>563.29917355371902</v>
      </c>
      <c r="K426" s="87">
        <v>837.74472720000006</v>
      </c>
      <c r="L426" s="2">
        <v>1013.671119912</v>
      </c>
      <c r="M426" s="4">
        <v>681.59199999999998</v>
      </c>
      <c r="N426" s="4">
        <v>681.59199999999998</v>
      </c>
      <c r="O426" s="4">
        <v>647.51239999999996</v>
      </c>
      <c r="P426" s="4">
        <v>647.51239999999996</v>
      </c>
      <c r="Q426" s="5" t="s">
        <v>2969</v>
      </c>
      <c r="R426" s="12">
        <v>366.15871991200004</v>
      </c>
      <c r="S426" s="59">
        <v>0</v>
      </c>
      <c r="T426" s="59">
        <v>0</v>
      </c>
      <c r="U426" s="59">
        <v>0</v>
      </c>
      <c r="V426" s="59">
        <v>0</v>
      </c>
      <c r="W426" s="59">
        <v>0</v>
      </c>
      <c r="X426" s="60">
        <f t="shared" si="79"/>
        <v>0</v>
      </c>
      <c r="Y426" s="5"/>
    </row>
    <row r="427" spans="1:25" customFormat="1" x14ac:dyDescent="0.35">
      <c r="A427" s="1" t="s">
        <v>2072</v>
      </c>
      <c r="B427" s="1" t="s">
        <v>2073</v>
      </c>
      <c r="C427" s="3">
        <v>43992</v>
      </c>
      <c r="D427" s="1" t="s">
        <v>2074</v>
      </c>
      <c r="E427" s="1" t="s">
        <v>2075</v>
      </c>
      <c r="F427" s="1" t="s">
        <v>2983</v>
      </c>
      <c r="G427" s="1" t="s">
        <v>3098</v>
      </c>
      <c r="H427" s="18"/>
      <c r="I427" s="2">
        <v>2</v>
      </c>
      <c r="J427" s="2">
        <v>93.082066115702503</v>
      </c>
      <c r="K427" s="87">
        <v>276.81787340628102</v>
      </c>
      <c r="L427" s="2">
        <v>334.94962682160002</v>
      </c>
      <c r="M427" s="4">
        <v>112.62930000000003</v>
      </c>
      <c r="N427" s="4">
        <v>225.25860000000006</v>
      </c>
      <c r="O427" s="4">
        <v>213.99567000000005</v>
      </c>
      <c r="P427" s="4">
        <v>213.99567000000005</v>
      </c>
      <c r="Q427" s="5" t="s">
        <v>2969</v>
      </c>
      <c r="R427" s="12">
        <v>120.95395682159997</v>
      </c>
      <c r="S427" s="59">
        <v>0</v>
      </c>
      <c r="T427" s="59">
        <v>0</v>
      </c>
      <c r="U427" s="59">
        <v>0</v>
      </c>
      <c r="V427" s="59">
        <v>0</v>
      </c>
      <c r="W427" s="59">
        <v>0</v>
      </c>
      <c r="X427" s="60">
        <f t="shared" si="79"/>
        <v>0</v>
      </c>
      <c r="Y427" s="5"/>
    </row>
    <row r="428" spans="1:25" customFormat="1" x14ac:dyDescent="0.35">
      <c r="A428" s="1" t="s">
        <v>2619</v>
      </c>
      <c r="B428" s="1" t="s">
        <v>2620</v>
      </c>
      <c r="C428" s="3">
        <v>43992</v>
      </c>
      <c r="D428" s="1" t="s">
        <v>2621</v>
      </c>
      <c r="E428" s="1" t="s">
        <v>2622</v>
      </c>
      <c r="F428" s="1" t="s">
        <v>2983</v>
      </c>
      <c r="G428" s="1" t="s">
        <v>3098</v>
      </c>
      <c r="H428" s="18"/>
      <c r="I428" s="2">
        <v>1</v>
      </c>
      <c r="J428" s="2">
        <v>690.39669421487599</v>
      </c>
      <c r="K428" s="87">
        <v>1026.65992730578</v>
      </c>
      <c r="L428" s="2">
        <v>1242.2585120399938</v>
      </c>
      <c r="M428" s="4">
        <v>835.37999999999988</v>
      </c>
      <c r="N428" s="4">
        <v>835.37999999999988</v>
      </c>
      <c r="O428" s="4">
        <v>793.61099999999988</v>
      </c>
      <c r="P428" s="4">
        <v>793.61099999999988</v>
      </c>
      <c r="Q428" s="5" t="s">
        <v>2969</v>
      </c>
      <c r="R428" s="12">
        <v>448.6475120399939</v>
      </c>
      <c r="S428" s="59">
        <v>0</v>
      </c>
      <c r="T428" s="59">
        <v>0</v>
      </c>
      <c r="U428" s="59">
        <v>0</v>
      </c>
      <c r="V428" s="59">
        <v>0</v>
      </c>
      <c r="W428" s="59">
        <v>0</v>
      </c>
      <c r="X428" s="60">
        <f t="shared" si="79"/>
        <v>0</v>
      </c>
      <c r="Y428" s="5"/>
    </row>
    <row r="429" spans="1:25" customFormat="1" x14ac:dyDescent="0.35">
      <c r="A429" s="1" t="s">
        <v>2765</v>
      </c>
      <c r="B429" s="1" t="s">
        <v>2766</v>
      </c>
      <c r="C429" s="3">
        <v>43992</v>
      </c>
      <c r="D429" s="1" t="s">
        <v>2767</v>
      </c>
      <c r="E429" s="1" t="s">
        <v>2768</v>
      </c>
      <c r="F429" s="1" t="s">
        <v>2983</v>
      </c>
      <c r="G429" s="1" t="s">
        <v>3098</v>
      </c>
      <c r="H429" s="18"/>
      <c r="I429" s="2">
        <v>2</v>
      </c>
      <c r="J429" s="2">
        <v>31.106528925619799</v>
      </c>
      <c r="K429" s="87">
        <v>101.99706408595</v>
      </c>
      <c r="L429" s="2">
        <v>123.4164475439995</v>
      </c>
      <c r="M429" s="4">
        <v>37.638899999999957</v>
      </c>
      <c r="N429" s="4">
        <v>75.277799999999914</v>
      </c>
      <c r="O429" s="4">
        <v>71.51390999999991</v>
      </c>
      <c r="P429" s="4">
        <v>71.51390999999991</v>
      </c>
      <c r="Q429" s="5" t="s">
        <v>2969</v>
      </c>
      <c r="R429" s="12">
        <v>51.902537543999586</v>
      </c>
      <c r="S429" s="59">
        <v>0</v>
      </c>
      <c r="T429" s="59">
        <v>0</v>
      </c>
      <c r="U429" s="59">
        <v>0</v>
      </c>
      <c r="V429" s="59">
        <v>0</v>
      </c>
      <c r="W429" s="59">
        <v>0</v>
      </c>
      <c r="X429" s="60">
        <f t="shared" si="79"/>
        <v>0</v>
      </c>
      <c r="Y429" s="5"/>
    </row>
    <row r="430" spans="1:25" customFormat="1" x14ac:dyDescent="0.35">
      <c r="A430" s="1" t="s">
        <v>2876</v>
      </c>
      <c r="B430" s="1" t="s">
        <v>2877</v>
      </c>
      <c r="C430" s="3">
        <v>43992</v>
      </c>
      <c r="D430" s="1" t="s">
        <v>2878</v>
      </c>
      <c r="E430" s="1" t="s">
        <v>2879</v>
      </c>
      <c r="F430" s="1" t="s">
        <v>2983</v>
      </c>
      <c r="G430" s="1" t="s">
        <v>3098</v>
      </c>
      <c r="H430" s="18"/>
      <c r="I430" s="2">
        <v>1</v>
      </c>
      <c r="J430" s="2">
        <v>38.195702479338799</v>
      </c>
      <c r="K430" s="87">
        <v>62.4743424119008</v>
      </c>
      <c r="L430" s="2">
        <v>75.593954318399966</v>
      </c>
      <c r="M430" s="4">
        <v>46.216799999999942</v>
      </c>
      <c r="N430" s="4">
        <v>46.216799999999942</v>
      </c>
      <c r="O430" s="4">
        <v>43.905959999999943</v>
      </c>
      <c r="P430" s="4">
        <v>43.905959999999943</v>
      </c>
      <c r="Q430" s="5" t="s">
        <v>2969</v>
      </c>
      <c r="R430" s="12">
        <v>31.687994318400023</v>
      </c>
      <c r="S430" s="59">
        <v>0</v>
      </c>
      <c r="T430" s="59">
        <v>0</v>
      </c>
      <c r="U430" s="59">
        <v>0</v>
      </c>
      <c r="V430" s="59">
        <v>0</v>
      </c>
      <c r="W430" s="59">
        <v>0</v>
      </c>
      <c r="X430" s="60">
        <f t="shared" si="79"/>
        <v>0</v>
      </c>
      <c r="Y430" s="5"/>
    </row>
    <row r="431" spans="1:25" customFormat="1" ht="12" customHeight="1" x14ac:dyDescent="0.35">
      <c r="A431" s="1" t="s">
        <v>2880</v>
      </c>
      <c r="B431" s="1" t="s">
        <v>2881</v>
      </c>
      <c r="C431" s="3">
        <v>43992</v>
      </c>
      <c r="D431" s="1" t="s">
        <v>2882</v>
      </c>
      <c r="E431" s="1" t="s">
        <v>2883</v>
      </c>
      <c r="F431" s="1" t="s">
        <v>2983</v>
      </c>
      <c r="G431" s="1" t="s">
        <v>3098</v>
      </c>
      <c r="H431" s="18">
        <v>566</v>
      </c>
      <c r="I431" s="2">
        <v>1</v>
      </c>
      <c r="J431" s="2">
        <v>38.195702479338799</v>
      </c>
      <c r="K431" s="87">
        <v>62.4743424119008</v>
      </c>
      <c r="L431" s="2">
        <v>75.593954318399966</v>
      </c>
      <c r="M431" s="4">
        <v>46.216799999999942</v>
      </c>
      <c r="N431" s="4">
        <v>46.216799999999942</v>
      </c>
      <c r="O431" s="4">
        <v>43.905959999999943</v>
      </c>
      <c r="P431" s="4">
        <v>43.905959999999943</v>
      </c>
      <c r="Q431" s="5" t="s">
        <v>2969</v>
      </c>
      <c r="R431" s="12">
        <v>31.687994318400023</v>
      </c>
      <c r="S431" s="59">
        <v>9716.99</v>
      </c>
      <c r="T431" s="59">
        <v>-234.18</v>
      </c>
      <c r="U431" s="59">
        <v>-194.34</v>
      </c>
      <c r="V431" s="59">
        <v>-1554.7099999999991</v>
      </c>
      <c r="W431" s="59">
        <v>7733.76</v>
      </c>
      <c r="X431" s="60">
        <f>+W431-P432</f>
        <v>1609.5265750000035</v>
      </c>
      <c r="Y431" s="5"/>
    </row>
    <row r="432" spans="1:25" customFormat="1" ht="12" customHeight="1" x14ac:dyDescent="0.35">
      <c r="A432" s="1"/>
      <c r="B432" s="1"/>
      <c r="C432" s="3"/>
      <c r="D432" s="1"/>
      <c r="E432" s="1"/>
      <c r="F432" s="1"/>
      <c r="G432" s="1"/>
      <c r="H432" s="18"/>
      <c r="I432" s="2"/>
      <c r="J432" s="2"/>
      <c r="K432" s="87"/>
      <c r="L432" s="2"/>
      <c r="M432" s="4"/>
      <c r="N432" s="4"/>
      <c r="O432" s="4"/>
      <c r="P432" s="26">
        <f>SUM(P408:P431)</f>
        <v>6124.2334249999967</v>
      </c>
      <c r="Q432" s="5"/>
      <c r="R432" s="12"/>
      <c r="S432" s="59">
        <v>0</v>
      </c>
      <c r="T432" s="59">
        <v>0</v>
      </c>
      <c r="U432" s="59">
        <v>0</v>
      </c>
      <c r="V432" s="59">
        <v>0</v>
      </c>
      <c r="W432" s="59">
        <v>0</v>
      </c>
      <c r="X432" s="60">
        <f>+W432</f>
        <v>0</v>
      </c>
      <c r="Y432" s="5"/>
    </row>
    <row r="433" spans="1:25" customFormat="1" x14ac:dyDescent="0.35">
      <c r="A433" s="1" t="s">
        <v>716</v>
      </c>
      <c r="B433" s="1" t="s">
        <v>717</v>
      </c>
      <c r="C433" s="3">
        <v>43992</v>
      </c>
      <c r="D433" s="1" t="s">
        <v>718</v>
      </c>
      <c r="E433" s="1" t="s">
        <v>719</v>
      </c>
      <c r="F433" s="1" t="s">
        <v>2983</v>
      </c>
      <c r="G433" s="1" t="s">
        <v>3099</v>
      </c>
      <c r="H433" s="18">
        <v>567</v>
      </c>
      <c r="I433" s="2">
        <v>1</v>
      </c>
      <c r="J433" s="2">
        <v>372.48338842975198</v>
      </c>
      <c r="K433" s="87">
        <v>553.96772480760296</v>
      </c>
      <c r="L433" s="2">
        <v>670.30094701719952</v>
      </c>
      <c r="M433" s="4">
        <v>450.7048999999999</v>
      </c>
      <c r="N433" s="4">
        <v>450.7048999999999</v>
      </c>
      <c r="O433" s="4">
        <v>428.16965499999986</v>
      </c>
      <c r="P433" s="26">
        <v>428.16965499999986</v>
      </c>
      <c r="Q433" s="5" t="s">
        <v>2969</v>
      </c>
      <c r="R433" s="12">
        <v>242.13129201719966</v>
      </c>
      <c r="S433" s="59">
        <v>670.29</v>
      </c>
      <c r="T433" s="59">
        <v>-16.149999999999999</v>
      </c>
      <c r="U433" s="59">
        <v>-13.41</v>
      </c>
      <c r="V433" s="59">
        <v>-97.200000000000045</v>
      </c>
      <c r="W433" s="59">
        <v>543.53</v>
      </c>
      <c r="X433" s="60">
        <f>+W433-P433</f>
        <v>115.36034500000011</v>
      </c>
      <c r="Y433" s="5"/>
    </row>
    <row r="434" spans="1:25" customFormat="1" x14ac:dyDescent="0.35">
      <c r="A434" s="1" t="s">
        <v>252</v>
      </c>
      <c r="B434" s="1" t="s">
        <v>253</v>
      </c>
      <c r="C434" s="3">
        <v>43992</v>
      </c>
      <c r="D434" s="1" t="s">
        <v>254</v>
      </c>
      <c r="E434" s="1" t="s">
        <v>255</v>
      </c>
      <c r="F434" s="1" t="s">
        <v>2983</v>
      </c>
      <c r="G434" s="1" t="s">
        <v>3100</v>
      </c>
      <c r="H434" s="18"/>
      <c r="I434" s="2">
        <v>1</v>
      </c>
      <c r="J434" s="2">
        <v>232.53272727272699</v>
      </c>
      <c r="K434" s="87">
        <v>406.36954352727201</v>
      </c>
      <c r="L434" s="2">
        <v>491.7071476679991</v>
      </c>
      <c r="M434" s="4">
        <v>281.36459999999965</v>
      </c>
      <c r="N434" s="4">
        <v>281.36459999999965</v>
      </c>
      <c r="O434" s="4">
        <v>267.29636999999968</v>
      </c>
      <c r="P434" s="4">
        <v>267.29636999999968</v>
      </c>
      <c r="Q434" s="5" t="s">
        <v>2969</v>
      </c>
      <c r="R434" s="12">
        <v>224.41077766799941</v>
      </c>
      <c r="S434" s="59">
        <v>0</v>
      </c>
      <c r="T434" s="59">
        <v>0</v>
      </c>
      <c r="U434" s="59">
        <v>0</v>
      </c>
      <c r="V434" s="59">
        <v>0</v>
      </c>
      <c r="W434" s="59">
        <v>0</v>
      </c>
      <c r="X434" s="60">
        <f>+W434</f>
        <v>0</v>
      </c>
      <c r="Y434" s="5"/>
    </row>
    <row r="435" spans="1:25" customFormat="1" x14ac:dyDescent="0.35">
      <c r="A435" s="1" t="s">
        <v>2667</v>
      </c>
      <c r="B435" s="1" t="s">
        <v>2668</v>
      </c>
      <c r="C435" s="3">
        <v>43992</v>
      </c>
      <c r="D435" s="1" t="s">
        <v>2669</v>
      </c>
      <c r="E435" s="1" t="s">
        <v>2670</v>
      </c>
      <c r="F435" s="1" t="s">
        <v>2983</v>
      </c>
      <c r="G435" s="1" t="s">
        <v>3100</v>
      </c>
      <c r="H435" s="18">
        <v>569</v>
      </c>
      <c r="I435" s="2">
        <v>1</v>
      </c>
      <c r="J435" s="2">
        <v>1066.2198347107401</v>
      </c>
      <c r="K435" s="87">
        <v>1865.5115338016501</v>
      </c>
      <c r="L435" s="2">
        <v>2257.2689558999964</v>
      </c>
      <c r="M435" s="4">
        <v>1290.1259999999954</v>
      </c>
      <c r="N435" s="4">
        <v>1290.1259999999954</v>
      </c>
      <c r="O435" s="4">
        <v>1225.6196999999956</v>
      </c>
      <c r="P435" s="4">
        <v>1225.6196999999956</v>
      </c>
      <c r="Q435" s="5" t="s">
        <v>2969</v>
      </c>
      <c r="R435" s="12">
        <v>1031.6492559000008</v>
      </c>
      <c r="S435" s="59">
        <v>2748.98</v>
      </c>
      <c r="T435" s="59">
        <v>-66.25</v>
      </c>
      <c r="U435" s="59">
        <v>-54.98</v>
      </c>
      <c r="V435" s="59">
        <v>-439.82999999999993</v>
      </c>
      <c r="W435" s="59">
        <v>2187.92</v>
      </c>
      <c r="X435" s="60">
        <f>+W435-P436</f>
        <v>695.00393000000486</v>
      </c>
      <c r="Y435" s="5"/>
    </row>
    <row r="436" spans="1:25" customFormat="1" x14ac:dyDescent="0.35">
      <c r="A436" s="1"/>
      <c r="B436" s="1"/>
      <c r="C436" s="3"/>
      <c r="D436" s="1"/>
      <c r="E436" s="1"/>
      <c r="F436" s="1"/>
      <c r="G436" s="1"/>
      <c r="H436" s="18"/>
      <c r="I436" s="2"/>
      <c r="J436" s="2"/>
      <c r="K436" s="87"/>
      <c r="L436" s="2"/>
      <c r="M436" s="4"/>
      <c r="N436" s="4"/>
      <c r="O436" s="4"/>
      <c r="P436" s="26">
        <f>SUM(P434:P435)</f>
        <v>1492.9160699999952</v>
      </c>
      <c r="Q436" s="5"/>
      <c r="R436" s="12"/>
      <c r="S436" s="59">
        <v>0</v>
      </c>
      <c r="T436" s="59">
        <v>0</v>
      </c>
      <c r="U436" s="59">
        <v>0</v>
      </c>
      <c r="V436" s="59">
        <v>0</v>
      </c>
      <c r="W436" s="59">
        <v>0</v>
      </c>
      <c r="X436" s="60">
        <f t="shared" ref="X436:X443" si="80">+W436</f>
        <v>0</v>
      </c>
      <c r="Y436" s="5"/>
    </row>
    <row r="437" spans="1:25" customFormat="1" x14ac:dyDescent="0.35">
      <c r="A437" s="1" t="s">
        <v>1065</v>
      </c>
      <c r="B437" s="1" t="s">
        <v>1066</v>
      </c>
      <c r="C437" s="3">
        <v>43992</v>
      </c>
      <c r="D437" s="1" t="s">
        <v>1067</v>
      </c>
      <c r="E437" s="1" t="s">
        <v>1068</v>
      </c>
      <c r="F437" s="1" t="s">
        <v>2983</v>
      </c>
      <c r="G437" s="1" t="s">
        <v>3101</v>
      </c>
      <c r="H437" s="18"/>
      <c r="I437" s="2">
        <v>1</v>
      </c>
      <c r="J437" s="2">
        <v>269.56991735537201</v>
      </c>
      <c r="K437" s="87">
        <v>400.27264398958698</v>
      </c>
      <c r="L437" s="2">
        <v>484.32989922740023</v>
      </c>
      <c r="M437" s="4">
        <v>326.17960000000011</v>
      </c>
      <c r="N437" s="4">
        <v>326.17960000000011</v>
      </c>
      <c r="O437" s="4">
        <v>309.87062000000009</v>
      </c>
      <c r="P437" s="4">
        <v>309.87062000000009</v>
      </c>
      <c r="Q437" s="5" t="s">
        <v>2969</v>
      </c>
      <c r="R437" s="12">
        <v>174.45927922740015</v>
      </c>
      <c r="S437" s="59">
        <v>0</v>
      </c>
      <c r="T437" s="59">
        <v>0</v>
      </c>
      <c r="U437" s="59">
        <v>0</v>
      </c>
      <c r="V437" s="59">
        <v>0</v>
      </c>
      <c r="W437" s="59">
        <v>0</v>
      </c>
      <c r="X437" s="60">
        <f t="shared" si="80"/>
        <v>0</v>
      </c>
      <c r="Y437" s="5"/>
    </row>
    <row r="438" spans="1:25" customFormat="1" x14ac:dyDescent="0.35">
      <c r="A438" s="1" t="s">
        <v>1257</v>
      </c>
      <c r="B438" s="1" t="s">
        <v>1258</v>
      </c>
      <c r="C438" s="3">
        <v>43992</v>
      </c>
      <c r="D438" s="1" t="s">
        <v>1259</v>
      </c>
      <c r="E438" s="1" t="s">
        <v>1260</v>
      </c>
      <c r="F438" s="1" t="s">
        <v>2983</v>
      </c>
      <c r="G438" s="1" t="s">
        <v>3101</v>
      </c>
      <c r="H438" s="18"/>
      <c r="I438" s="2">
        <v>1</v>
      </c>
      <c r="J438" s="2">
        <v>148.53363636363599</v>
      </c>
      <c r="K438" s="87">
        <v>220.22161355090901</v>
      </c>
      <c r="L438" s="2">
        <v>266.46815239659992</v>
      </c>
      <c r="M438" s="4">
        <v>179.72569999999953</v>
      </c>
      <c r="N438" s="4">
        <v>179.72569999999953</v>
      </c>
      <c r="O438" s="4">
        <v>170.73941499999955</v>
      </c>
      <c r="P438" s="4">
        <v>170.73941499999955</v>
      </c>
      <c r="Q438" s="5" t="s">
        <v>2969</v>
      </c>
      <c r="R438" s="12">
        <v>95.728737396600366</v>
      </c>
      <c r="S438" s="59">
        <v>0</v>
      </c>
      <c r="T438" s="59">
        <v>0</v>
      </c>
      <c r="U438" s="59">
        <v>0</v>
      </c>
      <c r="V438" s="59">
        <v>0</v>
      </c>
      <c r="W438" s="59">
        <v>0</v>
      </c>
      <c r="X438" s="60">
        <f t="shared" si="80"/>
        <v>0</v>
      </c>
      <c r="Y438" s="5"/>
    </row>
    <row r="439" spans="1:25" customFormat="1" x14ac:dyDescent="0.35">
      <c r="A439" s="1" t="s">
        <v>1633</v>
      </c>
      <c r="B439" s="1" t="s">
        <v>1634</v>
      </c>
      <c r="C439" s="3">
        <v>43992</v>
      </c>
      <c r="D439" s="1" t="s">
        <v>1635</v>
      </c>
      <c r="E439" s="1" t="s">
        <v>1636</v>
      </c>
      <c r="F439" s="1" t="s">
        <v>2983</v>
      </c>
      <c r="G439" s="1" t="s">
        <v>3101</v>
      </c>
      <c r="H439" s="18"/>
      <c r="I439" s="2">
        <v>1</v>
      </c>
      <c r="J439" s="2">
        <v>133.117933884298</v>
      </c>
      <c r="K439" s="87">
        <v>197.96200904318201</v>
      </c>
      <c r="L439" s="2">
        <v>239.53403094225021</v>
      </c>
      <c r="M439" s="4">
        <v>161.07270000000057</v>
      </c>
      <c r="N439" s="4">
        <v>161.07270000000057</v>
      </c>
      <c r="O439" s="4">
        <v>153.01906500000052</v>
      </c>
      <c r="P439" s="4">
        <v>153.01906500000052</v>
      </c>
      <c r="Q439" s="5" t="s">
        <v>2969</v>
      </c>
      <c r="R439" s="12">
        <v>86.514965942249688</v>
      </c>
      <c r="S439" s="59">
        <v>0</v>
      </c>
      <c r="T439" s="59">
        <v>0</v>
      </c>
      <c r="U439" s="59">
        <v>0</v>
      </c>
      <c r="V439" s="59">
        <v>0</v>
      </c>
      <c r="W439" s="59">
        <v>0</v>
      </c>
      <c r="X439" s="60">
        <f t="shared" si="80"/>
        <v>0</v>
      </c>
      <c r="Y439" s="5"/>
    </row>
    <row r="440" spans="1:25" customFormat="1" x14ac:dyDescent="0.35">
      <c r="A440" s="1" t="s">
        <v>1768</v>
      </c>
      <c r="B440" s="1" t="s">
        <v>1769</v>
      </c>
      <c r="C440" s="3">
        <v>43992</v>
      </c>
      <c r="D440" s="1" t="s">
        <v>1770</v>
      </c>
      <c r="E440" s="1" t="s">
        <v>1771</v>
      </c>
      <c r="F440" s="1" t="s">
        <v>2983</v>
      </c>
      <c r="G440" s="1" t="s">
        <v>3101</v>
      </c>
      <c r="H440" s="18"/>
      <c r="I440" s="2">
        <v>3</v>
      </c>
      <c r="J440" s="2">
        <v>176.041818181818</v>
      </c>
      <c r="K440" s="87">
        <v>785.36216031818105</v>
      </c>
      <c r="L440" s="2">
        <v>950.28821398499906</v>
      </c>
      <c r="M440" s="4">
        <v>213.01059999999978</v>
      </c>
      <c r="N440" s="4">
        <v>639.03179999999929</v>
      </c>
      <c r="O440" s="4">
        <v>607.08020999999928</v>
      </c>
      <c r="P440" s="4">
        <v>607.08020999999928</v>
      </c>
      <c r="Q440" s="5" t="s">
        <v>2969</v>
      </c>
      <c r="R440" s="12">
        <v>343.20800398499978</v>
      </c>
      <c r="S440" s="59">
        <v>0</v>
      </c>
      <c r="T440" s="59">
        <v>0</v>
      </c>
      <c r="U440" s="59">
        <v>0</v>
      </c>
      <c r="V440" s="59">
        <v>0</v>
      </c>
      <c r="W440" s="59">
        <v>0</v>
      </c>
      <c r="X440" s="60">
        <f t="shared" si="80"/>
        <v>0</v>
      </c>
      <c r="Y440" s="5"/>
    </row>
    <row r="441" spans="1:25" customFormat="1" x14ac:dyDescent="0.35">
      <c r="A441" s="1" t="s">
        <v>1772</v>
      </c>
      <c r="B441" s="1" t="s">
        <v>1773</v>
      </c>
      <c r="C441" s="3">
        <v>43992</v>
      </c>
      <c r="D441" s="1" t="s">
        <v>1774</v>
      </c>
      <c r="E441" s="1" t="s">
        <v>1775</v>
      </c>
      <c r="F441" s="1" t="s">
        <v>2983</v>
      </c>
      <c r="G441" s="1" t="s">
        <v>3101</v>
      </c>
      <c r="H441" s="18"/>
      <c r="I441" s="2">
        <v>-3</v>
      </c>
      <c r="J441" s="2">
        <v>176.041818181818</v>
      </c>
      <c r="K441" s="87">
        <v>-785.36216031818105</v>
      </c>
      <c r="L441" s="2">
        <v>-950.28821398499906</v>
      </c>
      <c r="M441" s="4">
        <v>213.01059999999978</v>
      </c>
      <c r="N441" s="4">
        <v>-639.03179999999929</v>
      </c>
      <c r="O441" s="4">
        <v>-607.08020999999928</v>
      </c>
      <c r="P441" s="4">
        <v>-607.08020999999928</v>
      </c>
      <c r="Q441" s="5" t="s">
        <v>2969</v>
      </c>
      <c r="R441" s="12">
        <v>-343.20800398499978</v>
      </c>
      <c r="S441" s="59">
        <v>0</v>
      </c>
      <c r="T441" s="59">
        <v>0</v>
      </c>
      <c r="U441" s="59">
        <v>0</v>
      </c>
      <c r="V441" s="59">
        <v>0</v>
      </c>
      <c r="W441" s="59">
        <v>0</v>
      </c>
      <c r="X441" s="60">
        <f t="shared" si="80"/>
        <v>0</v>
      </c>
      <c r="Y441" s="5"/>
    </row>
    <row r="442" spans="1:25" customFormat="1" x14ac:dyDescent="0.35">
      <c r="A442" s="1" t="s">
        <v>1956</v>
      </c>
      <c r="B442" s="1" t="s">
        <v>1957</v>
      </c>
      <c r="C442" s="3">
        <v>43992</v>
      </c>
      <c r="D442" s="1" t="s">
        <v>1958</v>
      </c>
      <c r="E442" s="1" t="s">
        <v>1959</v>
      </c>
      <c r="F442" s="1" t="s">
        <v>2983</v>
      </c>
      <c r="G442" s="1" t="s">
        <v>3101</v>
      </c>
      <c r="H442" s="18"/>
      <c r="I442" s="2">
        <v>1</v>
      </c>
      <c r="J442" s="2">
        <v>412.61280991735498</v>
      </c>
      <c r="K442" s="87">
        <v>613.54060059235496</v>
      </c>
      <c r="L442" s="2">
        <v>742.38412671674951</v>
      </c>
      <c r="M442" s="4">
        <v>499.2614999999995</v>
      </c>
      <c r="N442" s="4">
        <v>499.2614999999995</v>
      </c>
      <c r="O442" s="4">
        <v>474.2984249999995</v>
      </c>
      <c r="P442" s="4">
        <v>474.2984249999995</v>
      </c>
      <c r="Q442" s="5" t="s">
        <v>2969</v>
      </c>
      <c r="R442" s="12">
        <v>268.08570171675001</v>
      </c>
      <c r="S442" s="59">
        <v>0</v>
      </c>
      <c r="T442" s="59">
        <v>0</v>
      </c>
      <c r="U442" s="59">
        <v>0</v>
      </c>
      <c r="V442" s="59">
        <v>0</v>
      </c>
      <c r="W442" s="59">
        <v>0</v>
      </c>
      <c r="X442" s="60">
        <f t="shared" si="80"/>
        <v>0</v>
      </c>
      <c r="Y442" s="5"/>
    </row>
    <row r="443" spans="1:25" customFormat="1" x14ac:dyDescent="0.35">
      <c r="A443" s="1" t="s">
        <v>1960</v>
      </c>
      <c r="B443" s="1" t="s">
        <v>1961</v>
      </c>
      <c r="C443" s="3">
        <v>43992</v>
      </c>
      <c r="D443" s="1" t="s">
        <v>1962</v>
      </c>
      <c r="E443" s="1" t="s">
        <v>1963</v>
      </c>
      <c r="F443" s="1" t="s">
        <v>2983</v>
      </c>
      <c r="G443" s="1" t="s">
        <v>3101</v>
      </c>
      <c r="H443" s="18"/>
      <c r="I443" s="2">
        <v>-1</v>
      </c>
      <c r="J443" s="2">
        <v>412.61280991735498</v>
      </c>
      <c r="K443" s="87">
        <v>-613.54060059235496</v>
      </c>
      <c r="L443" s="2">
        <v>-742.38412671674951</v>
      </c>
      <c r="M443" s="4">
        <v>499.2614999999995</v>
      </c>
      <c r="N443" s="4">
        <v>-499.2614999999995</v>
      </c>
      <c r="O443" s="4">
        <v>-474.2984249999995</v>
      </c>
      <c r="P443" s="4">
        <v>-474.2984249999995</v>
      </c>
      <c r="Q443" s="5" t="s">
        <v>2969</v>
      </c>
      <c r="R443" s="12">
        <v>-268.08570171675001</v>
      </c>
      <c r="S443" s="59">
        <v>0</v>
      </c>
      <c r="T443" s="59">
        <v>0</v>
      </c>
      <c r="U443" s="59">
        <v>0</v>
      </c>
      <c r="V443" s="59">
        <v>0</v>
      </c>
      <c r="W443" s="59">
        <v>0</v>
      </c>
      <c r="X443" s="60">
        <f t="shared" si="80"/>
        <v>0</v>
      </c>
      <c r="Y443" s="5"/>
    </row>
    <row r="444" spans="1:25" customFormat="1" x14ac:dyDescent="0.35">
      <c r="A444" s="1" t="s">
        <v>2769</v>
      </c>
      <c r="B444" s="1" t="s">
        <v>2770</v>
      </c>
      <c r="C444" s="3">
        <v>43992</v>
      </c>
      <c r="D444" s="1" t="s">
        <v>2771</v>
      </c>
      <c r="E444" s="1" t="s">
        <v>2772</v>
      </c>
      <c r="F444" s="1" t="s">
        <v>2983</v>
      </c>
      <c r="G444" s="1" t="s">
        <v>3101</v>
      </c>
      <c r="H444" s="18">
        <v>590</v>
      </c>
      <c r="I444" s="2">
        <v>1</v>
      </c>
      <c r="J444" s="2">
        <v>31.106528925619799</v>
      </c>
      <c r="K444" s="87">
        <v>50.9985320429751</v>
      </c>
      <c r="L444" s="2">
        <v>61.708223771999869</v>
      </c>
      <c r="M444" s="4">
        <v>37.638899999999957</v>
      </c>
      <c r="N444" s="4">
        <v>37.638899999999957</v>
      </c>
      <c r="O444" s="4">
        <v>35.756954999999955</v>
      </c>
      <c r="P444" s="4">
        <v>35.756954999999955</v>
      </c>
      <c r="Q444" s="5" t="s">
        <v>2969</v>
      </c>
      <c r="R444" s="12">
        <v>25.951268771999914</v>
      </c>
      <c r="S444" s="59">
        <v>1052.04</v>
      </c>
      <c r="T444" s="59">
        <v>-25.35</v>
      </c>
      <c r="U444" s="59">
        <v>-21.04</v>
      </c>
      <c r="V444" s="59">
        <v>-12.620000000000118</v>
      </c>
      <c r="W444" s="59">
        <v>993.03</v>
      </c>
      <c r="X444" s="60">
        <f>+W444-P445</f>
        <v>323.64394499999992</v>
      </c>
      <c r="Y444" s="5"/>
    </row>
    <row r="445" spans="1:25" customFormat="1" x14ac:dyDescent="0.35">
      <c r="A445" s="1"/>
      <c r="B445" s="1"/>
      <c r="C445" s="3"/>
      <c r="D445" s="1"/>
      <c r="E445" s="1"/>
      <c r="F445" s="1"/>
      <c r="G445" s="1"/>
      <c r="H445" s="18"/>
      <c r="I445" s="2"/>
      <c r="J445" s="2"/>
      <c r="K445" s="87"/>
      <c r="L445" s="2"/>
      <c r="M445" s="4"/>
      <c r="N445" s="4"/>
      <c r="O445" s="4"/>
      <c r="P445" s="26">
        <f>SUM(P437:P444)</f>
        <v>669.38605500000006</v>
      </c>
      <c r="Q445" s="5"/>
      <c r="R445" s="12"/>
      <c r="S445" s="59">
        <v>0</v>
      </c>
      <c r="T445" s="59">
        <v>0</v>
      </c>
      <c r="U445" s="59">
        <v>0</v>
      </c>
      <c r="V445" s="59">
        <v>0</v>
      </c>
      <c r="W445" s="59">
        <v>0</v>
      </c>
      <c r="X445" s="60">
        <f t="shared" ref="X445:X446" si="81">+W445</f>
        <v>0</v>
      </c>
      <c r="Y445" s="5"/>
    </row>
    <row r="446" spans="1:25" customFormat="1" x14ac:dyDescent="0.35">
      <c r="A446" s="1" t="s">
        <v>1776</v>
      </c>
      <c r="B446" s="1" t="s">
        <v>1777</v>
      </c>
      <c r="C446" s="3">
        <v>43992</v>
      </c>
      <c r="D446" s="1" t="s">
        <v>1778</v>
      </c>
      <c r="E446" s="1" t="s">
        <v>1779</v>
      </c>
      <c r="F446" s="1" t="s">
        <v>2983</v>
      </c>
      <c r="G446" s="1" t="s">
        <v>3102</v>
      </c>
      <c r="H446" s="18"/>
      <c r="I446" s="2">
        <v>3</v>
      </c>
      <c r="J446" s="2">
        <v>176.041818181818</v>
      </c>
      <c r="K446" s="87">
        <v>785.36216031818105</v>
      </c>
      <c r="L446" s="2">
        <v>950.28821398499906</v>
      </c>
      <c r="M446" s="4">
        <v>213.01059999999978</v>
      </c>
      <c r="N446" s="4">
        <v>639.03179999999929</v>
      </c>
      <c r="O446" s="4">
        <v>607.08020999999928</v>
      </c>
      <c r="P446" s="4">
        <v>607.08020999999928</v>
      </c>
      <c r="Q446" s="5" t="s">
        <v>2969</v>
      </c>
      <c r="R446" s="12">
        <v>343.20800398499978</v>
      </c>
      <c r="S446" s="59">
        <v>0</v>
      </c>
      <c r="T446" s="59">
        <v>0</v>
      </c>
      <c r="U446" s="59">
        <v>0</v>
      </c>
      <c r="V446" s="59">
        <v>0</v>
      </c>
      <c r="W446" s="59">
        <v>0</v>
      </c>
      <c r="X446" s="60">
        <f t="shared" si="81"/>
        <v>0</v>
      </c>
      <c r="Y446" s="5"/>
    </row>
    <row r="447" spans="1:25" customFormat="1" x14ac:dyDescent="0.35">
      <c r="A447" s="1" t="s">
        <v>1964</v>
      </c>
      <c r="B447" s="1" t="s">
        <v>1965</v>
      </c>
      <c r="C447" s="3">
        <v>43992</v>
      </c>
      <c r="D447" s="1" t="s">
        <v>1966</v>
      </c>
      <c r="E447" s="1" t="s">
        <v>1967</v>
      </c>
      <c r="F447" s="1" t="s">
        <v>2983</v>
      </c>
      <c r="G447" s="1" t="s">
        <v>3102</v>
      </c>
      <c r="H447" s="18">
        <v>571</v>
      </c>
      <c r="I447" s="2">
        <v>1</v>
      </c>
      <c r="J447" s="2">
        <v>412.61280991735498</v>
      </c>
      <c r="K447" s="87">
        <v>613.54060059235496</v>
      </c>
      <c r="L447" s="2">
        <v>742.38412671674951</v>
      </c>
      <c r="M447" s="4">
        <v>499.2614999999995</v>
      </c>
      <c r="N447" s="4">
        <v>499.2614999999995</v>
      </c>
      <c r="O447" s="4">
        <v>474.2984249999995</v>
      </c>
      <c r="P447" s="4">
        <v>474.2984249999995</v>
      </c>
      <c r="Q447" s="5" t="s">
        <v>2969</v>
      </c>
      <c r="R447" s="12">
        <v>268.08570171675001</v>
      </c>
      <c r="S447" s="59">
        <v>1692.66</v>
      </c>
      <c r="T447" s="59">
        <v>-40.79</v>
      </c>
      <c r="U447" s="59">
        <v>-33.85</v>
      </c>
      <c r="V447" s="59">
        <v>-211.58000000000015</v>
      </c>
      <c r="W447" s="59">
        <v>1406.44</v>
      </c>
      <c r="X447" s="60">
        <f>+W447-P448</f>
        <v>325.06136500000139</v>
      </c>
      <c r="Y447" s="5"/>
    </row>
    <row r="448" spans="1:25" customFormat="1" x14ac:dyDescent="0.35">
      <c r="A448" s="1"/>
      <c r="B448" s="1"/>
      <c r="C448" s="3"/>
      <c r="D448" s="1"/>
      <c r="E448" s="1"/>
      <c r="F448" s="1"/>
      <c r="G448" s="1"/>
      <c r="H448" s="18"/>
      <c r="I448" s="2"/>
      <c r="J448" s="2"/>
      <c r="K448" s="87"/>
      <c r="L448" s="2"/>
      <c r="M448" s="4"/>
      <c r="N448" s="4"/>
      <c r="O448" s="4"/>
      <c r="P448" s="26">
        <f>SUM(P446:P447)</f>
        <v>1081.3786349999987</v>
      </c>
      <c r="Q448" s="5"/>
      <c r="R448" s="12"/>
      <c r="S448" s="59">
        <v>0</v>
      </c>
      <c r="T448" s="59">
        <v>0</v>
      </c>
      <c r="U448" s="59">
        <v>0</v>
      </c>
      <c r="V448" s="59">
        <v>0</v>
      </c>
      <c r="W448" s="59">
        <v>0</v>
      </c>
      <c r="X448" s="60">
        <f t="shared" ref="X448:X452" si="82">+W448</f>
        <v>0</v>
      </c>
      <c r="Y448" s="5"/>
    </row>
    <row r="449" spans="1:25" customFormat="1" x14ac:dyDescent="0.35">
      <c r="A449" s="1" t="s">
        <v>568</v>
      </c>
      <c r="B449" s="1" t="s">
        <v>569</v>
      </c>
      <c r="C449" s="3">
        <v>43992</v>
      </c>
      <c r="D449" s="1" t="s">
        <v>570</v>
      </c>
      <c r="E449" s="1" t="s">
        <v>571</v>
      </c>
      <c r="F449" s="1" t="s">
        <v>2983</v>
      </c>
      <c r="G449" s="1" t="s">
        <v>3103</v>
      </c>
      <c r="H449" s="18"/>
      <c r="I449" s="2">
        <v>4</v>
      </c>
      <c r="J449" s="2">
        <v>181.86636363636401</v>
      </c>
      <c r="K449" s="87">
        <v>1081.8946261200001</v>
      </c>
      <c r="L449" s="2">
        <v>1309.0924976052002</v>
      </c>
      <c r="M449" s="4">
        <v>220.05830000000046</v>
      </c>
      <c r="N449" s="4">
        <v>880.23320000000183</v>
      </c>
      <c r="O449" s="4">
        <v>836.22154000000171</v>
      </c>
      <c r="P449" s="4">
        <v>836.22154000000171</v>
      </c>
      <c r="Q449" s="5" t="s">
        <v>2969</v>
      </c>
      <c r="R449" s="12">
        <v>472.87095760519844</v>
      </c>
      <c r="S449" s="59">
        <v>0</v>
      </c>
      <c r="T449" s="59">
        <v>0</v>
      </c>
      <c r="U449" s="59">
        <v>0</v>
      </c>
      <c r="V449" s="59">
        <v>0</v>
      </c>
      <c r="W449" s="59">
        <v>0</v>
      </c>
      <c r="X449" s="60">
        <f t="shared" si="82"/>
        <v>0</v>
      </c>
      <c r="Y449" s="5"/>
    </row>
    <row r="450" spans="1:25" customFormat="1" x14ac:dyDescent="0.35">
      <c r="A450" s="1" t="s">
        <v>1221</v>
      </c>
      <c r="B450" s="1" t="s">
        <v>1222</v>
      </c>
      <c r="C450" s="3">
        <v>43992</v>
      </c>
      <c r="D450" s="1" t="s">
        <v>1223</v>
      </c>
      <c r="E450" s="1" t="s">
        <v>1224</v>
      </c>
      <c r="F450" s="1" t="s">
        <v>2983</v>
      </c>
      <c r="G450" s="1" t="s">
        <v>3103</v>
      </c>
      <c r="H450" s="18"/>
      <c r="I450" s="2">
        <v>1</v>
      </c>
      <c r="J450" s="2">
        <v>148.51867768595</v>
      </c>
      <c r="K450" s="87">
        <v>224.89143731239599</v>
      </c>
      <c r="L450" s="2">
        <v>272.11863914799915</v>
      </c>
      <c r="M450" s="4">
        <v>179.7075999999995</v>
      </c>
      <c r="N450" s="4">
        <v>179.7075999999995</v>
      </c>
      <c r="O450" s="4">
        <v>170.72221999999951</v>
      </c>
      <c r="P450" s="4">
        <v>170.72221999999951</v>
      </c>
      <c r="Q450" s="5" t="s">
        <v>2969</v>
      </c>
      <c r="R450" s="12">
        <v>101.39641914799964</v>
      </c>
      <c r="S450" s="59">
        <v>0</v>
      </c>
      <c r="T450" s="59">
        <v>0</v>
      </c>
      <c r="U450" s="59">
        <v>0</v>
      </c>
      <c r="V450" s="59">
        <v>0</v>
      </c>
      <c r="W450" s="59">
        <v>0</v>
      </c>
      <c r="X450" s="60">
        <f t="shared" si="82"/>
        <v>0</v>
      </c>
      <c r="Y450" s="5"/>
    </row>
    <row r="451" spans="1:25" customFormat="1" x14ac:dyDescent="0.35">
      <c r="A451" s="1" t="s">
        <v>1413</v>
      </c>
      <c r="B451" s="1" t="s">
        <v>1414</v>
      </c>
      <c r="C451" s="3">
        <v>43992</v>
      </c>
      <c r="D451" s="1" t="s">
        <v>1415</v>
      </c>
      <c r="E451" s="1" t="s">
        <v>1416</v>
      </c>
      <c r="F451" s="1" t="s">
        <v>2983</v>
      </c>
      <c r="G451" s="1" t="s">
        <v>3103</v>
      </c>
      <c r="H451" s="18"/>
      <c r="I451" s="2">
        <v>1</v>
      </c>
      <c r="J451" s="2">
        <v>209.030826446281</v>
      </c>
      <c r="K451" s="87">
        <v>316.520748329752</v>
      </c>
      <c r="L451" s="2">
        <v>382.99010547899991</v>
      </c>
      <c r="M451" s="4">
        <v>252.9273</v>
      </c>
      <c r="N451" s="4">
        <v>252.9273</v>
      </c>
      <c r="O451" s="4">
        <v>240.280935</v>
      </c>
      <c r="P451" s="4">
        <v>240.280935</v>
      </c>
      <c r="Q451" s="5" t="s">
        <v>2969</v>
      </c>
      <c r="R451" s="12">
        <v>142.70917047899991</v>
      </c>
      <c r="S451" s="59">
        <v>0</v>
      </c>
      <c r="T451" s="59">
        <v>0</v>
      </c>
      <c r="U451" s="59">
        <v>0</v>
      </c>
      <c r="V451" s="59">
        <v>0</v>
      </c>
      <c r="W451" s="59">
        <v>0</v>
      </c>
      <c r="X451" s="60">
        <f t="shared" si="82"/>
        <v>0</v>
      </c>
      <c r="Y451" s="5"/>
    </row>
    <row r="452" spans="1:25" customFormat="1" x14ac:dyDescent="0.35">
      <c r="A452" s="1" t="s">
        <v>1601</v>
      </c>
      <c r="B452" s="1" t="s">
        <v>1602</v>
      </c>
      <c r="C452" s="3">
        <v>43992</v>
      </c>
      <c r="D452" s="1" t="s">
        <v>1603</v>
      </c>
      <c r="E452" s="1" t="s">
        <v>1604</v>
      </c>
      <c r="F452" s="1" t="s">
        <v>2983</v>
      </c>
      <c r="G452" s="1" t="s">
        <v>3103</v>
      </c>
      <c r="H452" s="18"/>
      <c r="I452" s="2">
        <v>1</v>
      </c>
      <c r="J452" s="2">
        <v>133.10462809917399</v>
      </c>
      <c r="K452" s="87">
        <v>201.55102100661199</v>
      </c>
      <c r="L452" s="2">
        <v>243.87673541800049</v>
      </c>
      <c r="M452" s="4">
        <v>161.05660000000051</v>
      </c>
      <c r="N452" s="4">
        <v>161.05660000000051</v>
      </c>
      <c r="O452" s="4">
        <v>153.00377000000049</v>
      </c>
      <c r="P452" s="4">
        <v>153.00377000000049</v>
      </c>
      <c r="Q452" s="5" t="s">
        <v>2969</v>
      </c>
      <c r="R452" s="12">
        <v>90.872965418000007</v>
      </c>
      <c r="S452" s="59">
        <v>0</v>
      </c>
      <c r="T452" s="59">
        <v>0</v>
      </c>
      <c r="U452" s="59">
        <v>0</v>
      </c>
      <c r="V452" s="59">
        <v>0</v>
      </c>
      <c r="W452" s="59">
        <v>0</v>
      </c>
      <c r="X452" s="60">
        <f t="shared" si="82"/>
        <v>0</v>
      </c>
      <c r="Y452" s="5"/>
    </row>
    <row r="453" spans="1:25" customFormat="1" x14ac:dyDescent="0.35">
      <c r="A453" s="1" t="s">
        <v>2017</v>
      </c>
      <c r="B453" s="1" t="s">
        <v>2018</v>
      </c>
      <c r="C453" s="3">
        <v>43992</v>
      </c>
      <c r="D453" s="1" t="s">
        <v>2019</v>
      </c>
      <c r="E453" s="1" t="s">
        <v>2020</v>
      </c>
      <c r="F453" s="1" t="s">
        <v>2983</v>
      </c>
      <c r="G453" s="1" t="s">
        <v>3103</v>
      </c>
      <c r="H453" s="18">
        <v>572</v>
      </c>
      <c r="I453" s="2">
        <v>1</v>
      </c>
      <c r="J453" s="2">
        <v>524.99512396694195</v>
      </c>
      <c r="K453" s="87">
        <v>780.77406085144605</v>
      </c>
      <c r="L453" s="2">
        <v>944.73661363024974</v>
      </c>
      <c r="M453" s="4">
        <v>635.24409999999978</v>
      </c>
      <c r="N453" s="4">
        <v>635.24409999999978</v>
      </c>
      <c r="O453" s="4">
        <v>603.48189499999978</v>
      </c>
      <c r="P453" s="4">
        <v>603.48189499999978</v>
      </c>
      <c r="Q453" s="5" t="s">
        <v>2969</v>
      </c>
      <c r="R453" s="12">
        <v>341.25471863024995</v>
      </c>
      <c r="S453" s="59">
        <v>3152.83</v>
      </c>
      <c r="T453" s="59">
        <v>-75.98</v>
      </c>
      <c r="U453" s="59">
        <v>-63.06</v>
      </c>
      <c r="V453" s="59">
        <v>-457.17000000000007</v>
      </c>
      <c r="W453" s="59">
        <v>2556.62</v>
      </c>
      <c r="X453" s="60">
        <f>+W453-P454</f>
        <v>552.90963999999849</v>
      </c>
      <c r="Y453" s="5"/>
    </row>
    <row r="454" spans="1:25" customFormat="1" x14ac:dyDescent="0.35">
      <c r="A454" s="1"/>
      <c r="B454" s="1"/>
      <c r="C454" s="3"/>
      <c r="D454" s="1"/>
      <c r="E454" s="1"/>
      <c r="F454" s="1"/>
      <c r="G454" s="1"/>
      <c r="H454" s="18"/>
      <c r="I454" s="2"/>
      <c r="J454" s="2"/>
      <c r="K454" s="87"/>
      <c r="L454" s="2"/>
      <c r="M454" s="4"/>
      <c r="N454" s="4"/>
      <c r="O454" s="4"/>
      <c r="P454" s="26">
        <f>SUM(P449:P453)</f>
        <v>2003.7103600000014</v>
      </c>
      <c r="Q454" s="5"/>
      <c r="R454" s="12"/>
      <c r="S454" s="59">
        <v>0</v>
      </c>
      <c r="T454" s="59">
        <v>0</v>
      </c>
      <c r="U454" s="59">
        <v>0</v>
      </c>
      <c r="V454" s="59">
        <v>0</v>
      </c>
      <c r="W454" s="59">
        <v>0</v>
      </c>
      <c r="X454" s="60">
        <f t="shared" ref="X454:X457" si="83">+W454</f>
        <v>0</v>
      </c>
      <c r="Y454" s="5"/>
    </row>
    <row r="455" spans="1:25" customFormat="1" x14ac:dyDescent="0.35">
      <c r="A455" s="1" t="s">
        <v>1111</v>
      </c>
      <c r="B455" s="1" t="s">
        <v>1112</v>
      </c>
      <c r="C455" s="3">
        <v>43992</v>
      </c>
      <c r="D455" s="1" t="s">
        <v>1113</v>
      </c>
      <c r="E455" s="1" t="s">
        <v>1114</v>
      </c>
      <c r="F455" s="1" t="s">
        <v>2983</v>
      </c>
      <c r="G455" s="1" t="s">
        <v>3104</v>
      </c>
      <c r="H455" s="18"/>
      <c r="I455" s="2">
        <v>1</v>
      </c>
      <c r="J455" s="2">
        <v>66.537603305785098</v>
      </c>
      <c r="K455" s="87">
        <v>116.414190743802</v>
      </c>
      <c r="L455" s="2">
        <v>140.86117080000042</v>
      </c>
      <c r="M455" s="4">
        <v>80.510499999999965</v>
      </c>
      <c r="N455" s="4">
        <v>80.510499999999965</v>
      </c>
      <c r="O455" s="4">
        <v>76.484974999999963</v>
      </c>
      <c r="P455" s="4">
        <v>76.484974999999963</v>
      </c>
      <c r="Q455" s="5" t="s">
        <v>2969</v>
      </c>
      <c r="R455" s="12">
        <v>64.37619580000046</v>
      </c>
      <c r="S455" s="59">
        <v>0</v>
      </c>
      <c r="T455" s="59">
        <v>0</v>
      </c>
      <c r="U455" s="59">
        <v>0</v>
      </c>
      <c r="V455" s="59">
        <v>0</v>
      </c>
      <c r="W455" s="59">
        <v>0</v>
      </c>
      <c r="X455" s="60">
        <f t="shared" si="83"/>
        <v>0</v>
      </c>
      <c r="Y455" s="5"/>
    </row>
    <row r="456" spans="1:25" customFormat="1" x14ac:dyDescent="0.35">
      <c r="A456" s="1" t="s">
        <v>1605</v>
      </c>
      <c r="B456" s="1" t="s">
        <v>1606</v>
      </c>
      <c r="C456" s="3">
        <v>43992</v>
      </c>
      <c r="D456" s="1" t="s">
        <v>1607</v>
      </c>
      <c r="E456" s="1" t="s">
        <v>1608</v>
      </c>
      <c r="F456" s="1" t="s">
        <v>2983</v>
      </c>
      <c r="G456" s="1" t="s">
        <v>3104</v>
      </c>
      <c r="H456" s="18"/>
      <c r="I456" s="2">
        <v>1</v>
      </c>
      <c r="J456" s="2">
        <v>133.117933884298</v>
      </c>
      <c r="K456" s="87">
        <v>232.89648122727399</v>
      </c>
      <c r="L456" s="2">
        <v>281.80474228500151</v>
      </c>
      <c r="M456" s="4">
        <v>161.07270000000057</v>
      </c>
      <c r="N456" s="4">
        <v>161.07270000000057</v>
      </c>
      <c r="O456" s="4">
        <v>153.01906500000052</v>
      </c>
      <c r="P456" s="4">
        <v>153.01906500000052</v>
      </c>
      <c r="Q456" s="5" t="s">
        <v>2969</v>
      </c>
      <c r="R456" s="12">
        <v>128.78567728500099</v>
      </c>
      <c r="S456" s="59">
        <v>0</v>
      </c>
      <c r="T456" s="59">
        <v>0</v>
      </c>
      <c r="U456" s="59">
        <v>0</v>
      </c>
      <c r="V456" s="59">
        <v>0</v>
      </c>
      <c r="W456" s="59">
        <v>0</v>
      </c>
      <c r="X456" s="60">
        <f t="shared" si="83"/>
        <v>0</v>
      </c>
      <c r="Y456" s="5"/>
    </row>
    <row r="457" spans="1:25" customFormat="1" x14ac:dyDescent="0.35">
      <c r="A457" s="1" t="s">
        <v>1882</v>
      </c>
      <c r="B457" s="1" t="s">
        <v>1883</v>
      </c>
      <c r="C457" s="3">
        <v>43992</v>
      </c>
      <c r="D457" s="1" t="s">
        <v>1884</v>
      </c>
      <c r="E457" s="1" t="s">
        <v>1885</v>
      </c>
      <c r="F457" s="1" t="s">
        <v>2983</v>
      </c>
      <c r="G457" s="1" t="s">
        <v>3104</v>
      </c>
      <c r="H457" s="18"/>
      <c r="I457" s="2">
        <v>1</v>
      </c>
      <c r="J457" s="2">
        <v>20.730165289256199</v>
      </c>
      <c r="K457" s="87">
        <v>36.261205123966903</v>
      </c>
      <c r="L457" s="2">
        <v>43.876058199999953</v>
      </c>
      <c r="M457" s="4">
        <v>25.083500000000001</v>
      </c>
      <c r="N457" s="4">
        <v>25.083500000000001</v>
      </c>
      <c r="O457" s="4">
        <v>23.829325000000001</v>
      </c>
      <c r="P457" s="4">
        <v>23.829325000000001</v>
      </c>
      <c r="Q457" s="5" t="s">
        <v>2969</v>
      </c>
      <c r="R457" s="12">
        <v>20.046733199999952</v>
      </c>
      <c r="S457" s="59">
        <v>0</v>
      </c>
      <c r="T457" s="59">
        <v>0</v>
      </c>
      <c r="U457" s="59">
        <v>0</v>
      </c>
      <c r="V457" s="59">
        <v>0</v>
      </c>
      <c r="W457" s="59">
        <v>0</v>
      </c>
      <c r="X457" s="60">
        <f t="shared" si="83"/>
        <v>0</v>
      </c>
      <c r="Y457" s="5"/>
    </row>
    <row r="458" spans="1:25" customFormat="1" x14ac:dyDescent="0.35">
      <c r="A458" s="1" t="s">
        <v>2761</v>
      </c>
      <c r="B458" s="1" t="s">
        <v>2762</v>
      </c>
      <c r="C458" s="3">
        <v>43992</v>
      </c>
      <c r="D458" s="1" t="s">
        <v>2763</v>
      </c>
      <c r="E458" s="1" t="s">
        <v>2764</v>
      </c>
      <c r="F458" s="1" t="s">
        <v>2983</v>
      </c>
      <c r="G458" s="1" t="s">
        <v>3104</v>
      </c>
      <c r="H458" s="18">
        <v>573</v>
      </c>
      <c r="I458" s="2">
        <v>1</v>
      </c>
      <c r="J458" s="2">
        <v>31.106528925619799</v>
      </c>
      <c r="K458" s="87">
        <v>59.998272991735497</v>
      </c>
      <c r="L458" s="2">
        <v>72.597910319999954</v>
      </c>
      <c r="M458" s="4">
        <v>37.638899999999957</v>
      </c>
      <c r="N458" s="4">
        <v>37.638899999999957</v>
      </c>
      <c r="O458" s="4">
        <v>35.756954999999955</v>
      </c>
      <c r="P458" s="4">
        <v>35.756954999999955</v>
      </c>
      <c r="Q458" s="5" t="s">
        <v>2969</v>
      </c>
      <c r="R458" s="12">
        <v>36.840955319999999</v>
      </c>
      <c r="S458" s="59">
        <v>539.13</v>
      </c>
      <c r="T458" s="59">
        <v>-12.99</v>
      </c>
      <c r="U458" s="59">
        <v>-10.78</v>
      </c>
      <c r="V458" s="59">
        <v>-67.389999999999986</v>
      </c>
      <c r="W458" s="59">
        <v>447.97</v>
      </c>
      <c r="X458" s="60">
        <f>+W458-P459</f>
        <v>158.87967999999955</v>
      </c>
      <c r="Y458" s="5"/>
    </row>
    <row r="459" spans="1:25" customFormat="1" x14ac:dyDescent="0.35">
      <c r="A459" s="1"/>
      <c r="B459" s="1"/>
      <c r="C459" s="3"/>
      <c r="D459" s="1"/>
      <c r="E459" s="1"/>
      <c r="F459" s="1"/>
      <c r="G459" s="1"/>
      <c r="H459" s="18"/>
      <c r="I459" s="2"/>
      <c r="J459" s="2"/>
      <c r="K459" s="87"/>
      <c r="L459" s="2"/>
      <c r="M459" s="4"/>
      <c r="N459" s="4"/>
      <c r="O459" s="4"/>
      <c r="P459" s="26">
        <f>SUM(P455:P458)</f>
        <v>289.09032000000047</v>
      </c>
      <c r="Q459" s="5"/>
      <c r="R459" s="12"/>
      <c r="S459" s="59">
        <v>0</v>
      </c>
      <c r="T459" s="59">
        <v>0</v>
      </c>
      <c r="U459" s="59">
        <v>0</v>
      </c>
      <c r="V459" s="59">
        <v>0</v>
      </c>
      <c r="W459" s="59">
        <v>0</v>
      </c>
      <c r="X459" s="60">
        <f t="shared" ref="X459:X464" si="84">+W459</f>
        <v>0</v>
      </c>
      <c r="Y459" s="5"/>
    </row>
    <row r="460" spans="1:25" customFormat="1" x14ac:dyDescent="0.35">
      <c r="A460" s="1" t="s">
        <v>712</v>
      </c>
      <c r="B460" s="1" t="s">
        <v>713</v>
      </c>
      <c r="C460" s="3">
        <v>43992</v>
      </c>
      <c r="D460" s="1" t="s">
        <v>714</v>
      </c>
      <c r="E460" s="1" t="s">
        <v>715</v>
      </c>
      <c r="F460" s="1" t="s">
        <v>2983</v>
      </c>
      <c r="G460" s="1" t="s">
        <v>3105</v>
      </c>
      <c r="H460" s="18"/>
      <c r="I460" s="2">
        <v>1</v>
      </c>
      <c r="J460" s="2">
        <v>901.78677685950402</v>
      </c>
      <c r="K460" s="87">
        <v>1577.8112341322301</v>
      </c>
      <c r="L460" s="2">
        <v>1909.1515932999982</v>
      </c>
      <c r="M460" s="4">
        <v>1091.1619999999998</v>
      </c>
      <c r="N460" s="4">
        <v>1091.1619999999998</v>
      </c>
      <c r="O460" s="4">
        <v>1036.6038999999998</v>
      </c>
      <c r="P460" s="4">
        <v>1036.6038999999998</v>
      </c>
      <c r="Q460" s="5" t="s">
        <v>2969</v>
      </c>
      <c r="R460" s="12">
        <v>872.5476932999984</v>
      </c>
      <c r="S460" s="59">
        <v>0</v>
      </c>
      <c r="T460" s="59">
        <v>0</v>
      </c>
      <c r="U460" s="59">
        <v>0</v>
      </c>
      <c r="V460" s="59">
        <v>0</v>
      </c>
      <c r="W460" s="59">
        <v>0</v>
      </c>
      <c r="X460" s="60">
        <f t="shared" si="84"/>
        <v>0</v>
      </c>
      <c r="Y460" s="5"/>
    </row>
    <row r="461" spans="1:25" customFormat="1" x14ac:dyDescent="0.35">
      <c r="A461" s="1" t="s">
        <v>858</v>
      </c>
      <c r="B461" s="1" t="s">
        <v>859</v>
      </c>
      <c r="C461" s="3">
        <v>43992</v>
      </c>
      <c r="D461" s="1" t="s">
        <v>860</v>
      </c>
      <c r="E461" s="1" t="s">
        <v>861</v>
      </c>
      <c r="F461" s="1" t="s">
        <v>2983</v>
      </c>
      <c r="G461" s="1" t="s">
        <v>3105</v>
      </c>
      <c r="H461" s="18"/>
      <c r="I461" s="2">
        <v>1</v>
      </c>
      <c r="J461" s="2">
        <v>605.17049586776898</v>
      </c>
      <c r="K461" s="87">
        <v>1059.0846779983499</v>
      </c>
      <c r="L461" s="2">
        <v>1281.4924603780032</v>
      </c>
      <c r="M461" s="4">
        <v>732.25630000000046</v>
      </c>
      <c r="N461" s="4">
        <v>732.25630000000046</v>
      </c>
      <c r="O461" s="4">
        <v>695.6434850000004</v>
      </c>
      <c r="P461" s="4">
        <v>695.6434850000004</v>
      </c>
      <c r="Q461" s="5" t="s">
        <v>2969</v>
      </c>
      <c r="R461" s="12">
        <v>585.84897537800282</v>
      </c>
      <c r="S461" s="59">
        <v>0</v>
      </c>
      <c r="T461" s="59">
        <v>0</v>
      </c>
      <c r="U461" s="59">
        <v>0</v>
      </c>
      <c r="V461" s="59">
        <v>0</v>
      </c>
      <c r="W461" s="59">
        <v>0</v>
      </c>
      <c r="X461" s="60">
        <f t="shared" si="84"/>
        <v>0</v>
      </c>
      <c r="Y461" s="5"/>
    </row>
    <row r="462" spans="1:25" customFormat="1" x14ac:dyDescent="0.35">
      <c r="A462" s="1" t="s">
        <v>1225</v>
      </c>
      <c r="B462" s="1" t="s">
        <v>1226</v>
      </c>
      <c r="C462" s="3">
        <v>43992</v>
      </c>
      <c r="D462" s="1" t="s">
        <v>1227</v>
      </c>
      <c r="E462" s="1" t="s">
        <v>1228</v>
      </c>
      <c r="F462" s="1" t="s">
        <v>2983</v>
      </c>
      <c r="G462" s="1" t="s">
        <v>3105</v>
      </c>
      <c r="H462" s="18"/>
      <c r="I462" s="2">
        <v>1</v>
      </c>
      <c r="J462" s="2">
        <v>148.53363636363599</v>
      </c>
      <c r="K462" s="87">
        <v>224.89626415454501</v>
      </c>
      <c r="L462" s="2">
        <v>272.12447962699946</v>
      </c>
      <c r="M462" s="4">
        <v>179.72569999999953</v>
      </c>
      <c r="N462" s="4">
        <v>179.72569999999953</v>
      </c>
      <c r="O462" s="4">
        <v>170.73941499999955</v>
      </c>
      <c r="P462" s="4">
        <v>170.73941499999955</v>
      </c>
      <c r="Q462" s="5" t="s">
        <v>2969</v>
      </c>
      <c r="R462" s="12">
        <v>101.38506462699991</v>
      </c>
      <c r="S462" s="59">
        <v>0</v>
      </c>
      <c r="T462" s="59">
        <v>0</v>
      </c>
      <c r="U462" s="59">
        <v>0</v>
      </c>
      <c r="V462" s="59">
        <v>0</v>
      </c>
      <c r="W462" s="59">
        <v>0</v>
      </c>
      <c r="X462" s="60">
        <f t="shared" si="84"/>
        <v>0</v>
      </c>
      <c r="Y462" s="5"/>
    </row>
    <row r="463" spans="1:25" customFormat="1" x14ac:dyDescent="0.35">
      <c r="A463" s="1" t="s">
        <v>1421</v>
      </c>
      <c r="B463" s="1" t="s">
        <v>1422</v>
      </c>
      <c r="C463" s="3">
        <v>43992</v>
      </c>
      <c r="D463" s="1" t="s">
        <v>1423</v>
      </c>
      <c r="E463" s="1" t="s">
        <v>1424</v>
      </c>
      <c r="F463" s="1" t="s">
        <v>2983</v>
      </c>
      <c r="G463" s="1" t="s">
        <v>3105</v>
      </c>
      <c r="H463" s="18"/>
      <c r="I463" s="2">
        <v>1</v>
      </c>
      <c r="J463" s="2">
        <v>209.05173553719001</v>
      </c>
      <c r="K463" s="87">
        <v>316.52732329421502</v>
      </c>
      <c r="L463" s="2">
        <v>382.99806118600014</v>
      </c>
      <c r="M463" s="4">
        <v>252.9525999999999</v>
      </c>
      <c r="N463" s="4">
        <v>252.9525999999999</v>
      </c>
      <c r="O463" s="4">
        <v>240.30496999999991</v>
      </c>
      <c r="P463" s="4">
        <v>240.30496999999991</v>
      </c>
      <c r="Q463" s="5" t="s">
        <v>2969</v>
      </c>
      <c r="R463" s="12">
        <v>142.69309118600023</v>
      </c>
      <c r="S463" s="59">
        <v>0</v>
      </c>
      <c r="T463" s="59">
        <v>0</v>
      </c>
      <c r="U463" s="59">
        <v>0</v>
      </c>
      <c r="V463" s="59">
        <v>0</v>
      </c>
      <c r="W463" s="59">
        <v>0</v>
      </c>
      <c r="X463" s="60">
        <f t="shared" si="84"/>
        <v>0</v>
      </c>
      <c r="Y463" s="5"/>
    </row>
    <row r="464" spans="1:25" customFormat="1" x14ac:dyDescent="0.35">
      <c r="A464" s="1" t="s">
        <v>1609</v>
      </c>
      <c r="B464" s="1" t="s">
        <v>1610</v>
      </c>
      <c r="C464" s="3">
        <v>43992</v>
      </c>
      <c r="D464" s="1" t="s">
        <v>1611</v>
      </c>
      <c r="E464" s="1" t="s">
        <v>1612</v>
      </c>
      <c r="F464" s="1" t="s">
        <v>2983</v>
      </c>
      <c r="G464" s="1" t="s">
        <v>3105</v>
      </c>
      <c r="H464" s="18"/>
      <c r="I464" s="2">
        <v>1</v>
      </c>
      <c r="J464" s="2">
        <v>133.117933884298</v>
      </c>
      <c r="K464" s="87">
        <v>201.555194873554</v>
      </c>
      <c r="L464" s="2">
        <v>243.88178579700033</v>
      </c>
      <c r="M464" s="4">
        <v>161.07270000000057</v>
      </c>
      <c r="N464" s="4">
        <v>161.07270000000057</v>
      </c>
      <c r="O464" s="4">
        <v>153.01906500000052</v>
      </c>
      <c r="P464" s="4">
        <v>153.01906500000052</v>
      </c>
      <c r="Q464" s="5" t="s">
        <v>2969</v>
      </c>
      <c r="R464" s="12">
        <v>90.86272079699981</v>
      </c>
      <c r="S464" s="59">
        <v>0</v>
      </c>
      <c r="T464" s="59">
        <v>0</v>
      </c>
      <c r="U464" s="59">
        <v>0</v>
      </c>
      <c r="V464" s="59">
        <v>0</v>
      </c>
      <c r="W464" s="59">
        <v>0</v>
      </c>
      <c r="X464" s="60">
        <f t="shared" si="84"/>
        <v>0</v>
      </c>
      <c r="Y464" s="5"/>
    </row>
    <row r="465" spans="1:25" customFormat="1" x14ac:dyDescent="0.35">
      <c r="A465" s="1" t="s">
        <v>2823</v>
      </c>
      <c r="B465" s="1" t="s">
        <v>2824</v>
      </c>
      <c r="C465" s="3">
        <v>43992</v>
      </c>
      <c r="D465" s="1" t="s">
        <v>2825</v>
      </c>
      <c r="E465" s="1" t="s">
        <v>2826</v>
      </c>
      <c r="F465" s="1" t="s">
        <v>2983</v>
      </c>
      <c r="G465" s="1" t="s">
        <v>3105</v>
      </c>
      <c r="H465" s="18">
        <v>574</v>
      </c>
      <c r="I465" s="2">
        <v>1</v>
      </c>
      <c r="J465" s="2">
        <v>334.56628099173599</v>
      </c>
      <c r="K465" s="87">
        <v>585.36385654876096</v>
      </c>
      <c r="L465" s="2">
        <v>708.29026642400072</v>
      </c>
      <c r="M465" s="4">
        <v>404.82520000000056</v>
      </c>
      <c r="N465" s="4">
        <v>404.82520000000056</v>
      </c>
      <c r="O465" s="4">
        <v>384.5839400000005</v>
      </c>
      <c r="P465" s="4">
        <v>384.5839400000005</v>
      </c>
      <c r="Q465" s="5" t="s">
        <v>2969</v>
      </c>
      <c r="R465" s="12">
        <v>323.70632642400022</v>
      </c>
      <c r="S465" s="59">
        <v>4797.95</v>
      </c>
      <c r="T465" s="59">
        <v>-115.63</v>
      </c>
      <c r="U465" s="59">
        <v>-95.96</v>
      </c>
      <c r="V465" s="59">
        <v>-57.579999999999927</v>
      </c>
      <c r="W465" s="59">
        <v>4528.78</v>
      </c>
      <c r="X465" s="60">
        <f>+W465-P466</f>
        <v>1847.8852249999991</v>
      </c>
      <c r="Y465" s="5"/>
    </row>
    <row r="466" spans="1:25" customFormat="1" x14ac:dyDescent="0.35">
      <c r="A466" s="1"/>
      <c r="B466" s="1"/>
      <c r="C466" s="3"/>
      <c r="D466" s="1"/>
      <c r="E466" s="1"/>
      <c r="F466" s="1"/>
      <c r="G466" s="1"/>
      <c r="H466" s="18"/>
      <c r="I466" s="2"/>
      <c r="J466" s="2"/>
      <c r="K466" s="87"/>
      <c r="L466" s="2"/>
      <c r="M466" s="4"/>
      <c r="N466" s="4"/>
      <c r="O466" s="4"/>
      <c r="P466" s="26">
        <f>SUM(P460:P465)</f>
        <v>2680.8947750000007</v>
      </c>
      <c r="Q466" s="5"/>
      <c r="R466" s="12"/>
      <c r="S466" s="59">
        <v>0</v>
      </c>
      <c r="T466" s="59">
        <v>0</v>
      </c>
      <c r="U466" s="59">
        <v>0</v>
      </c>
      <c r="V466" s="59">
        <v>0</v>
      </c>
      <c r="W466" s="59">
        <v>0</v>
      </c>
      <c r="X466" s="60">
        <f t="shared" ref="X466:X468" si="85">+W466</f>
        <v>0</v>
      </c>
      <c r="Y466" s="5"/>
    </row>
    <row r="467" spans="1:25" customFormat="1" x14ac:dyDescent="0.35">
      <c r="A467" s="1" t="s">
        <v>71</v>
      </c>
      <c r="B467" s="1" t="s">
        <v>72</v>
      </c>
      <c r="C467" s="3">
        <v>43992</v>
      </c>
      <c r="D467" s="1" t="s">
        <v>73</v>
      </c>
      <c r="E467" s="1" t="s">
        <v>74</v>
      </c>
      <c r="F467" s="1" t="s">
        <v>2983</v>
      </c>
      <c r="G467" s="1" t="s">
        <v>3106</v>
      </c>
      <c r="H467" s="18"/>
      <c r="I467" s="2">
        <v>1</v>
      </c>
      <c r="J467" s="2">
        <v>465.07652892561998</v>
      </c>
      <c r="K467" s="87">
        <v>813.72114883471102</v>
      </c>
      <c r="L467" s="2">
        <v>984.60259009000026</v>
      </c>
      <c r="M467" s="4">
        <v>562.74260000000015</v>
      </c>
      <c r="N467" s="4">
        <v>562.74260000000015</v>
      </c>
      <c r="O467" s="4">
        <v>534.60547000000008</v>
      </c>
      <c r="P467" s="4">
        <v>534.60547000000008</v>
      </c>
      <c r="Q467" s="5" t="s">
        <v>2969</v>
      </c>
      <c r="R467" s="12">
        <v>449.99712009000018</v>
      </c>
      <c r="S467" s="59">
        <v>0</v>
      </c>
      <c r="T467" s="59">
        <v>0</v>
      </c>
      <c r="U467" s="59">
        <v>0</v>
      </c>
      <c r="V467" s="59">
        <v>0</v>
      </c>
      <c r="W467" s="59">
        <v>0</v>
      </c>
      <c r="X467" s="60">
        <f t="shared" si="85"/>
        <v>0</v>
      </c>
      <c r="Y467" s="5"/>
    </row>
    <row r="468" spans="1:25" customFormat="1" x14ac:dyDescent="0.35">
      <c r="A468" s="1" t="s">
        <v>119</v>
      </c>
      <c r="B468" s="1" t="s">
        <v>120</v>
      </c>
      <c r="C468" s="3">
        <v>43992</v>
      </c>
      <c r="D468" s="1" t="s">
        <v>121</v>
      </c>
      <c r="E468" s="1" t="s">
        <v>122</v>
      </c>
      <c r="F468" s="1" t="s">
        <v>2983</v>
      </c>
      <c r="G468" s="1" t="s">
        <v>3106</v>
      </c>
      <c r="H468" s="18"/>
      <c r="I468" s="2">
        <v>1</v>
      </c>
      <c r="J468" s="2">
        <v>256.70702479338797</v>
      </c>
      <c r="K468" s="87">
        <v>445.44829770247901</v>
      </c>
      <c r="L468" s="2">
        <v>538.99244021999959</v>
      </c>
      <c r="M468" s="4">
        <v>310.61549999999943</v>
      </c>
      <c r="N468" s="4">
        <v>310.61549999999943</v>
      </c>
      <c r="O468" s="4">
        <v>295.08472499999942</v>
      </c>
      <c r="P468" s="4">
        <v>295.08472499999942</v>
      </c>
      <c r="Q468" s="5" t="s">
        <v>2969</v>
      </c>
      <c r="R468" s="12">
        <v>243.90771522000017</v>
      </c>
      <c r="S468" s="59">
        <v>0</v>
      </c>
      <c r="T468" s="59">
        <v>0</v>
      </c>
      <c r="U468" s="59">
        <v>0</v>
      </c>
      <c r="V468" s="59">
        <v>0</v>
      </c>
      <c r="W468" s="59">
        <v>0</v>
      </c>
      <c r="X468" s="60">
        <f t="shared" si="85"/>
        <v>0</v>
      </c>
      <c r="Y468" s="5"/>
    </row>
    <row r="469" spans="1:25" customFormat="1" x14ac:dyDescent="0.35">
      <c r="A469" s="1" t="s">
        <v>240</v>
      </c>
      <c r="B469" s="1" t="s">
        <v>241</v>
      </c>
      <c r="C469" s="3">
        <v>43992</v>
      </c>
      <c r="D469" s="1" t="s">
        <v>242</v>
      </c>
      <c r="E469" s="1" t="s">
        <v>243</v>
      </c>
      <c r="F469" s="1" t="s">
        <v>2983</v>
      </c>
      <c r="G469" s="1" t="s">
        <v>3106</v>
      </c>
      <c r="H469" s="18">
        <v>575</v>
      </c>
      <c r="I469" s="2">
        <v>1</v>
      </c>
      <c r="J469" s="2">
        <v>232.53272727272699</v>
      </c>
      <c r="K469" s="87">
        <v>406.36954352727201</v>
      </c>
      <c r="L469" s="2">
        <v>491.7071476679991</v>
      </c>
      <c r="M469" s="4">
        <v>281.36459999999965</v>
      </c>
      <c r="N469" s="4">
        <v>281.36459999999965</v>
      </c>
      <c r="O469" s="4">
        <v>267.29636999999968</v>
      </c>
      <c r="P469" s="4">
        <v>267.29636999999968</v>
      </c>
      <c r="Q469" s="5" t="s">
        <v>2969</v>
      </c>
      <c r="R469" s="12">
        <v>224.41077766799941</v>
      </c>
      <c r="S469" s="59">
        <v>2015.3</v>
      </c>
      <c r="T469" s="59">
        <v>-48.57</v>
      </c>
      <c r="U469" s="59">
        <v>-40.31</v>
      </c>
      <c r="V469" s="59">
        <v>-24.190000000000055</v>
      </c>
      <c r="W469" s="59">
        <v>1902.23</v>
      </c>
      <c r="X469" s="60">
        <f>+W469-P470</f>
        <v>805.24343500000077</v>
      </c>
      <c r="Y469" s="5"/>
    </row>
    <row r="470" spans="1:25" customFormat="1" x14ac:dyDescent="0.35">
      <c r="A470" s="1"/>
      <c r="B470" s="1"/>
      <c r="C470" s="3"/>
      <c r="D470" s="1"/>
      <c r="E470" s="1"/>
      <c r="F470" s="1"/>
      <c r="G470" s="1"/>
      <c r="H470" s="18"/>
      <c r="I470" s="2"/>
      <c r="J470" s="2"/>
      <c r="K470" s="87"/>
      <c r="L470" s="2"/>
      <c r="M470" s="4"/>
      <c r="N470" s="4"/>
      <c r="O470" s="4"/>
      <c r="P470" s="26">
        <f>SUM(P467:P469)</f>
        <v>1096.9865649999992</v>
      </c>
      <c r="Q470" s="5"/>
      <c r="R470" s="12"/>
      <c r="S470" s="59">
        <v>0</v>
      </c>
      <c r="T470" s="59">
        <v>0</v>
      </c>
      <c r="U470" s="59">
        <v>0</v>
      </c>
      <c r="V470" s="59">
        <v>0</v>
      </c>
      <c r="W470" s="59">
        <v>0</v>
      </c>
      <c r="X470" s="60">
        <f t="shared" ref="X470:X474" si="86">+W470</f>
        <v>0</v>
      </c>
      <c r="Y470" s="5"/>
    </row>
    <row r="471" spans="1:25" customFormat="1" x14ac:dyDescent="0.35">
      <c r="A471" s="1" t="s">
        <v>123</v>
      </c>
      <c r="B471" s="1" t="s">
        <v>124</v>
      </c>
      <c r="C471" s="3">
        <v>43992</v>
      </c>
      <c r="D471" s="1" t="s">
        <v>125</v>
      </c>
      <c r="E471" s="1" t="s">
        <v>126</v>
      </c>
      <c r="F471" s="1" t="s">
        <v>2983</v>
      </c>
      <c r="G471" s="1" t="s">
        <v>3107</v>
      </c>
      <c r="H471" s="18"/>
      <c r="I471" s="2">
        <v>1</v>
      </c>
      <c r="J471" s="2">
        <v>256.70702479338797</v>
      </c>
      <c r="K471" s="87">
        <v>445.44829770247901</v>
      </c>
      <c r="L471" s="2">
        <v>538.99244021999959</v>
      </c>
      <c r="M471" s="4">
        <v>310.61549999999943</v>
      </c>
      <c r="N471" s="4">
        <v>310.61549999999943</v>
      </c>
      <c r="O471" s="4">
        <v>295.08472499999942</v>
      </c>
      <c r="P471" s="4">
        <v>295.08472499999942</v>
      </c>
      <c r="Q471" s="5" t="s">
        <v>2969</v>
      </c>
      <c r="R471" s="12">
        <v>243.90771522000017</v>
      </c>
      <c r="S471" s="59">
        <v>0</v>
      </c>
      <c r="T471" s="59">
        <v>0</v>
      </c>
      <c r="U471" s="59">
        <v>0</v>
      </c>
      <c r="V471" s="59">
        <v>0</v>
      </c>
      <c r="W471" s="59">
        <v>0</v>
      </c>
      <c r="X471" s="60">
        <f t="shared" si="86"/>
        <v>0</v>
      </c>
      <c r="Y471" s="5"/>
    </row>
    <row r="472" spans="1:25" customFormat="1" x14ac:dyDescent="0.35">
      <c r="A472" s="1" t="s">
        <v>141</v>
      </c>
      <c r="B472" s="1" t="s">
        <v>142</v>
      </c>
      <c r="C472" s="3">
        <v>43992</v>
      </c>
      <c r="D472" s="1" t="s">
        <v>143</v>
      </c>
      <c r="E472" s="1" t="s">
        <v>144</v>
      </c>
      <c r="F472" s="1" t="s">
        <v>2983</v>
      </c>
      <c r="G472" s="1" t="s">
        <v>3107</v>
      </c>
      <c r="H472" s="18"/>
      <c r="I472" s="2">
        <v>1</v>
      </c>
      <c r="J472" s="2">
        <v>256.70702479338797</v>
      </c>
      <c r="K472" s="87">
        <v>445.44829770247901</v>
      </c>
      <c r="L472" s="2">
        <v>538.99244021999959</v>
      </c>
      <c r="M472" s="4">
        <v>310.61549999999943</v>
      </c>
      <c r="N472" s="4">
        <v>310.61549999999943</v>
      </c>
      <c r="O472" s="4">
        <v>295.08472499999942</v>
      </c>
      <c r="P472" s="4">
        <v>295.08472499999942</v>
      </c>
      <c r="Q472" s="5" t="s">
        <v>2969</v>
      </c>
      <c r="R472" s="12">
        <v>243.90771522000017</v>
      </c>
      <c r="S472" s="59">
        <v>0</v>
      </c>
      <c r="T472" s="59">
        <v>0</v>
      </c>
      <c r="U472" s="59">
        <v>0</v>
      </c>
      <c r="V472" s="59">
        <v>0</v>
      </c>
      <c r="W472" s="59">
        <v>0</v>
      </c>
      <c r="X472" s="60">
        <f t="shared" si="86"/>
        <v>0</v>
      </c>
      <c r="Y472" s="5"/>
    </row>
    <row r="473" spans="1:25" customFormat="1" x14ac:dyDescent="0.35">
      <c r="A473" s="1" t="s">
        <v>1061</v>
      </c>
      <c r="B473" s="1" t="s">
        <v>1062</v>
      </c>
      <c r="C473" s="3">
        <v>43992</v>
      </c>
      <c r="D473" s="1" t="s">
        <v>1063</v>
      </c>
      <c r="E473" s="1" t="s">
        <v>1064</v>
      </c>
      <c r="F473" s="1" t="s">
        <v>2983</v>
      </c>
      <c r="G473" s="1" t="s">
        <v>3107</v>
      </c>
      <c r="H473" s="18"/>
      <c r="I473" s="2">
        <v>1</v>
      </c>
      <c r="J473" s="2">
        <v>269.56991735537201</v>
      </c>
      <c r="K473" s="87">
        <v>470.90899292892601</v>
      </c>
      <c r="L473" s="2">
        <v>569.79988144400045</v>
      </c>
      <c r="M473" s="4">
        <v>326.17960000000011</v>
      </c>
      <c r="N473" s="4">
        <v>326.17960000000011</v>
      </c>
      <c r="O473" s="4">
        <v>309.87062000000009</v>
      </c>
      <c r="P473" s="4">
        <v>309.87062000000009</v>
      </c>
      <c r="Q473" s="5" t="s">
        <v>2969</v>
      </c>
      <c r="R473" s="12">
        <v>259.92926144400036</v>
      </c>
      <c r="S473" s="59">
        <v>0</v>
      </c>
      <c r="T473" s="59">
        <v>0</v>
      </c>
      <c r="U473" s="59">
        <v>0</v>
      </c>
      <c r="V473" s="59">
        <v>0</v>
      </c>
      <c r="W473" s="59">
        <v>0</v>
      </c>
      <c r="X473" s="60">
        <f t="shared" si="86"/>
        <v>0</v>
      </c>
      <c r="Y473" s="5"/>
    </row>
    <row r="474" spans="1:25" customFormat="1" x14ac:dyDescent="0.35">
      <c r="A474" s="1" t="s">
        <v>1425</v>
      </c>
      <c r="B474" s="1" t="s">
        <v>1426</v>
      </c>
      <c r="C474" s="3">
        <v>43992</v>
      </c>
      <c r="D474" s="1" t="s">
        <v>1427</v>
      </c>
      <c r="E474" s="1" t="s">
        <v>1428</v>
      </c>
      <c r="F474" s="1" t="s">
        <v>2983</v>
      </c>
      <c r="G474" s="1" t="s">
        <v>3107</v>
      </c>
      <c r="H474" s="18"/>
      <c r="I474" s="2">
        <v>1</v>
      </c>
      <c r="J474" s="2">
        <v>209.05173553719001</v>
      </c>
      <c r="K474" s="87">
        <v>365.457972514049</v>
      </c>
      <c r="L474" s="2">
        <v>442.2041467419993</v>
      </c>
      <c r="M474" s="4">
        <v>252.9525999999999</v>
      </c>
      <c r="N474" s="4">
        <v>252.9525999999999</v>
      </c>
      <c r="O474" s="4">
        <v>240.30496999999991</v>
      </c>
      <c r="P474" s="4">
        <v>240.30496999999991</v>
      </c>
      <c r="Q474" s="5" t="s">
        <v>2969</v>
      </c>
      <c r="R474" s="12">
        <v>201.89917674199938</v>
      </c>
      <c r="S474" s="59">
        <v>0</v>
      </c>
      <c r="T474" s="59">
        <v>0</v>
      </c>
      <c r="U474" s="59">
        <v>0</v>
      </c>
      <c r="V474" s="59">
        <v>0</v>
      </c>
      <c r="W474" s="59">
        <v>0</v>
      </c>
      <c r="X474" s="60">
        <f t="shared" si="86"/>
        <v>0</v>
      </c>
      <c r="Y474" s="5"/>
    </row>
    <row r="475" spans="1:25" customFormat="1" x14ac:dyDescent="0.35">
      <c r="A475" s="1" t="s">
        <v>2671</v>
      </c>
      <c r="B475" s="1" t="s">
        <v>2672</v>
      </c>
      <c r="C475" s="3">
        <v>43992</v>
      </c>
      <c r="D475" s="1" t="s">
        <v>2673</v>
      </c>
      <c r="E475" s="1" t="s">
        <v>2674</v>
      </c>
      <c r="F475" s="1" t="s">
        <v>2983</v>
      </c>
      <c r="G475" s="1" t="s">
        <v>3107</v>
      </c>
      <c r="H475" s="18">
        <v>576</v>
      </c>
      <c r="I475" s="2">
        <v>1</v>
      </c>
      <c r="J475" s="2">
        <v>1066.2198347107401</v>
      </c>
      <c r="K475" s="87">
        <v>1865.5115338016501</v>
      </c>
      <c r="L475" s="2">
        <v>2257.2689558999964</v>
      </c>
      <c r="M475" s="4">
        <v>1290.1259999999954</v>
      </c>
      <c r="N475" s="4">
        <v>1290.1259999999954</v>
      </c>
      <c r="O475" s="4">
        <v>1225.6196999999956</v>
      </c>
      <c r="P475" s="4">
        <v>1225.6196999999956</v>
      </c>
      <c r="Q475" s="5" t="s">
        <v>2969</v>
      </c>
      <c r="R475" s="12">
        <v>1031.6492559000008</v>
      </c>
      <c r="S475" s="59">
        <v>4347.28</v>
      </c>
      <c r="T475" s="59">
        <v>-104.77</v>
      </c>
      <c r="U475" s="59">
        <v>-86.95</v>
      </c>
      <c r="V475" s="59">
        <v>-139.11999999999944</v>
      </c>
      <c r="W475" s="59">
        <v>4016.44</v>
      </c>
      <c r="X475" s="60">
        <f>+W475-P476</f>
        <v>1650.4752600000056</v>
      </c>
      <c r="Y475" s="5"/>
    </row>
    <row r="476" spans="1:25" customFormat="1" x14ac:dyDescent="0.35">
      <c r="A476" s="1"/>
      <c r="B476" s="1"/>
      <c r="C476" s="3"/>
      <c r="D476" s="1"/>
      <c r="E476" s="1"/>
      <c r="F476" s="1"/>
      <c r="G476" s="1"/>
      <c r="H476" s="18"/>
      <c r="I476" s="2"/>
      <c r="J476" s="2"/>
      <c r="K476" s="87"/>
      <c r="L476" s="2"/>
      <c r="M476" s="4"/>
      <c r="N476" s="4"/>
      <c r="O476" s="4"/>
      <c r="P476" s="26">
        <f>SUM(P471:P475)</f>
        <v>2365.9647399999944</v>
      </c>
      <c r="Q476" s="5"/>
      <c r="R476" s="12"/>
      <c r="S476" s="59">
        <v>0</v>
      </c>
      <c r="T476" s="59">
        <v>0</v>
      </c>
      <c r="U476" s="59">
        <v>0</v>
      </c>
      <c r="V476" s="59">
        <v>0</v>
      </c>
      <c r="W476" s="59">
        <v>0</v>
      </c>
      <c r="X476" s="60">
        <f>+W476</f>
        <v>0</v>
      </c>
      <c r="Y476" s="5"/>
    </row>
    <row r="477" spans="1:25" customFormat="1" x14ac:dyDescent="0.35">
      <c r="A477" s="1" t="s">
        <v>2743</v>
      </c>
      <c r="B477" s="1" t="s">
        <v>2744</v>
      </c>
      <c r="C477" s="3">
        <v>43992</v>
      </c>
      <c r="D477" s="1" t="s">
        <v>2745</v>
      </c>
      <c r="E477" s="1" t="s">
        <v>2746</v>
      </c>
      <c r="F477" s="1" t="s">
        <v>2983</v>
      </c>
      <c r="G477" s="1" t="s">
        <v>3108</v>
      </c>
      <c r="H477" s="18">
        <v>577</v>
      </c>
      <c r="I477" s="2">
        <v>1</v>
      </c>
      <c r="J477" s="2">
        <v>659.09768595041305</v>
      </c>
      <c r="K477" s="87">
        <v>1153.1968572000001</v>
      </c>
      <c r="L477" s="2">
        <v>1395.368197212</v>
      </c>
      <c r="M477" s="4">
        <v>797.50819999999976</v>
      </c>
      <c r="N477" s="4">
        <v>797.50819999999976</v>
      </c>
      <c r="O477" s="4">
        <v>757.63278999999977</v>
      </c>
      <c r="P477" s="26">
        <v>757.63278999999977</v>
      </c>
      <c r="Q477" s="5" t="s">
        <v>2969</v>
      </c>
      <c r="R477" s="12">
        <v>637.73540721200027</v>
      </c>
      <c r="S477" s="59">
        <v>1395.37</v>
      </c>
      <c r="T477" s="59">
        <v>-33.630000000000003</v>
      </c>
      <c r="U477" s="59">
        <v>-27.91</v>
      </c>
      <c r="V477" s="59">
        <v>-86.509999999999764</v>
      </c>
      <c r="W477" s="59">
        <v>1247.32</v>
      </c>
      <c r="X477" s="60">
        <f>+W477-P477</f>
        <v>489.68721000000016</v>
      </c>
      <c r="Y477" s="5"/>
    </row>
    <row r="478" spans="1:25" customFormat="1" x14ac:dyDescent="0.35">
      <c r="A478" s="1" t="s">
        <v>886</v>
      </c>
      <c r="B478" s="1" t="s">
        <v>887</v>
      </c>
      <c r="C478" s="3">
        <v>43992</v>
      </c>
      <c r="D478" s="1" t="s">
        <v>888</v>
      </c>
      <c r="E478" s="1" t="s">
        <v>889</v>
      </c>
      <c r="F478" s="1" t="s">
        <v>2983</v>
      </c>
      <c r="G478" s="1" t="s">
        <v>3109</v>
      </c>
      <c r="H478" s="18"/>
      <c r="I478" s="2">
        <v>1</v>
      </c>
      <c r="J478" s="2">
        <v>363.09793388429802</v>
      </c>
      <c r="K478" s="87">
        <v>698.74929494628202</v>
      </c>
      <c r="L478" s="2">
        <v>845.48664688500116</v>
      </c>
      <c r="M478" s="4">
        <v>439.34850000000057</v>
      </c>
      <c r="N478" s="4">
        <v>439.34850000000057</v>
      </c>
      <c r="O478" s="4">
        <v>417.38107500000052</v>
      </c>
      <c r="P478" s="4">
        <v>417.38107500000052</v>
      </c>
      <c r="Q478" s="5" t="s">
        <v>2969</v>
      </c>
      <c r="R478" s="12">
        <v>428.10557188500064</v>
      </c>
      <c r="S478" s="59">
        <v>0</v>
      </c>
      <c r="T478" s="59">
        <v>0</v>
      </c>
      <c r="U478" s="59">
        <v>0</v>
      </c>
      <c r="V478" s="59">
        <v>0</v>
      </c>
      <c r="W478" s="59">
        <v>0</v>
      </c>
      <c r="X478" s="60">
        <f>+W478</f>
        <v>0</v>
      </c>
      <c r="Y478" s="5"/>
    </row>
    <row r="479" spans="1:25" customFormat="1" x14ac:dyDescent="0.35">
      <c r="A479" s="1" t="s">
        <v>910</v>
      </c>
      <c r="B479" s="1" t="s">
        <v>911</v>
      </c>
      <c r="C479" s="3">
        <v>43992</v>
      </c>
      <c r="D479" s="1" t="s">
        <v>912</v>
      </c>
      <c r="E479" s="1" t="s">
        <v>913</v>
      </c>
      <c r="F479" s="1" t="s">
        <v>2983</v>
      </c>
      <c r="G479" s="1" t="s">
        <v>3109</v>
      </c>
      <c r="H479" s="18">
        <v>579</v>
      </c>
      <c r="I479" s="2">
        <v>1</v>
      </c>
      <c r="J479" s="2">
        <v>286.266694214876</v>
      </c>
      <c r="K479" s="87">
        <v>500.87224686694202</v>
      </c>
      <c r="L479" s="2">
        <v>606.05541870899981</v>
      </c>
      <c r="M479" s="4">
        <v>346.38269999999994</v>
      </c>
      <c r="N479" s="4">
        <v>346.38269999999994</v>
      </c>
      <c r="O479" s="4">
        <v>329.06356499999993</v>
      </c>
      <c r="P479" s="4">
        <v>329.06356499999993</v>
      </c>
      <c r="Q479" s="5" t="s">
        <v>2969</v>
      </c>
      <c r="R479" s="12">
        <v>276.99185370899988</v>
      </c>
      <c r="S479" s="59">
        <v>1451.54</v>
      </c>
      <c r="T479" s="59">
        <v>-34.979999999999997</v>
      </c>
      <c r="U479" s="59">
        <v>-29.03</v>
      </c>
      <c r="V479" s="59">
        <v>-60.970000000000027</v>
      </c>
      <c r="W479" s="59">
        <v>1326.56</v>
      </c>
      <c r="X479" s="60">
        <f>+W479-P480</f>
        <v>580.11535999999955</v>
      </c>
      <c r="Y479" s="5"/>
    </row>
    <row r="480" spans="1:25" customFormat="1" x14ac:dyDescent="0.35">
      <c r="A480" s="1"/>
      <c r="B480" s="1"/>
      <c r="C480" s="3"/>
      <c r="D480" s="1"/>
      <c r="E480" s="1"/>
      <c r="F480" s="1"/>
      <c r="G480" s="1"/>
      <c r="H480" s="18"/>
      <c r="I480" s="2"/>
      <c r="J480" s="2"/>
      <c r="K480" s="87"/>
      <c r="L480" s="2"/>
      <c r="M480" s="4"/>
      <c r="N480" s="4"/>
      <c r="O480" s="4"/>
      <c r="P480" s="26">
        <f>SUM(P478:P479)</f>
        <v>746.44464000000039</v>
      </c>
      <c r="Q480" s="5"/>
      <c r="R480" s="12"/>
      <c r="S480" s="59">
        <v>0</v>
      </c>
      <c r="T480" s="59">
        <v>0</v>
      </c>
      <c r="U480" s="59">
        <v>0</v>
      </c>
      <c r="V480" s="59">
        <v>0</v>
      </c>
      <c r="W480" s="59">
        <v>0</v>
      </c>
      <c r="X480" s="60">
        <f t="shared" ref="X480:X483" si="87">+W480</f>
        <v>0</v>
      </c>
      <c r="Y480" s="5"/>
    </row>
    <row r="481" spans="1:25" customFormat="1" x14ac:dyDescent="0.35">
      <c r="A481" s="1" t="s">
        <v>645</v>
      </c>
      <c r="B481" s="1" t="s">
        <v>646</v>
      </c>
      <c r="C481" s="3">
        <v>43992</v>
      </c>
      <c r="D481" s="1" t="s">
        <v>647</v>
      </c>
      <c r="E481" s="1" t="s">
        <v>648</v>
      </c>
      <c r="F481" s="1" t="s">
        <v>2983</v>
      </c>
      <c r="G481" s="1" t="s">
        <v>3110</v>
      </c>
      <c r="H481" s="18"/>
      <c r="I481" s="2">
        <v>1</v>
      </c>
      <c r="J481" s="2">
        <v>753.73636363636399</v>
      </c>
      <c r="K481" s="87">
        <v>1198.3503698181801</v>
      </c>
      <c r="L481" s="2">
        <v>1450.0039474799978</v>
      </c>
      <c r="M481" s="4">
        <v>912.02100000000041</v>
      </c>
      <c r="N481" s="4">
        <v>912.02100000000041</v>
      </c>
      <c r="O481" s="4">
        <v>866.41995000000031</v>
      </c>
      <c r="P481" s="4">
        <v>866.41995000000031</v>
      </c>
      <c r="Q481" s="5" t="s">
        <v>2969</v>
      </c>
      <c r="R481" s="12">
        <v>583.58399747999749</v>
      </c>
      <c r="S481" s="59">
        <v>0</v>
      </c>
      <c r="T481" s="59">
        <v>0</v>
      </c>
      <c r="U481" s="59">
        <v>0</v>
      </c>
      <c r="V481" s="59">
        <v>0</v>
      </c>
      <c r="W481" s="59">
        <v>0</v>
      </c>
      <c r="X481" s="60">
        <f t="shared" si="87"/>
        <v>0</v>
      </c>
      <c r="Y481" s="5"/>
    </row>
    <row r="482" spans="1:25" customFormat="1" x14ac:dyDescent="0.35">
      <c r="A482" s="1" t="s">
        <v>1229</v>
      </c>
      <c r="B482" s="1" t="s">
        <v>1230</v>
      </c>
      <c r="C482" s="3">
        <v>43992</v>
      </c>
      <c r="D482" s="1" t="s">
        <v>1231</v>
      </c>
      <c r="E482" s="1" t="s">
        <v>1232</v>
      </c>
      <c r="F482" s="1" t="s">
        <v>2983</v>
      </c>
      <c r="G482" s="1" t="s">
        <v>3110</v>
      </c>
      <c r="H482" s="18"/>
      <c r="I482" s="2">
        <v>1</v>
      </c>
      <c r="J482" s="2">
        <v>148.53363636363599</v>
      </c>
      <c r="K482" s="87">
        <v>224.89626415454501</v>
      </c>
      <c r="L482" s="2">
        <v>272.12447962699946</v>
      </c>
      <c r="M482" s="4">
        <v>179.72569999999953</v>
      </c>
      <c r="N482" s="4">
        <v>179.72569999999953</v>
      </c>
      <c r="O482" s="4">
        <v>170.73941499999955</v>
      </c>
      <c r="P482" s="4">
        <v>170.73941499999955</v>
      </c>
      <c r="Q482" s="5" t="s">
        <v>2969</v>
      </c>
      <c r="R482" s="12">
        <v>101.38506462699991</v>
      </c>
      <c r="S482" s="59">
        <v>0</v>
      </c>
      <c r="T482" s="59">
        <v>0</v>
      </c>
      <c r="U482" s="59">
        <v>0</v>
      </c>
      <c r="V482" s="59">
        <v>0</v>
      </c>
      <c r="W482" s="59">
        <v>0</v>
      </c>
      <c r="X482" s="60">
        <f t="shared" si="87"/>
        <v>0</v>
      </c>
      <c r="Y482" s="5"/>
    </row>
    <row r="483" spans="1:25" customFormat="1" x14ac:dyDescent="0.35">
      <c r="A483" s="1" t="s">
        <v>1429</v>
      </c>
      <c r="B483" s="1" t="s">
        <v>1430</v>
      </c>
      <c r="C483" s="3">
        <v>43992</v>
      </c>
      <c r="D483" s="1" t="s">
        <v>1431</v>
      </c>
      <c r="E483" s="1" t="s">
        <v>1432</v>
      </c>
      <c r="F483" s="1" t="s">
        <v>2983</v>
      </c>
      <c r="G483" s="1" t="s">
        <v>3110</v>
      </c>
      <c r="H483" s="18"/>
      <c r="I483" s="2">
        <v>1</v>
      </c>
      <c r="J483" s="2">
        <v>209.05173553719001</v>
      </c>
      <c r="K483" s="87">
        <v>316.52732329421502</v>
      </c>
      <c r="L483" s="2">
        <v>382.99806118600014</v>
      </c>
      <c r="M483" s="4">
        <v>252.9525999999999</v>
      </c>
      <c r="N483" s="4">
        <v>252.9525999999999</v>
      </c>
      <c r="O483" s="4">
        <v>240.30496999999991</v>
      </c>
      <c r="P483" s="4">
        <v>240.30496999999991</v>
      </c>
      <c r="Q483" s="5" t="s">
        <v>2969</v>
      </c>
      <c r="R483" s="12">
        <v>142.69309118600023</v>
      </c>
      <c r="S483" s="59">
        <v>0</v>
      </c>
      <c r="T483" s="59">
        <v>0</v>
      </c>
      <c r="U483" s="59">
        <v>0</v>
      </c>
      <c r="V483" s="59">
        <v>0</v>
      </c>
      <c r="W483" s="59">
        <v>0</v>
      </c>
      <c r="X483" s="60">
        <f t="shared" si="87"/>
        <v>0</v>
      </c>
      <c r="Y483" s="5"/>
    </row>
    <row r="484" spans="1:25" customFormat="1" x14ac:dyDescent="0.35">
      <c r="A484" s="1" t="s">
        <v>1613</v>
      </c>
      <c r="B484" s="1" t="s">
        <v>1614</v>
      </c>
      <c r="C484" s="3">
        <v>43992</v>
      </c>
      <c r="D484" s="1" t="s">
        <v>1615</v>
      </c>
      <c r="E484" s="1" t="s">
        <v>1616</v>
      </c>
      <c r="F484" s="1" t="s">
        <v>2983</v>
      </c>
      <c r="G484" s="1" t="s">
        <v>3110</v>
      </c>
      <c r="H484" s="18">
        <v>580</v>
      </c>
      <c r="I484" s="2">
        <v>1</v>
      </c>
      <c r="J484" s="2">
        <v>133.117933884298</v>
      </c>
      <c r="K484" s="87">
        <v>201.555194873554</v>
      </c>
      <c r="L484" s="2">
        <v>243.88178579700033</v>
      </c>
      <c r="M484" s="4">
        <v>161.07270000000057</v>
      </c>
      <c r="N484" s="4">
        <v>161.07270000000057</v>
      </c>
      <c r="O484" s="4">
        <v>153.01906500000052</v>
      </c>
      <c r="P484" s="4">
        <v>153.01906500000052</v>
      </c>
      <c r="Q484" s="5" t="s">
        <v>2969</v>
      </c>
      <c r="R484" s="12">
        <v>90.86272079699981</v>
      </c>
      <c r="S484" s="59">
        <v>2349</v>
      </c>
      <c r="T484" s="59">
        <v>-56.61</v>
      </c>
      <c r="U484" s="59">
        <v>-46.98</v>
      </c>
      <c r="V484" s="59">
        <v>-28.199999999999818</v>
      </c>
      <c r="W484" s="59">
        <v>2217.21</v>
      </c>
      <c r="X484" s="60">
        <f>+W484-P485</f>
        <v>786.72659999999951</v>
      </c>
      <c r="Y484" s="5"/>
    </row>
    <row r="485" spans="1:25" customFormat="1" x14ac:dyDescent="0.35">
      <c r="A485" s="1"/>
      <c r="B485" s="1"/>
      <c r="C485" s="3"/>
      <c r="D485" s="1"/>
      <c r="E485" s="1"/>
      <c r="F485" s="1"/>
      <c r="G485" s="1"/>
      <c r="H485" s="18"/>
      <c r="I485" s="2"/>
      <c r="J485" s="2"/>
      <c r="K485" s="87"/>
      <c r="L485" s="2"/>
      <c r="M485" s="4"/>
      <c r="N485" s="4"/>
      <c r="O485" s="4"/>
      <c r="P485" s="26">
        <f>SUM(P481:P484)</f>
        <v>1430.4834000000005</v>
      </c>
      <c r="Q485" s="5"/>
      <c r="R485" s="12"/>
      <c r="S485" s="59">
        <v>0</v>
      </c>
      <c r="T485" s="59">
        <v>0</v>
      </c>
      <c r="U485" s="59">
        <v>0</v>
      </c>
      <c r="V485" s="59">
        <v>0</v>
      </c>
      <c r="W485" s="59">
        <v>0</v>
      </c>
      <c r="X485" s="60">
        <f t="shared" ref="X485:X489" si="88">+W485</f>
        <v>0</v>
      </c>
      <c r="Y485" s="5"/>
    </row>
    <row r="486" spans="1:25" customFormat="1" x14ac:dyDescent="0.35">
      <c r="A486" s="1" t="s">
        <v>978</v>
      </c>
      <c r="B486" s="1" t="s">
        <v>979</v>
      </c>
      <c r="C486" s="3">
        <v>43992</v>
      </c>
      <c r="D486" s="1" t="s">
        <v>980</v>
      </c>
      <c r="E486" s="1" t="s">
        <v>981</v>
      </c>
      <c r="F486" s="1" t="s">
        <v>2983</v>
      </c>
      <c r="G486" s="1" t="s">
        <v>3111</v>
      </c>
      <c r="H486" s="18"/>
      <c r="I486" s="2">
        <v>1</v>
      </c>
      <c r="J486" s="2">
        <v>853.29380165289297</v>
      </c>
      <c r="K486" s="87">
        <v>1268.89012110103</v>
      </c>
      <c r="L486" s="2">
        <v>1535.3570465322462</v>
      </c>
      <c r="M486" s="4">
        <v>1032.4855000000005</v>
      </c>
      <c r="N486" s="4">
        <v>1032.4855000000005</v>
      </c>
      <c r="O486" s="4">
        <v>980.86122500000033</v>
      </c>
      <c r="P486" s="4">
        <v>980.86122500000033</v>
      </c>
      <c r="Q486" s="5" t="s">
        <v>2969</v>
      </c>
      <c r="R486" s="12">
        <v>554.49582153224583</v>
      </c>
      <c r="S486" s="59">
        <v>0</v>
      </c>
      <c r="T486" s="59">
        <v>0</v>
      </c>
      <c r="U486" s="59">
        <v>0</v>
      </c>
      <c r="V486" s="59">
        <v>0</v>
      </c>
      <c r="W486" s="59">
        <v>0</v>
      </c>
      <c r="X486" s="60">
        <f t="shared" si="88"/>
        <v>0</v>
      </c>
      <c r="Y486" s="5"/>
    </row>
    <row r="487" spans="1:25" customFormat="1" x14ac:dyDescent="0.35">
      <c r="A487" s="1" t="s">
        <v>1253</v>
      </c>
      <c r="B487" s="1" t="s">
        <v>1254</v>
      </c>
      <c r="C487" s="3">
        <v>43992</v>
      </c>
      <c r="D487" s="1" t="s">
        <v>1255</v>
      </c>
      <c r="E487" s="1" t="s">
        <v>1256</v>
      </c>
      <c r="F487" s="1" t="s">
        <v>2983</v>
      </c>
      <c r="G487" s="1" t="s">
        <v>3111</v>
      </c>
      <c r="H487" s="18"/>
      <c r="I487" s="2">
        <v>1</v>
      </c>
      <c r="J487" s="2">
        <v>148.53363636363599</v>
      </c>
      <c r="K487" s="87">
        <v>220.22161355090901</v>
      </c>
      <c r="L487" s="2">
        <v>266.46815239659992</v>
      </c>
      <c r="M487" s="4">
        <v>179.72569999999953</v>
      </c>
      <c r="N487" s="4">
        <v>179.72569999999953</v>
      </c>
      <c r="O487" s="4">
        <v>170.73941499999955</v>
      </c>
      <c r="P487" s="4">
        <v>170.73941499999955</v>
      </c>
      <c r="Q487" s="5" t="s">
        <v>2969</v>
      </c>
      <c r="R487" s="12">
        <v>95.728737396600366</v>
      </c>
      <c r="S487" s="59">
        <v>0</v>
      </c>
      <c r="T487" s="59">
        <v>0</v>
      </c>
      <c r="U487" s="59">
        <v>0</v>
      </c>
      <c r="V487" s="59">
        <v>0</v>
      </c>
      <c r="W487" s="59">
        <v>0</v>
      </c>
      <c r="X487" s="60">
        <f t="shared" si="88"/>
        <v>0</v>
      </c>
      <c r="Y487" s="5"/>
    </row>
    <row r="488" spans="1:25" customFormat="1" x14ac:dyDescent="0.35">
      <c r="A488" s="1" t="s">
        <v>1629</v>
      </c>
      <c r="B488" s="1" t="s">
        <v>1630</v>
      </c>
      <c r="C488" s="3">
        <v>43992</v>
      </c>
      <c r="D488" s="1" t="s">
        <v>1631</v>
      </c>
      <c r="E488" s="1" t="s">
        <v>1632</v>
      </c>
      <c r="F488" s="1" t="s">
        <v>2983</v>
      </c>
      <c r="G488" s="1" t="s">
        <v>3111</v>
      </c>
      <c r="H488" s="18"/>
      <c r="I488" s="2">
        <v>1</v>
      </c>
      <c r="J488" s="2">
        <v>133.117933884298</v>
      </c>
      <c r="K488" s="87">
        <v>197.96200904318201</v>
      </c>
      <c r="L488" s="2">
        <v>239.53403094225021</v>
      </c>
      <c r="M488" s="4">
        <v>161.07270000000057</v>
      </c>
      <c r="N488" s="4">
        <v>161.07270000000057</v>
      </c>
      <c r="O488" s="4">
        <v>153.01906500000052</v>
      </c>
      <c r="P488" s="4">
        <v>153.01906500000052</v>
      </c>
      <c r="Q488" s="5" t="s">
        <v>2969</v>
      </c>
      <c r="R488" s="12">
        <v>86.514965942249688</v>
      </c>
      <c r="S488" s="59">
        <v>0</v>
      </c>
      <c r="T488" s="59">
        <v>0</v>
      </c>
      <c r="U488" s="59">
        <v>0</v>
      </c>
      <c r="V488" s="59">
        <v>0</v>
      </c>
      <c r="W488" s="59">
        <v>0</v>
      </c>
      <c r="X488" s="60">
        <f t="shared" si="88"/>
        <v>0</v>
      </c>
      <c r="Y488" s="5"/>
    </row>
    <row r="489" spans="1:25" customFormat="1" x14ac:dyDescent="0.35">
      <c r="A489" s="1" t="s">
        <v>2266</v>
      </c>
      <c r="B489" s="1" t="s">
        <v>2267</v>
      </c>
      <c r="C489" s="3">
        <v>43992</v>
      </c>
      <c r="D489" s="1" t="s">
        <v>2268</v>
      </c>
      <c r="E489" s="1" t="s">
        <v>2269</v>
      </c>
      <c r="F489" s="1" t="s">
        <v>2983</v>
      </c>
      <c r="G489" s="1" t="s">
        <v>3111</v>
      </c>
      <c r="H489" s="18"/>
      <c r="I489" s="2">
        <v>1</v>
      </c>
      <c r="J489" s="2">
        <v>1056.53933884298</v>
      </c>
      <c r="K489" s="87">
        <v>1486.7832884066199</v>
      </c>
      <c r="L489" s="2">
        <v>1799.0077789720101</v>
      </c>
      <c r="M489" s="4">
        <v>1278.4126000000058</v>
      </c>
      <c r="N489" s="4">
        <v>1278.4126000000058</v>
      </c>
      <c r="O489" s="4">
        <v>1278.4126000000058</v>
      </c>
      <c r="P489" s="4">
        <v>1278.4126000000058</v>
      </c>
      <c r="Q489" s="5" t="s">
        <v>2969</v>
      </c>
      <c r="R489" s="12">
        <v>520.59517897200431</v>
      </c>
      <c r="S489" s="59">
        <v>0</v>
      </c>
      <c r="T489" s="59">
        <v>0</v>
      </c>
      <c r="U489" s="59">
        <v>0</v>
      </c>
      <c r="V489" s="59">
        <v>0</v>
      </c>
      <c r="W489" s="59">
        <v>0</v>
      </c>
      <c r="X489" s="60">
        <f t="shared" si="88"/>
        <v>0</v>
      </c>
      <c r="Y489" s="5"/>
    </row>
    <row r="490" spans="1:25" customFormat="1" x14ac:dyDescent="0.35">
      <c r="A490" s="1" t="s">
        <v>2371</v>
      </c>
      <c r="B490" s="1" t="s">
        <v>2372</v>
      </c>
      <c r="C490" s="3">
        <v>43992</v>
      </c>
      <c r="D490" s="1" t="s">
        <v>2373</v>
      </c>
      <c r="E490" s="1" t="s">
        <v>2374</v>
      </c>
      <c r="F490" s="1" t="s">
        <v>2983</v>
      </c>
      <c r="G490" s="1" t="s">
        <v>3111</v>
      </c>
      <c r="H490" s="18">
        <v>581</v>
      </c>
      <c r="I490" s="2">
        <v>1</v>
      </c>
      <c r="J490" s="2">
        <v>328.84123966942099</v>
      </c>
      <c r="K490" s="87">
        <v>489.12618765342899</v>
      </c>
      <c r="L490" s="2">
        <v>591.84268706064904</v>
      </c>
      <c r="M490" s="4">
        <v>397.89789999999937</v>
      </c>
      <c r="N490" s="4">
        <v>397.89789999999937</v>
      </c>
      <c r="O490" s="4">
        <v>378.0030049999994</v>
      </c>
      <c r="P490" s="4">
        <v>378.0030049999994</v>
      </c>
      <c r="Q490" s="5" t="s">
        <v>2969</v>
      </c>
      <c r="R490" s="12">
        <v>213.83968206064964</v>
      </c>
      <c r="S490" s="59">
        <v>4432.21</v>
      </c>
      <c r="T490" s="59">
        <v>-106.82</v>
      </c>
      <c r="U490" s="59">
        <v>-88.64</v>
      </c>
      <c r="V490" s="59">
        <v>-141.82000000000016</v>
      </c>
      <c r="W490" s="59">
        <v>4094.93</v>
      </c>
      <c r="X490" s="60">
        <f>+W490-P491</f>
        <v>1133.8946899999942</v>
      </c>
      <c r="Y490" s="5"/>
    </row>
    <row r="491" spans="1:25" customFormat="1" x14ac:dyDescent="0.35">
      <c r="A491" s="1"/>
      <c r="B491" s="1"/>
      <c r="C491" s="3"/>
      <c r="D491" s="1"/>
      <c r="E491" s="1"/>
      <c r="F491" s="1"/>
      <c r="G491" s="1"/>
      <c r="H491" s="18"/>
      <c r="I491" s="2"/>
      <c r="J491" s="2"/>
      <c r="K491" s="87"/>
      <c r="L491" s="2"/>
      <c r="M491" s="4"/>
      <c r="N491" s="4"/>
      <c r="O491" s="4"/>
      <c r="P491" s="26">
        <f>SUM(P486:P490)</f>
        <v>2961.0353100000057</v>
      </c>
      <c r="Q491" s="5"/>
      <c r="R491" s="12"/>
      <c r="S491" s="59">
        <v>0</v>
      </c>
      <c r="T491" s="59">
        <v>0</v>
      </c>
      <c r="U491" s="59">
        <v>0</v>
      </c>
      <c r="V491" s="59">
        <v>0</v>
      </c>
      <c r="W491" s="59">
        <v>0</v>
      </c>
      <c r="X491" s="60">
        <f t="shared" ref="X491:X494" si="89">+W491</f>
        <v>0</v>
      </c>
      <c r="Y491" s="5"/>
    </row>
    <row r="492" spans="1:25" customFormat="1" x14ac:dyDescent="0.35">
      <c r="A492" s="1" t="s">
        <v>1123</v>
      </c>
      <c r="B492" s="1" t="s">
        <v>1124</v>
      </c>
      <c r="C492" s="3">
        <v>43992</v>
      </c>
      <c r="D492" s="1" t="s">
        <v>1125</v>
      </c>
      <c r="E492" s="1" t="s">
        <v>1126</v>
      </c>
      <c r="F492" s="1" t="s">
        <v>2983</v>
      </c>
      <c r="G492" s="1" t="s">
        <v>3112</v>
      </c>
      <c r="H492" s="18"/>
      <c r="I492" s="2">
        <v>1</v>
      </c>
      <c r="J492" s="2">
        <v>204.80008264462799</v>
      </c>
      <c r="K492" s="87">
        <v>358.29569658595</v>
      </c>
      <c r="L492" s="2">
        <v>433.53779286899947</v>
      </c>
      <c r="M492" s="4">
        <v>247.80809999999985</v>
      </c>
      <c r="N492" s="4">
        <v>247.80809999999985</v>
      </c>
      <c r="O492" s="4">
        <v>235.41769499999984</v>
      </c>
      <c r="P492" s="4">
        <v>235.41769499999984</v>
      </c>
      <c r="Q492" s="5" t="s">
        <v>2969</v>
      </c>
      <c r="R492" s="12">
        <v>198.12009786899964</v>
      </c>
      <c r="S492" s="59">
        <v>0</v>
      </c>
      <c r="T492" s="59">
        <v>0</v>
      </c>
      <c r="U492" s="59">
        <v>0</v>
      </c>
      <c r="V492" s="59">
        <v>0</v>
      </c>
      <c r="W492" s="59">
        <v>0</v>
      </c>
      <c r="X492" s="60">
        <f t="shared" si="89"/>
        <v>0</v>
      </c>
      <c r="Y492" s="5"/>
    </row>
    <row r="493" spans="1:25" customFormat="1" x14ac:dyDescent="0.35">
      <c r="A493" s="1" t="s">
        <v>1680</v>
      </c>
      <c r="B493" s="1" t="s">
        <v>1681</v>
      </c>
      <c r="C493" s="3">
        <v>43992</v>
      </c>
      <c r="D493" s="1" t="s">
        <v>1682</v>
      </c>
      <c r="E493" s="1" t="s">
        <v>1683</v>
      </c>
      <c r="F493" s="1" t="s">
        <v>2983</v>
      </c>
      <c r="G493" s="1" t="s">
        <v>3112</v>
      </c>
      <c r="H493" s="18"/>
      <c r="I493" s="2">
        <v>1</v>
      </c>
      <c r="J493" s="2">
        <v>88.015371900826494</v>
      </c>
      <c r="K493" s="87">
        <v>153.634352267769</v>
      </c>
      <c r="L493" s="2">
        <v>185.8975662440005</v>
      </c>
      <c r="M493" s="4">
        <v>106.49860000000005</v>
      </c>
      <c r="N493" s="4">
        <v>106.49860000000005</v>
      </c>
      <c r="O493" s="4">
        <v>101.17367000000004</v>
      </c>
      <c r="P493" s="4">
        <v>101.17367000000004</v>
      </c>
      <c r="Q493" s="5" t="s">
        <v>2969</v>
      </c>
      <c r="R493" s="12">
        <v>84.723896244000457</v>
      </c>
      <c r="S493" s="59">
        <v>0</v>
      </c>
      <c r="T493" s="59">
        <v>0</v>
      </c>
      <c r="U493" s="59">
        <v>0</v>
      </c>
      <c r="V493" s="59">
        <v>0</v>
      </c>
      <c r="W493" s="59">
        <v>0</v>
      </c>
      <c r="X493" s="60">
        <f t="shared" si="89"/>
        <v>0</v>
      </c>
      <c r="Y493" s="5"/>
    </row>
    <row r="494" spans="1:25" customFormat="1" x14ac:dyDescent="0.35">
      <c r="A494" s="1" t="s">
        <v>1698</v>
      </c>
      <c r="B494" s="1" t="s">
        <v>1699</v>
      </c>
      <c r="C494" s="3">
        <v>43992</v>
      </c>
      <c r="D494" s="1" t="s">
        <v>1700</v>
      </c>
      <c r="E494" s="1" t="s">
        <v>1701</v>
      </c>
      <c r="F494" s="1" t="s">
        <v>2983</v>
      </c>
      <c r="G494" s="1" t="s">
        <v>3112</v>
      </c>
      <c r="H494" s="18"/>
      <c r="I494" s="2">
        <v>1</v>
      </c>
      <c r="J494" s="2">
        <v>245.15950413223101</v>
      </c>
      <c r="K494" s="87">
        <v>428.93106842975101</v>
      </c>
      <c r="L494" s="2">
        <v>519.00659279999866</v>
      </c>
      <c r="M494" s="4">
        <v>296.64299999999952</v>
      </c>
      <c r="N494" s="4">
        <v>296.64299999999952</v>
      </c>
      <c r="O494" s="4">
        <v>281.8108499999995</v>
      </c>
      <c r="P494" s="4">
        <v>281.8108499999995</v>
      </c>
      <c r="Q494" s="5" t="s">
        <v>2969</v>
      </c>
      <c r="R494" s="12">
        <v>237.19574279999915</v>
      </c>
      <c r="S494" s="59">
        <v>0</v>
      </c>
      <c r="T494" s="59">
        <v>0</v>
      </c>
      <c r="U494" s="59">
        <v>0</v>
      </c>
      <c r="V494" s="59">
        <v>0</v>
      </c>
      <c r="W494" s="59">
        <v>0</v>
      </c>
      <c r="X494" s="60">
        <f t="shared" si="89"/>
        <v>0</v>
      </c>
      <c r="Y494" s="5"/>
    </row>
    <row r="495" spans="1:25" customFormat="1" x14ac:dyDescent="0.35">
      <c r="A495" s="1" t="s">
        <v>2789</v>
      </c>
      <c r="B495" s="1" t="s">
        <v>2790</v>
      </c>
      <c r="C495" s="3">
        <v>43992</v>
      </c>
      <c r="D495" s="1" t="s">
        <v>2791</v>
      </c>
      <c r="E495" s="1" t="s">
        <v>2792</v>
      </c>
      <c r="F495" s="1" t="s">
        <v>2983</v>
      </c>
      <c r="G495" s="1" t="s">
        <v>3112</v>
      </c>
      <c r="H495" s="18">
        <v>582</v>
      </c>
      <c r="I495" s="2">
        <v>2</v>
      </c>
      <c r="J495" s="2">
        <v>214.72669421487601</v>
      </c>
      <c r="K495" s="87">
        <v>824.79099968264404</v>
      </c>
      <c r="L495" s="2">
        <v>997.99710961599931</v>
      </c>
      <c r="M495" s="4">
        <v>259.81929999999994</v>
      </c>
      <c r="N495" s="4">
        <v>519.63859999999988</v>
      </c>
      <c r="O495" s="4">
        <v>493.65666999999985</v>
      </c>
      <c r="P495" s="4">
        <v>493.65666999999985</v>
      </c>
      <c r="Q495" s="5" t="s">
        <v>2969</v>
      </c>
      <c r="R495" s="12">
        <v>504.34043961599946</v>
      </c>
      <c r="S495" s="59">
        <v>2136.44</v>
      </c>
      <c r="T495" s="59">
        <v>-51.49</v>
      </c>
      <c r="U495" s="59">
        <v>-42.73</v>
      </c>
      <c r="V495" s="59">
        <v>-89.720000000000255</v>
      </c>
      <c r="W495" s="59">
        <v>1952.5</v>
      </c>
      <c r="X495" s="60">
        <f>+W495-P496</f>
        <v>840.44111500000076</v>
      </c>
      <c r="Y495" s="5"/>
    </row>
    <row r="496" spans="1:25" customFormat="1" x14ac:dyDescent="0.35">
      <c r="A496" s="1"/>
      <c r="B496" s="1"/>
      <c r="C496" s="3"/>
      <c r="D496" s="1"/>
      <c r="E496" s="1"/>
      <c r="F496" s="1"/>
      <c r="G496" s="1"/>
      <c r="H496" s="18"/>
      <c r="I496" s="2"/>
      <c r="J496" s="2"/>
      <c r="K496" s="87"/>
      <c r="L496" s="2"/>
      <c r="M496" s="4"/>
      <c r="N496" s="4"/>
      <c r="O496" s="4"/>
      <c r="P496" s="26">
        <f>SUM(P492:P495)</f>
        <v>1112.0588849999992</v>
      </c>
      <c r="Q496" s="5"/>
      <c r="R496" s="12"/>
      <c r="S496" s="59">
        <v>0</v>
      </c>
      <c r="T496" s="59">
        <v>0</v>
      </c>
      <c r="U496" s="59">
        <v>0</v>
      </c>
      <c r="V496" s="59">
        <v>0</v>
      </c>
      <c r="W496" s="59">
        <v>0</v>
      </c>
      <c r="X496" s="60">
        <f t="shared" ref="X496:X498" si="90">+W496</f>
        <v>0</v>
      </c>
      <c r="Y496" s="5"/>
    </row>
    <row r="497" spans="1:25" customFormat="1" x14ac:dyDescent="0.35">
      <c r="A497" s="1" t="s">
        <v>127</v>
      </c>
      <c r="B497" s="1" t="s">
        <v>128</v>
      </c>
      <c r="C497" s="3">
        <v>43992</v>
      </c>
      <c r="D497" s="1" t="s">
        <v>129</v>
      </c>
      <c r="E497" s="1" t="s">
        <v>130</v>
      </c>
      <c r="F497" s="1" t="s">
        <v>2983</v>
      </c>
      <c r="G497" s="1" t="s">
        <v>3113</v>
      </c>
      <c r="H497" s="18"/>
      <c r="I497" s="2">
        <v>1</v>
      </c>
      <c r="J497" s="2">
        <v>256.70702479338797</v>
      </c>
      <c r="K497" s="87">
        <v>445.44829770247901</v>
      </c>
      <c r="L497" s="2">
        <v>538.99244021999959</v>
      </c>
      <c r="M497" s="4">
        <v>310.61549999999943</v>
      </c>
      <c r="N497" s="4">
        <v>310.61549999999943</v>
      </c>
      <c r="O497" s="4">
        <v>295.08472499999942</v>
      </c>
      <c r="P497" s="4">
        <v>295.08472499999942</v>
      </c>
      <c r="Q497" s="5" t="s">
        <v>2969</v>
      </c>
      <c r="R497" s="12">
        <v>243.90771522000017</v>
      </c>
      <c r="S497" s="59">
        <v>0</v>
      </c>
      <c r="T497" s="59">
        <v>0</v>
      </c>
      <c r="U497" s="59">
        <v>0</v>
      </c>
      <c r="V497" s="59">
        <v>0</v>
      </c>
      <c r="W497" s="59">
        <v>0</v>
      </c>
      <c r="X497" s="60">
        <f t="shared" si="90"/>
        <v>0</v>
      </c>
      <c r="Y497" s="5"/>
    </row>
    <row r="498" spans="1:25" customFormat="1" x14ac:dyDescent="0.35">
      <c r="A498" s="1" t="s">
        <v>244</v>
      </c>
      <c r="B498" s="1" t="s">
        <v>245</v>
      </c>
      <c r="C498" s="3">
        <v>43992</v>
      </c>
      <c r="D498" s="1" t="s">
        <v>246</v>
      </c>
      <c r="E498" s="1" t="s">
        <v>247</v>
      </c>
      <c r="F498" s="1" t="s">
        <v>2983</v>
      </c>
      <c r="G498" s="1" t="s">
        <v>3113</v>
      </c>
      <c r="H498" s="18"/>
      <c r="I498" s="2">
        <v>1</v>
      </c>
      <c r="J498" s="2">
        <v>232.53272727272699</v>
      </c>
      <c r="K498" s="87">
        <v>406.36954352727201</v>
      </c>
      <c r="L498" s="2">
        <v>491.7071476679991</v>
      </c>
      <c r="M498" s="4">
        <v>281.36459999999965</v>
      </c>
      <c r="N498" s="4">
        <v>281.36459999999965</v>
      </c>
      <c r="O498" s="4">
        <v>267.29636999999968</v>
      </c>
      <c r="P498" s="4">
        <v>267.29636999999968</v>
      </c>
      <c r="Q498" s="5" t="s">
        <v>2969</v>
      </c>
      <c r="R498" s="12">
        <v>224.41077766799941</v>
      </c>
      <c r="S498" s="59">
        <v>0</v>
      </c>
      <c r="T498" s="59">
        <v>0</v>
      </c>
      <c r="U498" s="59">
        <v>0</v>
      </c>
      <c r="V498" s="59">
        <v>0</v>
      </c>
      <c r="W498" s="59">
        <v>0</v>
      </c>
      <c r="X498" s="60">
        <f t="shared" si="90"/>
        <v>0</v>
      </c>
      <c r="Y498" s="5"/>
    </row>
    <row r="499" spans="1:25" customFormat="1" x14ac:dyDescent="0.35">
      <c r="A499" s="1" t="s">
        <v>2055</v>
      </c>
      <c r="B499" s="1" t="s">
        <v>2056</v>
      </c>
      <c r="C499" s="3">
        <v>43992</v>
      </c>
      <c r="D499" s="1" t="s">
        <v>2057</v>
      </c>
      <c r="E499" s="1" t="s">
        <v>2058</v>
      </c>
      <c r="F499" s="1" t="s">
        <v>2983</v>
      </c>
      <c r="G499" s="1" t="s">
        <v>3113</v>
      </c>
      <c r="H499" s="18">
        <v>583</v>
      </c>
      <c r="I499" s="2">
        <v>1</v>
      </c>
      <c r="J499" s="2">
        <v>231.05826446281</v>
      </c>
      <c r="K499" s="87">
        <v>404.23181251239703</v>
      </c>
      <c r="L499" s="2">
        <v>489.12049314000041</v>
      </c>
      <c r="M499" s="4">
        <v>279.58050000000009</v>
      </c>
      <c r="N499" s="4">
        <v>279.58050000000009</v>
      </c>
      <c r="O499" s="4">
        <v>265.60147500000005</v>
      </c>
      <c r="P499" s="4">
        <v>265.60147500000005</v>
      </c>
      <c r="Q499" s="5" t="s">
        <v>2969</v>
      </c>
      <c r="R499" s="12">
        <v>223.51901814000036</v>
      </c>
      <c r="S499" s="59">
        <v>1519.82</v>
      </c>
      <c r="T499" s="59">
        <v>-36.630000000000003</v>
      </c>
      <c r="U499" s="59">
        <v>-30.4</v>
      </c>
      <c r="V499" s="59">
        <v>-18.239999999999782</v>
      </c>
      <c r="W499" s="59">
        <v>1434.55</v>
      </c>
      <c r="X499" s="60">
        <f>+W499-P500</f>
        <v>606.56743000000085</v>
      </c>
      <c r="Y499" s="5"/>
    </row>
    <row r="500" spans="1:25" customFormat="1" x14ac:dyDescent="0.35">
      <c r="A500" s="1"/>
      <c r="B500" s="1"/>
      <c r="C500" s="3"/>
      <c r="D500" s="1"/>
      <c r="E500" s="1"/>
      <c r="F500" s="1"/>
      <c r="G500" s="1"/>
      <c r="H500" s="18"/>
      <c r="I500" s="2"/>
      <c r="J500" s="2"/>
      <c r="K500" s="87"/>
      <c r="L500" s="2"/>
      <c r="M500" s="4"/>
      <c r="N500" s="4"/>
      <c r="O500" s="4"/>
      <c r="P500" s="26">
        <f>SUM(P497:P499)</f>
        <v>827.9825699999991</v>
      </c>
      <c r="Q500" s="5"/>
      <c r="R500" s="12"/>
      <c r="S500" s="59">
        <v>0</v>
      </c>
      <c r="T500" s="59">
        <v>0</v>
      </c>
      <c r="U500" s="59">
        <v>0</v>
      </c>
      <c r="V500" s="59">
        <v>0</v>
      </c>
      <c r="W500" s="59">
        <v>0</v>
      </c>
      <c r="X500" s="60">
        <f>+W500</f>
        <v>0</v>
      </c>
      <c r="Y500" s="5"/>
    </row>
    <row r="501" spans="1:25" customFormat="1" x14ac:dyDescent="0.35">
      <c r="A501" s="1" t="s">
        <v>2715</v>
      </c>
      <c r="B501" s="1" t="s">
        <v>2716</v>
      </c>
      <c r="C501" s="3">
        <v>43992</v>
      </c>
      <c r="D501" s="1" t="s">
        <v>2717</v>
      </c>
      <c r="E501" s="1" t="s">
        <v>2718</v>
      </c>
      <c r="F501" s="1" t="s">
        <v>2983</v>
      </c>
      <c r="G501" s="1" t="s">
        <v>3114</v>
      </c>
      <c r="H501" s="18">
        <v>584</v>
      </c>
      <c r="I501" s="2">
        <v>1</v>
      </c>
      <c r="J501" s="2">
        <v>659.09768595041305</v>
      </c>
      <c r="K501" s="87">
        <v>1153.1968572000001</v>
      </c>
      <c r="L501" s="2">
        <v>1395.368197212</v>
      </c>
      <c r="M501" s="4">
        <v>797.50819999999976</v>
      </c>
      <c r="N501" s="4">
        <v>797.50819999999976</v>
      </c>
      <c r="O501" s="4">
        <v>757.63278999999977</v>
      </c>
      <c r="P501" s="26">
        <v>757.63278999999977</v>
      </c>
      <c r="Q501" s="5" t="s">
        <v>2969</v>
      </c>
      <c r="R501" s="12">
        <v>637.73540721200027</v>
      </c>
      <c r="S501" s="59">
        <v>1395.37</v>
      </c>
      <c r="T501" s="59">
        <v>-33.630000000000003</v>
      </c>
      <c r="U501" s="59">
        <v>-27.91</v>
      </c>
      <c r="V501" s="59">
        <v>-16.749999999999773</v>
      </c>
      <c r="W501" s="59">
        <v>1317.08</v>
      </c>
      <c r="X501" s="60">
        <f t="shared" ref="X501:X503" si="91">+W501-P501</f>
        <v>559.44721000000015</v>
      </c>
      <c r="Y501" s="5"/>
    </row>
    <row r="502" spans="1:25" customFormat="1" x14ac:dyDescent="0.35">
      <c r="A502" s="1" t="s">
        <v>2270</v>
      </c>
      <c r="B502" s="1" t="s">
        <v>2271</v>
      </c>
      <c r="C502" s="3">
        <v>43992</v>
      </c>
      <c r="D502" s="1" t="s">
        <v>2272</v>
      </c>
      <c r="E502" s="1" t="s">
        <v>2273</v>
      </c>
      <c r="F502" s="1" t="s">
        <v>2983</v>
      </c>
      <c r="G502" s="1" t="s">
        <v>3115</v>
      </c>
      <c r="H502" s="18">
        <v>585</v>
      </c>
      <c r="I502" s="2">
        <v>1</v>
      </c>
      <c r="J502" s="2">
        <v>1056.53933884298</v>
      </c>
      <c r="K502" s="87">
        <v>1486.7832884066199</v>
      </c>
      <c r="L502" s="2">
        <v>1799.0077789720101</v>
      </c>
      <c r="M502" s="4">
        <v>1278.4126000000058</v>
      </c>
      <c r="N502" s="4">
        <v>1278.4126000000058</v>
      </c>
      <c r="O502" s="4">
        <v>1278.4126000000058</v>
      </c>
      <c r="P502" s="26">
        <v>1278.4126000000058</v>
      </c>
      <c r="Q502" s="5" t="s">
        <v>2969</v>
      </c>
      <c r="R502" s="12">
        <v>520.59517897200431</v>
      </c>
      <c r="S502" s="59">
        <v>1799</v>
      </c>
      <c r="T502" s="59">
        <v>-43.36</v>
      </c>
      <c r="U502" s="59">
        <v>-35.979999999999997</v>
      </c>
      <c r="V502" s="59">
        <v>-21.600000000000136</v>
      </c>
      <c r="W502" s="59">
        <v>1698.06</v>
      </c>
      <c r="X502" s="60">
        <f t="shared" si="91"/>
        <v>419.64739999999415</v>
      </c>
      <c r="Y502" s="5"/>
    </row>
    <row r="503" spans="1:25" customFormat="1" x14ac:dyDescent="0.35">
      <c r="A503" s="1" t="s">
        <v>501</v>
      </c>
      <c r="B503" s="1" t="s">
        <v>502</v>
      </c>
      <c r="C503" s="3">
        <v>43992</v>
      </c>
      <c r="D503" s="1" t="s">
        <v>503</v>
      </c>
      <c r="E503" s="1" t="s">
        <v>504</v>
      </c>
      <c r="F503" s="1" t="s">
        <v>2983</v>
      </c>
      <c r="G503" s="1" t="s">
        <v>3116</v>
      </c>
      <c r="H503" s="18">
        <v>586</v>
      </c>
      <c r="I503" s="2">
        <v>2</v>
      </c>
      <c r="J503" s="2">
        <v>214.039504132231</v>
      </c>
      <c r="K503" s="87">
        <v>748.91994416859404</v>
      </c>
      <c r="L503" s="2">
        <v>906.19313244399882</v>
      </c>
      <c r="M503" s="4">
        <v>258.98779999999948</v>
      </c>
      <c r="N503" s="4">
        <v>517.97559999999896</v>
      </c>
      <c r="O503" s="4">
        <v>492.07681999999897</v>
      </c>
      <c r="P503" s="26">
        <v>492.07681999999897</v>
      </c>
      <c r="Q503" s="5" t="s">
        <v>2969</v>
      </c>
      <c r="R503" s="12">
        <v>414.11631244399985</v>
      </c>
      <c r="S503" s="59">
        <v>906.2</v>
      </c>
      <c r="T503" s="59">
        <v>-21.84</v>
      </c>
      <c r="U503" s="59">
        <v>-18.12</v>
      </c>
      <c r="V503" s="59">
        <v>-56.180000000000064</v>
      </c>
      <c r="W503" s="59">
        <v>810.06</v>
      </c>
      <c r="X503" s="60">
        <f t="shared" si="91"/>
        <v>317.98318000000097</v>
      </c>
      <c r="Y503" s="5"/>
    </row>
    <row r="504" spans="1:25" customFormat="1" x14ac:dyDescent="0.35">
      <c r="A504" s="1" t="s">
        <v>2623</v>
      </c>
      <c r="B504" s="1" t="s">
        <v>2624</v>
      </c>
      <c r="C504" s="3">
        <v>43992</v>
      </c>
      <c r="D504" s="1" t="s">
        <v>2625</v>
      </c>
      <c r="E504" s="1" t="s">
        <v>2626</v>
      </c>
      <c r="F504" s="1" t="s">
        <v>2983</v>
      </c>
      <c r="G504" s="1" t="s">
        <v>3117</v>
      </c>
      <c r="H504" s="18"/>
      <c r="I504" s="2">
        <v>1</v>
      </c>
      <c r="J504" s="2">
        <v>690.39669421487599</v>
      </c>
      <c r="K504" s="87">
        <v>1026.65992730578</v>
      </c>
      <c r="L504" s="2">
        <v>1242.2585120399938</v>
      </c>
      <c r="M504" s="4">
        <v>835.37999999999988</v>
      </c>
      <c r="N504" s="4">
        <v>835.37999999999988</v>
      </c>
      <c r="O504" s="4">
        <v>793.61099999999988</v>
      </c>
      <c r="P504" s="27">
        <v>793.61099999999988</v>
      </c>
      <c r="Q504" s="5" t="s">
        <v>2969</v>
      </c>
      <c r="R504" s="12">
        <v>448.6475120399939</v>
      </c>
      <c r="S504" s="59">
        <v>0</v>
      </c>
      <c r="T504" s="59">
        <v>0</v>
      </c>
      <c r="U504" s="59">
        <v>0</v>
      </c>
      <c r="V504" s="59">
        <v>0</v>
      </c>
      <c r="W504" s="59">
        <v>0</v>
      </c>
      <c r="X504" s="60">
        <f>+W504</f>
        <v>0</v>
      </c>
      <c r="Y504" s="5"/>
    </row>
    <row r="505" spans="1:25" customFormat="1" x14ac:dyDescent="0.35">
      <c r="A505" s="1" t="s">
        <v>2683</v>
      </c>
      <c r="B505" s="1" t="s">
        <v>2684</v>
      </c>
      <c r="C505" s="3">
        <v>43992</v>
      </c>
      <c r="D505" s="1" t="s">
        <v>2685</v>
      </c>
      <c r="E505" s="1" t="s">
        <v>2686</v>
      </c>
      <c r="F505" s="1" t="s">
        <v>2983</v>
      </c>
      <c r="G505" s="1" t="s">
        <v>3117</v>
      </c>
      <c r="H505" s="18">
        <v>589</v>
      </c>
      <c r="I505" s="2">
        <v>1</v>
      </c>
      <c r="J505" s="2">
        <v>1066.2198347107401</v>
      </c>
      <c r="K505" s="87">
        <v>1585.6848037314001</v>
      </c>
      <c r="L505" s="2">
        <v>1918.678612514994</v>
      </c>
      <c r="M505" s="4">
        <v>1290.1259999999954</v>
      </c>
      <c r="N505" s="4">
        <v>1290.1259999999954</v>
      </c>
      <c r="O505" s="4">
        <v>1225.6196999999956</v>
      </c>
      <c r="P505" s="4">
        <v>1225.6196999999956</v>
      </c>
      <c r="Q505" s="5" t="s">
        <v>2969</v>
      </c>
      <c r="R505" s="12">
        <v>693.05891251499838</v>
      </c>
      <c r="S505" s="59">
        <v>4570.95</v>
      </c>
      <c r="T505" s="59">
        <v>-110.16</v>
      </c>
      <c r="U505" s="59">
        <v>-91.42</v>
      </c>
      <c r="V505" s="59">
        <v>-191.97999999999956</v>
      </c>
      <c r="W505" s="59">
        <v>4177.3900000000003</v>
      </c>
      <c r="X505" s="60">
        <f>+W505-P506</f>
        <v>2158.1593000000048</v>
      </c>
      <c r="Y505" s="5"/>
    </row>
    <row r="506" spans="1:25" customFormat="1" x14ac:dyDescent="0.35">
      <c r="A506" s="1"/>
      <c r="B506" s="1"/>
      <c r="C506" s="3"/>
      <c r="D506" s="1"/>
      <c r="E506" s="1"/>
      <c r="F506" s="1"/>
      <c r="G506" s="1"/>
      <c r="H506" s="18"/>
      <c r="I506" s="2"/>
      <c r="J506" s="2"/>
      <c r="K506" s="87"/>
      <c r="L506" s="2"/>
      <c r="M506" s="4"/>
      <c r="N506" s="4"/>
      <c r="O506" s="4"/>
      <c r="P506" s="26">
        <f>SUM(P504:P505)</f>
        <v>2019.2306999999955</v>
      </c>
      <c r="Q506" s="5"/>
      <c r="R506" s="12"/>
      <c r="S506" s="59">
        <v>0</v>
      </c>
      <c r="T506" s="59">
        <v>0</v>
      </c>
      <c r="U506" s="59">
        <v>0</v>
      </c>
      <c r="V506" s="59">
        <v>0</v>
      </c>
      <c r="W506" s="59">
        <v>0</v>
      </c>
      <c r="X506" s="60">
        <f>+W506</f>
        <v>0</v>
      </c>
      <c r="Y506" s="5"/>
    </row>
    <row r="507" spans="1:25" customFormat="1" x14ac:dyDescent="0.35">
      <c r="A507" s="1" t="s">
        <v>828</v>
      </c>
      <c r="B507" s="1" t="s">
        <v>829</v>
      </c>
      <c r="C507" s="3">
        <v>43992</v>
      </c>
      <c r="D507" s="1" t="s">
        <v>830</v>
      </c>
      <c r="E507" s="1" t="s">
        <v>831</v>
      </c>
      <c r="F507" s="1" t="s">
        <v>2983</v>
      </c>
      <c r="G507" s="1" t="s">
        <v>3118</v>
      </c>
      <c r="H507" s="18">
        <v>591</v>
      </c>
      <c r="I507" s="2">
        <v>1</v>
      </c>
      <c r="J507" s="2">
        <v>250.446363636364</v>
      </c>
      <c r="K507" s="87">
        <v>438.14839979090999</v>
      </c>
      <c r="L507" s="2">
        <v>530.15956374700113</v>
      </c>
      <c r="M507" s="4">
        <v>303.04010000000045</v>
      </c>
      <c r="N507" s="4">
        <v>303.04010000000045</v>
      </c>
      <c r="O507" s="4">
        <v>287.88809500000042</v>
      </c>
      <c r="P507" s="26">
        <v>287.88809500000042</v>
      </c>
      <c r="Q507" s="5" t="s">
        <v>2969</v>
      </c>
      <c r="R507" s="12">
        <v>242.27146874700071</v>
      </c>
      <c r="S507" s="59">
        <v>530.16</v>
      </c>
      <c r="T507" s="59">
        <v>-12.78</v>
      </c>
      <c r="U507" s="59">
        <v>-10.6</v>
      </c>
      <c r="V507" s="59">
        <v>-22.259999999999991</v>
      </c>
      <c r="W507" s="59">
        <v>484.52</v>
      </c>
      <c r="X507" s="60">
        <f>+W507-P507</f>
        <v>196.63190499999956</v>
      </c>
      <c r="Y507" s="5"/>
    </row>
    <row r="508" spans="1:25" customFormat="1" x14ac:dyDescent="0.35">
      <c r="A508" s="1" t="s">
        <v>280</v>
      </c>
      <c r="B508" s="1" t="s">
        <v>281</v>
      </c>
      <c r="C508" s="3">
        <v>43992</v>
      </c>
      <c r="D508" s="1" t="s">
        <v>282</v>
      </c>
      <c r="E508" s="1" t="s">
        <v>283</v>
      </c>
      <c r="F508" s="1" t="s">
        <v>2983</v>
      </c>
      <c r="G508" s="1" t="s">
        <v>3119</v>
      </c>
      <c r="H508" s="18"/>
      <c r="I508" s="2">
        <v>1</v>
      </c>
      <c r="J508" s="2">
        <v>232.52867768594999</v>
      </c>
      <c r="K508" s="87">
        <v>345.40809656785098</v>
      </c>
      <c r="L508" s="2">
        <v>417.94379684709969</v>
      </c>
      <c r="M508" s="4">
        <v>281.35969999999946</v>
      </c>
      <c r="N508" s="4">
        <v>281.35969999999946</v>
      </c>
      <c r="O508" s="4">
        <v>267.2917149999995</v>
      </c>
      <c r="P508" s="4">
        <v>267.2917149999995</v>
      </c>
      <c r="Q508" s="5" t="s">
        <v>2969</v>
      </c>
      <c r="R508" s="12">
        <v>150.65208184710019</v>
      </c>
      <c r="S508" s="59">
        <v>0</v>
      </c>
      <c r="T508" s="59">
        <v>0</v>
      </c>
      <c r="U508" s="59">
        <v>0</v>
      </c>
      <c r="V508" s="59">
        <v>0</v>
      </c>
      <c r="W508" s="59">
        <v>0</v>
      </c>
      <c r="X508" s="60">
        <f>+W508</f>
        <v>0</v>
      </c>
      <c r="Y508" s="5"/>
    </row>
    <row r="509" spans="1:25" customFormat="1" x14ac:dyDescent="0.35">
      <c r="A509" s="1" t="s">
        <v>2723</v>
      </c>
      <c r="B509" s="1" t="s">
        <v>2724</v>
      </c>
      <c r="C509" s="3">
        <v>43992</v>
      </c>
      <c r="D509" s="1" t="s">
        <v>2725</v>
      </c>
      <c r="E509" s="1" t="s">
        <v>2726</v>
      </c>
      <c r="F509" s="1" t="s">
        <v>2983</v>
      </c>
      <c r="G509" s="1" t="s">
        <v>3119</v>
      </c>
      <c r="H509" s="18">
        <v>592</v>
      </c>
      <c r="I509" s="2">
        <v>1</v>
      </c>
      <c r="J509" s="2">
        <v>659.09768595041305</v>
      </c>
      <c r="K509" s="87">
        <v>980.21732861999999</v>
      </c>
      <c r="L509" s="2">
        <v>1186.0629676301999</v>
      </c>
      <c r="M509" s="4">
        <v>797.50819999999976</v>
      </c>
      <c r="N509" s="4">
        <v>797.50819999999976</v>
      </c>
      <c r="O509" s="4">
        <v>757.63278999999977</v>
      </c>
      <c r="P509" s="4">
        <v>757.63278999999977</v>
      </c>
      <c r="Q509" s="5" t="s">
        <v>2969</v>
      </c>
      <c r="R509" s="12">
        <v>428.43017763020009</v>
      </c>
      <c r="S509" s="59">
        <v>1604.01</v>
      </c>
      <c r="T509" s="59">
        <v>-38.659999999999997</v>
      </c>
      <c r="U509" s="59">
        <v>-32.08</v>
      </c>
      <c r="V509" s="59">
        <v>-19.25</v>
      </c>
      <c r="W509" s="59">
        <v>1514.02</v>
      </c>
      <c r="X509" s="60">
        <f>+W509-P510</f>
        <v>489.09549500000071</v>
      </c>
      <c r="Y509" s="5"/>
    </row>
    <row r="510" spans="1:25" customFormat="1" x14ac:dyDescent="0.35">
      <c r="A510" s="1"/>
      <c r="B510" s="1"/>
      <c r="C510" s="3"/>
      <c r="D510" s="1"/>
      <c r="E510" s="1"/>
      <c r="F510" s="1"/>
      <c r="G510" s="1"/>
      <c r="H510" s="18"/>
      <c r="I510" s="2"/>
      <c r="J510" s="2"/>
      <c r="K510" s="87"/>
      <c r="L510" s="2"/>
      <c r="M510" s="4"/>
      <c r="N510" s="4"/>
      <c r="O510" s="4"/>
      <c r="P510" s="26">
        <f>SUM(P508:P509)</f>
        <v>1024.9245049999993</v>
      </c>
      <c r="Q510" s="5"/>
      <c r="R510" s="12"/>
      <c r="S510" s="59">
        <v>0</v>
      </c>
      <c r="T510" s="59">
        <v>0</v>
      </c>
      <c r="U510" s="59">
        <v>0</v>
      </c>
      <c r="V510" s="59">
        <v>0</v>
      </c>
      <c r="W510" s="59">
        <v>0</v>
      </c>
      <c r="X510" s="60">
        <f t="shared" ref="X510:X511" si="92">+W510</f>
        <v>0</v>
      </c>
      <c r="Y510" s="5"/>
    </row>
    <row r="511" spans="1:25" customFormat="1" x14ac:dyDescent="0.35">
      <c r="A511" s="1" t="s">
        <v>742</v>
      </c>
      <c r="B511" s="1" t="s">
        <v>743</v>
      </c>
      <c r="C511" s="3">
        <v>43992</v>
      </c>
      <c r="D511" s="1" t="s">
        <v>744</v>
      </c>
      <c r="E511" s="1" t="s">
        <v>745</v>
      </c>
      <c r="F511" s="1" t="s">
        <v>2983</v>
      </c>
      <c r="G511" s="1" t="s">
        <v>3120</v>
      </c>
      <c r="H511" s="18"/>
      <c r="I511" s="2">
        <v>1</v>
      </c>
      <c r="J511" s="2">
        <v>138.89371900826399</v>
      </c>
      <c r="K511" s="87">
        <v>206.537113017933</v>
      </c>
      <c r="L511" s="2">
        <v>249.90990675169891</v>
      </c>
      <c r="M511" s="4">
        <v>168.06139999999942</v>
      </c>
      <c r="N511" s="4">
        <v>168.06139999999942</v>
      </c>
      <c r="O511" s="4">
        <v>159.65832999999944</v>
      </c>
      <c r="P511" s="4">
        <v>159.65832999999944</v>
      </c>
      <c r="Q511" s="5" t="s">
        <v>2969</v>
      </c>
      <c r="R511" s="12">
        <v>90.251576751699474</v>
      </c>
      <c r="S511" s="59">
        <v>0</v>
      </c>
      <c r="T511" s="59">
        <v>0</v>
      </c>
      <c r="U511" s="59">
        <v>0</v>
      </c>
      <c r="V511" s="59">
        <v>0</v>
      </c>
      <c r="W511" s="59">
        <v>0</v>
      </c>
      <c r="X511" s="60">
        <f t="shared" si="92"/>
        <v>0</v>
      </c>
      <c r="Y511" s="5"/>
    </row>
    <row r="512" spans="1:25" customFormat="1" x14ac:dyDescent="0.35">
      <c r="A512" s="1" t="s">
        <v>1261</v>
      </c>
      <c r="B512" s="1" t="s">
        <v>1262</v>
      </c>
      <c r="C512" s="3">
        <v>43992</v>
      </c>
      <c r="D512" s="1" t="s">
        <v>1263</v>
      </c>
      <c r="E512" s="1" t="s">
        <v>1264</v>
      </c>
      <c r="F512" s="1" t="s">
        <v>2983</v>
      </c>
      <c r="G512" s="1" t="s">
        <v>3120</v>
      </c>
      <c r="H512" s="18">
        <v>593</v>
      </c>
      <c r="I512" s="2">
        <v>1</v>
      </c>
      <c r="J512" s="2">
        <v>148.53363636363599</v>
      </c>
      <c r="K512" s="87">
        <v>220.22161355090901</v>
      </c>
      <c r="L512" s="2">
        <v>266.46815239659992</v>
      </c>
      <c r="M512" s="4">
        <v>179.72569999999953</v>
      </c>
      <c r="N512" s="4">
        <v>179.72569999999953</v>
      </c>
      <c r="O512" s="4">
        <v>170.73941499999955</v>
      </c>
      <c r="P512" s="4">
        <v>170.73941499999955</v>
      </c>
      <c r="Q512" s="5" t="s">
        <v>2969</v>
      </c>
      <c r="R512" s="12">
        <v>95.728737396600366</v>
      </c>
      <c r="S512" s="59">
        <v>516.38</v>
      </c>
      <c r="T512" s="59">
        <v>-12.44</v>
      </c>
      <c r="U512" s="59">
        <v>-10.33</v>
      </c>
      <c r="V512" s="59">
        <v>-6.1899999999999977</v>
      </c>
      <c r="W512" s="59">
        <v>487.42</v>
      </c>
      <c r="X512" s="60">
        <f>+W512-P513</f>
        <v>157.02225500000105</v>
      </c>
      <c r="Y512" s="5"/>
    </row>
    <row r="513" spans="1:25" customFormat="1" x14ac:dyDescent="0.35">
      <c r="A513" s="1"/>
      <c r="B513" s="1"/>
      <c r="C513" s="3"/>
      <c r="D513" s="1"/>
      <c r="E513" s="1"/>
      <c r="F513" s="1"/>
      <c r="G513" s="1"/>
      <c r="H513" s="18"/>
      <c r="I513" s="2"/>
      <c r="J513" s="2"/>
      <c r="K513" s="87"/>
      <c r="L513" s="2"/>
      <c r="M513" s="4"/>
      <c r="N513" s="4"/>
      <c r="O513" s="4"/>
      <c r="P513" s="26">
        <f>SUM(P511:P512)</f>
        <v>330.39774499999896</v>
      </c>
      <c r="Q513" s="5"/>
      <c r="R513" s="12"/>
      <c r="S513" s="59">
        <v>0</v>
      </c>
      <c r="T513" s="59">
        <v>0</v>
      </c>
      <c r="U513" s="59">
        <v>0</v>
      </c>
      <c r="V513" s="59">
        <v>0</v>
      </c>
      <c r="W513" s="59">
        <v>0</v>
      </c>
      <c r="X513" s="60">
        <f t="shared" ref="X513:X515" si="93">+W513</f>
        <v>0</v>
      </c>
      <c r="Y513" s="5"/>
    </row>
    <row r="514" spans="1:25" customFormat="1" x14ac:dyDescent="0.35">
      <c r="A514" s="1" t="s">
        <v>862</v>
      </c>
      <c r="B514" s="1" t="s">
        <v>863</v>
      </c>
      <c r="C514" s="3">
        <v>43992</v>
      </c>
      <c r="D514" s="1" t="s">
        <v>864</v>
      </c>
      <c r="E514" s="1" t="s">
        <v>865</v>
      </c>
      <c r="F514" s="1" t="s">
        <v>2983</v>
      </c>
      <c r="G514" s="1" t="s">
        <v>3121</v>
      </c>
      <c r="H514" s="18"/>
      <c r="I514" s="2">
        <v>1</v>
      </c>
      <c r="J514" s="2">
        <v>605.17049586776898</v>
      </c>
      <c r="K514" s="87">
        <v>1059.0846779983499</v>
      </c>
      <c r="L514" s="2">
        <v>1281.4924603780032</v>
      </c>
      <c r="M514" s="4">
        <v>732.25630000000046</v>
      </c>
      <c r="N514" s="4">
        <v>732.25630000000046</v>
      </c>
      <c r="O514" s="4">
        <v>695.6434850000004</v>
      </c>
      <c r="P514" s="4">
        <v>695.6434850000004</v>
      </c>
      <c r="Q514" s="5" t="s">
        <v>2969</v>
      </c>
      <c r="R514" s="12">
        <v>585.84897537800282</v>
      </c>
      <c r="S514" s="59">
        <v>0</v>
      </c>
      <c r="T514" s="59">
        <v>0</v>
      </c>
      <c r="U514" s="59">
        <v>0</v>
      </c>
      <c r="V514" s="59">
        <v>0</v>
      </c>
      <c r="W514" s="59">
        <v>0</v>
      </c>
      <c r="X514" s="60">
        <f t="shared" si="93"/>
        <v>0</v>
      </c>
      <c r="Y514" s="5"/>
    </row>
    <row r="515" spans="1:25" customFormat="1" x14ac:dyDescent="0.35">
      <c r="A515" s="1" t="s">
        <v>1760</v>
      </c>
      <c r="B515" s="1" t="s">
        <v>1761</v>
      </c>
      <c r="C515" s="3">
        <v>43992</v>
      </c>
      <c r="D515" s="1" t="s">
        <v>1762</v>
      </c>
      <c r="E515" s="1" t="s">
        <v>1763</v>
      </c>
      <c r="F515" s="1" t="s">
        <v>2983</v>
      </c>
      <c r="G515" s="1" t="s">
        <v>3121</v>
      </c>
      <c r="H515" s="18"/>
      <c r="I515" s="2">
        <v>2</v>
      </c>
      <c r="J515" s="2">
        <v>176.041818181818</v>
      </c>
      <c r="K515" s="87">
        <v>615.97032181818099</v>
      </c>
      <c r="L515" s="2">
        <v>745.32408939999902</v>
      </c>
      <c r="M515" s="4">
        <v>213.01059999999978</v>
      </c>
      <c r="N515" s="4">
        <v>426.02119999999957</v>
      </c>
      <c r="O515" s="4">
        <v>404.72013999999956</v>
      </c>
      <c r="P515" s="4">
        <v>404.72013999999956</v>
      </c>
      <c r="Q515" s="5" t="s">
        <v>2969</v>
      </c>
      <c r="R515" s="12">
        <v>340.60394939999946</v>
      </c>
      <c r="S515" s="59">
        <v>0</v>
      </c>
      <c r="T515" s="59">
        <v>0</v>
      </c>
      <c r="U515" s="59">
        <v>0</v>
      </c>
      <c r="V515" s="59">
        <v>0</v>
      </c>
      <c r="W515" s="59">
        <v>0</v>
      </c>
      <c r="X515" s="60">
        <f t="shared" si="93"/>
        <v>0</v>
      </c>
      <c r="Y515" s="5"/>
    </row>
    <row r="516" spans="1:25" customFormat="1" x14ac:dyDescent="0.35">
      <c r="A516" s="1" t="s">
        <v>2719</v>
      </c>
      <c r="B516" s="1" t="s">
        <v>2720</v>
      </c>
      <c r="C516" s="3">
        <v>43992</v>
      </c>
      <c r="D516" s="1" t="s">
        <v>2721</v>
      </c>
      <c r="E516" s="1" t="s">
        <v>2722</v>
      </c>
      <c r="F516" s="1" t="s">
        <v>2983</v>
      </c>
      <c r="G516" s="1" t="s">
        <v>3121</v>
      </c>
      <c r="H516" s="18">
        <v>594</v>
      </c>
      <c r="I516" s="2">
        <v>1</v>
      </c>
      <c r="J516" s="2">
        <v>659.09768595041305</v>
      </c>
      <c r="K516" s="87">
        <v>1153.1968572000001</v>
      </c>
      <c r="L516" s="2">
        <v>1395.368197212</v>
      </c>
      <c r="M516" s="4">
        <v>797.50819999999976</v>
      </c>
      <c r="N516" s="4">
        <v>797.50819999999976</v>
      </c>
      <c r="O516" s="4">
        <v>757.63278999999977</v>
      </c>
      <c r="P516" s="4">
        <v>757.63278999999977</v>
      </c>
      <c r="Q516" s="5" t="s">
        <v>2969</v>
      </c>
      <c r="R516" s="12">
        <v>637.73540721200027</v>
      </c>
      <c r="S516" s="59">
        <v>4217.1899999999996</v>
      </c>
      <c r="T516" s="59">
        <v>-101.63</v>
      </c>
      <c r="U516" s="59">
        <v>-84.34</v>
      </c>
      <c r="V516" s="59">
        <v>-50.609999999999218</v>
      </c>
      <c r="W516" s="59">
        <v>3980.61</v>
      </c>
      <c r="X516" s="60">
        <f>+W516-P517</f>
        <v>2122.6135850000005</v>
      </c>
      <c r="Y516" s="5"/>
    </row>
    <row r="517" spans="1:25" customFormat="1" x14ac:dyDescent="0.35">
      <c r="A517" s="1"/>
      <c r="B517" s="1"/>
      <c r="C517" s="3"/>
      <c r="D517" s="1"/>
      <c r="E517" s="1"/>
      <c r="F517" s="1"/>
      <c r="G517" s="1"/>
      <c r="H517" s="18"/>
      <c r="I517" s="2"/>
      <c r="J517" s="2"/>
      <c r="K517" s="87"/>
      <c r="L517" s="2"/>
      <c r="M517" s="4"/>
      <c r="N517" s="4"/>
      <c r="O517" s="4"/>
      <c r="P517" s="26">
        <f>SUM(P514:P516)</f>
        <v>1857.9964149999996</v>
      </c>
      <c r="Q517" s="5"/>
      <c r="R517" s="12"/>
      <c r="S517" s="59">
        <v>0</v>
      </c>
      <c r="T517" s="59">
        <v>0</v>
      </c>
      <c r="U517" s="59">
        <v>0</v>
      </c>
      <c r="V517" s="59">
        <v>0</v>
      </c>
      <c r="W517" s="59">
        <v>0</v>
      </c>
      <c r="X517" s="60">
        <f t="shared" ref="X517:X519" si="94">+W517</f>
        <v>0</v>
      </c>
      <c r="Y517" s="5"/>
    </row>
    <row r="518" spans="1:25" customFormat="1" x14ac:dyDescent="0.35">
      <c r="A518" s="1" t="s">
        <v>55</v>
      </c>
      <c r="B518" s="1" t="s">
        <v>56</v>
      </c>
      <c r="C518" s="3">
        <v>43992</v>
      </c>
      <c r="D518" s="1" t="s">
        <v>57</v>
      </c>
      <c r="E518" s="1" t="s">
        <v>58</v>
      </c>
      <c r="F518" s="1" t="s">
        <v>2983</v>
      </c>
      <c r="G518" s="1" t="s">
        <v>3122</v>
      </c>
      <c r="H518" s="18"/>
      <c r="I518" s="2">
        <v>1</v>
      </c>
      <c r="J518" s="2">
        <v>748.21338842975194</v>
      </c>
      <c r="K518" s="87">
        <v>1309.1040729322301</v>
      </c>
      <c r="L518" s="2">
        <v>1584.0159282479983</v>
      </c>
      <c r="M518" s="4">
        <v>905.3381999999998</v>
      </c>
      <c r="N518" s="4">
        <v>905.3381999999998</v>
      </c>
      <c r="O518" s="4">
        <v>860.07128999999975</v>
      </c>
      <c r="P518" s="4">
        <v>860.07128999999975</v>
      </c>
      <c r="Q518" s="5" t="s">
        <v>2969</v>
      </c>
      <c r="R518" s="12">
        <v>723.94463824799857</v>
      </c>
      <c r="S518" s="59">
        <v>0</v>
      </c>
      <c r="T518" s="59">
        <v>0</v>
      </c>
      <c r="U518" s="59">
        <v>0</v>
      </c>
      <c r="V518" s="59">
        <v>0</v>
      </c>
      <c r="W518" s="59">
        <v>0</v>
      </c>
      <c r="X518" s="60">
        <f t="shared" si="94"/>
        <v>0</v>
      </c>
      <c r="Y518" s="5"/>
    </row>
    <row r="519" spans="1:25" customFormat="1" x14ac:dyDescent="0.35">
      <c r="A519" s="1" t="s">
        <v>1764</v>
      </c>
      <c r="B519" s="1" t="s">
        <v>1765</v>
      </c>
      <c r="C519" s="3">
        <v>43992</v>
      </c>
      <c r="D519" s="1" t="s">
        <v>1766</v>
      </c>
      <c r="E519" s="1" t="s">
        <v>1767</v>
      </c>
      <c r="F519" s="1" t="s">
        <v>2983</v>
      </c>
      <c r="G519" s="1" t="s">
        <v>3122</v>
      </c>
      <c r="H519" s="18"/>
      <c r="I519" s="2">
        <v>2</v>
      </c>
      <c r="J519" s="2">
        <v>176.041818181818</v>
      </c>
      <c r="K519" s="87">
        <v>615.97032181818099</v>
      </c>
      <c r="L519" s="2">
        <v>745.32408939999902</v>
      </c>
      <c r="M519" s="4">
        <v>213.01059999999978</v>
      </c>
      <c r="N519" s="4">
        <v>426.02119999999957</v>
      </c>
      <c r="O519" s="4">
        <v>404.72013999999956</v>
      </c>
      <c r="P519" s="4">
        <v>404.72013999999956</v>
      </c>
      <c r="Q519" s="5" t="s">
        <v>2969</v>
      </c>
      <c r="R519" s="12">
        <v>340.60394939999946</v>
      </c>
      <c r="S519" s="59">
        <v>0</v>
      </c>
      <c r="T519" s="59">
        <v>0</v>
      </c>
      <c r="U519" s="59">
        <v>0</v>
      </c>
      <c r="V519" s="59">
        <v>0</v>
      </c>
      <c r="W519" s="59">
        <v>0</v>
      </c>
      <c r="X519" s="60">
        <f t="shared" si="94"/>
        <v>0</v>
      </c>
      <c r="Y519" s="5"/>
    </row>
    <row r="520" spans="1:25" customFormat="1" x14ac:dyDescent="0.35">
      <c r="A520" s="1" t="s">
        <v>1802</v>
      </c>
      <c r="B520" s="1" t="s">
        <v>1803</v>
      </c>
      <c r="C520" s="3">
        <v>43992</v>
      </c>
      <c r="D520" s="1" t="s">
        <v>1804</v>
      </c>
      <c r="E520" s="1" t="s">
        <v>1805</v>
      </c>
      <c r="F520" s="1" t="s">
        <v>2983</v>
      </c>
      <c r="G520" s="1" t="s">
        <v>3122</v>
      </c>
      <c r="H520" s="18">
        <v>595</v>
      </c>
      <c r="I520" s="2">
        <v>1</v>
      </c>
      <c r="J520" s="2">
        <v>361.13851239669401</v>
      </c>
      <c r="K520" s="87">
        <v>618.17884859504102</v>
      </c>
      <c r="L520" s="2">
        <v>747.99640679999959</v>
      </c>
      <c r="M520" s="4">
        <v>436.97759999999977</v>
      </c>
      <c r="N520" s="4">
        <v>436.97759999999977</v>
      </c>
      <c r="O520" s="4">
        <v>415.12871999999976</v>
      </c>
      <c r="P520" s="4">
        <v>415.12871999999976</v>
      </c>
      <c r="Q520" s="5" t="s">
        <v>2969</v>
      </c>
      <c r="R520" s="12">
        <v>332.86768679999983</v>
      </c>
      <c r="S520" s="59">
        <v>3077.34</v>
      </c>
      <c r="T520" s="59">
        <v>-74.16</v>
      </c>
      <c r="U520" s="59">
        <v>-61.55</v>
      </c>
      <c r="V520" s="59">
        <v>-129.24000000000024</v>
      </c>
      <c r="W520" s="59">
        <v>2812.39</v>
      </c>
      <c r="X520" s="60">
        <f>+W520-P521</f>
        <v>1132.4698500000009</v>
      </c>
      <c r="Y520" s="5"/>
    </row>
    <row r="521" spans="1:25" customFormat="1" x14ac:dyDescent="0.35">
      <c r="A521" s="1"/>
      <c r="B521" s="1"/>
      <c r="C521" s="3"/>
      <c r="D521" s="1"/>
      <c r="E521" s="1"/>
      <c r="F521" s="1"/>
      <c r="G521" s="1"/>
      <c r="H521" s="18"/>
      <c r="I521" s="2"/>
      <c r="J521" s="2"/>
      <c r="K521" s="87"/>
      <c r="L521" s="2"/>
      <c r="M521" s="4"/>
      <c r="N521" s="4"/>
      <c r="O521" s="4"/>
      <c r="P521" s="26">
        <f>SUM(P518:P520)</f>
        <v>1679.920149999999</v>
      </c>
      <c r="Q521" s="5"/>
      <c r="R521" s="12"/>
      <c r="S521" s="59">
        <v>0</v>
      </c>
      <c r="T521" s="59">
        <v>0</v>
      </c>
      <c r="U521" s="59">
        <v>0</v>
      </c>
      <c r="V521" s="59">
        <v>0</v>
      </c>
      <c r="W521" s="59">
        <v>0</v>
      </c>
      <c r="X521" s="60">
        <f>+W521</f>
        <v>0</v>
      </c>
      <c r="Y521" s="5"/>
    </row>
    <row r="522" spans="1:25" customFormat="1" x14ac:dyDescent="0.35">
      <c r="A522" s="1" t="s">
        <v>649</v>
      </c>
      <c r="B522" s="1" t="s">
        <v>650</v>
      </c>
      <c r="C522" s="3">
        <v>43992</v>
      </c>
      <c r="D522" s="1" t="s">
        <v>651</v>
      </c>
      <c r="E522" s="1" t="s">
        <v>652</v>
      </c>
      <c r="F522" s="1" t="s">
        <v>2983</v>
      </c>
      <c r="G522" s="1" t="s">
        <v>3123</v>
      </c>
      <c r="H522" s="18">
        <v>596</v>
      </c>
      <c r="I522" s="2">
        <v>1</v>
      </c>
      <c r="J522" s="2">
        <v>753.73636363636399</v>
      </c>
      <c r="K522" s="87">
        <v>1198.3503698181801</v>
      </c>
      <c r="L522" s="2">
        <v>1450.0039474799978</v>
      </c>
      <c r="M522" s="4">
        <v>912.02100000000041</v>
      </c>
      <c r="N522" s="4">
        <v>912.02100000000041</v>
      </c>
      <c r="O522" s="4">
        <v>866.41995000000031</v>
      </c>
      <c r="P522" s="26">
        <v>866.41995000000031</v>
      </c>
      <c r="Q522" s="5" t="s">
        <v>2969</v>
      </c>
      <c r="R522" s="12">
        <v>583.58399747999749</v>
      </c>
      <c r="S522" s="59">
        <v>1970</v>
      </c>
      <c r="T522" s="59">
        <v>-47.48</v>
      </c>
      <c r="U522" s="59">
        <v>-39.4</v>
      </c>
      <c r="V522" s="59">
        <v>-53.189999999999827</v>
      </c>
      <c r="W522" s="59">
        <v>1829.93</v>
      </c>
      <c r="X522" s="60">
        <f>+W522-P522</f>
        <v>963.51004999999975</v>
      </c>
      <c r="Y522" s="5"/>
    </row>
    <row r="523" spans="1:25" customFormat="1" x14ac:dyDescent="0.35">
      <c r="A523" s="1" t="s">
        <v>447</v>
      </c>
      <c r="B523" s="1" t="s">
        <v>448</v>
      </c>
      <c r="C523" s="3">
        <v>43992</v>
      </c>
      <c r="D523" s="1" t="s">
        <v>449</v>
      </c>
      <c r="E523" s="1" t="s">
        <v>450</v>
      </c>
      <c r="F523" s="1" t="s">
        <v>2983</v>
      </c>
      <c r="G523" s="1" t="s">
        <v>3124</v>
      </c>
      <c r="H523" s="18"/>
      <c r="I523" s="2">
        <v>1</v>
      </c>
      <c r="J523" s="2">
        <v>297.01</v>
      </c>
      <c r="K523" s="87">
        <v>441.67503012359498</v>
      </c>
      <c r="L523" s="2">
        <v>534.42678644954992</v>
      </c>
      <c r="M523" s="4">
        <v>359.38209999999998</v>
      </c>
      <c r="N523" s="4">
        <v>359.38209999999998</v>
      </c>
      <c r="O523" s="4">
        <v>341.41299499999997</v>
      </c>
      <c r="P523" s="4">
        <v>341.41299499999997</v>
      </c>
      <c r="Q523" s="5" t="s">
        <v>2969</v>
      </c>
      <c r="R523" s="12">
        <v>193.01379144954996</v>
      </c>
      <c r="S523" s="59">
        <v>0</v>
      </c>
      <c r="T523" s="59">
        <v>0</v>
      </c>
      <c r="U523" s="59">
        <v>0</v>
      </c>
      <c r="V523" s="59">
        <v>0</v>
      </c>
      <c r="W523" s="59">
        <v>0</v>
      </c>
      <c r="X523" s="60">
        <f t="shared" ref="X523:X527" si="95">+W523</f>
        <v>0</v>
      </c>
      <c r="Y523" s="5"/>
    </row>
    <row r="524" spans="1:25" customFormat="1" x14ac:dyDescent="0.35">
      <c r="A524" s="1" t="s">
        <v>584</v>
      </c>
      <c r="B524" s="1" t="s">
        <v>585</v>
      </c>
      <c r="C524" s="3">
        <v>43992</v>
      </c>
      <c r="D524" s="1" t="s">
        <v>586</v>
      </c>
      <c r="E524" s="1" t="s">
        <v>587</v>
      </c>
      <c r="F524" s="1" t="s">
        <v>2983</v>
      </c>
      <c r="G524" s="1" t="s">
        <v>3124</v>
      </c>
      <c r="H524" s="18"/>
      <c r="I524" s="2">
        <v>2</v>
      </c>
      <c r="J524" s="2">
        <v>181.88462809917399</v>
      </c>
      <c r="K524" s="87">
        <v>540.952166661158</v>
      </c>
      <c r="L524" s="2">
        <v>654.55212166000115</v>
      </c>
      <c r="M524" s="4">
        <v>220.08040000000054</v>
      </c>
      <c r="N524" s="4">
        <v>440.16080000000107</v>
      </c>
      <c r="O524" s="4">
        <v>418.15276000000102</v>
      </c>
      <c r="P524" s="4">
        <v>418.15276000000102</v>
      </c>
      <c r="Q524" s="5" t="s">
        <v>2969</v>
      </c>
      <c r="R524" s="12">
        <v>236.39936166000012</v>
      </c>
      <c r="S524" s="59">
        <v>0</v>
      </c>
      <c r="T524" s="59">
        <v>0</v>
      </c>
      <c r="U524" s="59">
        <v>0</v>
      </c>
      <c r="V524" s="59">
        <v>0</v>
      </c>
      <c r="W524" s="59">
        <v>0</v>
      </c>
      <c r="X524" s="60">
        <f t="shared" si="95"/>
        <v>0</v>
      </c>
      <c r="Y524" s="5"/>
    </row>
    <row r="525" spans="1:25" customFormat="1" x14ac:dyDescent="0.35">
      <c r="A525" s="1" t="s">
        <v>1233</v>
      </c>
      <c r="B525" s="1" t="s">
        <v>1234</v>
      </c>
      <c r="C525" s="3">
        <v>43992</v>
      </c>
      <c r="D525" s="1" t="s">
        <v>1235</v>
      </c>
      <c r="E525" s="1" t="s">
        <v>1236</v>
      </c>
      <c r="F525" s="1" t="s">
        <v>2983</v>
      </c>
      <c r="G525" s="1" t="s">
        <v>3124</v>
      </c>
      <c r="H525" s="18"/>
      <c r="I525" s="2">
        <v>1</v>
      </c>
      <c r="J525" s="2">
        <v>148.53363636363599</v>
      </c>
      <c r="K525" s="87">
        <v>224.89626415454501</v>
      </c>
      <c r="L525" s="2">
        <v>272.12447962699946</v>
      </c>
      <c r="M525" s="4">
        <v>179.72569999999953</v>
      </c>
      <c r="N525" s="4">
        <v>179.72569999999953</v>
      </c>
      <c r="O525" s="4">
        <v>170.73941499999955</v>
      </c>
      <c r="P525" s="4">
        <v>170.73941499999955</v>
      </c>
      <c r="Q525" s="5" t="s">
        <v>2969</v>
      </c>
      <c r="R525" s="12">
        <v>101.38506462699991</v>
      </c>
      <c r="S525" s="59">
        <v>0</v>
      </c>
      <c r="T525" s="59">
        <v>0</v>
      </c>
      <c r="U525" s="59">
        <v>0</v>
      </c>
      <c r="V525" s="59">
        <v>0</v>
      </c>
      <c r="W525" s="59">
        <v>0</v>
      </c>
      <c r="X525" s="60">
        <f t="shared" si="95"/>
        <v>0</v>
      </c>
      <c r="Y525" s="5"/>
    </row>
    <row r="526" spans="1:25" customFormat="1" x14ac:dyDescent="0.35">
      <c r="A526" s="1" t="s">
        <v>1433</v>
      </c>
      <c r="B526" s="1" t="s">
        <v>1434</v>
      </c>
      <c r="C526" s="3">
        <v>43992</v>
      </c>
      <c r="D526" s="1" t="s">
        <v>1435</v>
      </c>
      <c r="E526" s="1" t="s">
        <v>1436</v>
      </c>
      <c r="F526" s="1" t="s">
        <v>2983</v>
      </c>
      <c r="G526" s="1" t="s">
        <v>3124</v>
      </c>
      <c r="H526" s="18"/>
      <c r="I526" s="2">
        <v>1</v>
      </c>
      <c r="J526" s="2">
        <v>209.05173553719001</v>
      </c>
      <c r="K526" s="87">
        <v>316.52732329421502</v>
      </c>
      <c r="L526" s="2">
        <v>382.99806118600014</v>
      </c>
      <c r="M526" s="4">
        <v>252.9525999999999</v>
      </c>
      <c r="N526" s="4">
        <v>252.9525999999999</v>
      </c>
      <c r="O526" s="4">
        <v>240.30496999999991</v>
      </c>
      <c r="P526" s="4">
        <v>240.30496999999991</v>
      </c>
      <c r="Q526" s="5" t="s">
        <v>2969</v>
      </c>
      <c r="R526" s="12">
        <v>142.69309118600023</v>
      </c>
      <c r="S526" s="59">
        <v>0</v>
      </c>
      <c r="T526" s="59">
        <v>0</v>
      </c>
      <c r="U526" s="59">
        <v>0</v>
      </c>
      <c r="V526" s="59">
        <v>0</v>
      </c>
      <c r="W526" s="59">
        <v>0</v>
      </c>
      <c r="X526" s="60">
        <f t="shared" si="95"/>
        <v>0</v>
      </c>
      <c r="Y526" s="5"/>
    </row>
    <row r="527" spans="1:25" customFormat="1" x14ac:dyDescent="0.35">
      <c r="A527" s="1" t="s">
        <v>1617</v>
      </c>
      <c r="B527" s="1" t="s">
        <v>1618</v>
      </c>
      <c r="C527" s="3">
        <v>43992</v>
      </c>
      <c r="D527" s="1" t="s">
        <v>1619</v>
      </c>
      <c r="E527" s="1" t="s">
        <v>1620</v>
      </c>
      <c r="F527" s="1" t="s">
        <v>2983</v>
      </c>
      <c r="G527" s="1" t="s">
        <v>3124</v>
      </c>
      <c r="H527" s="18"/>
      <c r="I527" s="2">
        <v>1</v>
      </c>
      <c r="J527" s="2">
        <v>133.117933884298</v>
      </c>
      <c r="K527" s="87">
        <v>201.55386369421601</v>
      </c>
      <c r="L527" s="2">
        <v>243.88017507000137</v>
      </c>
      <c r="M527" s="4">
        <v>161.07270000000057</v>
      </c>
      <c r="N527" s="4">
        <v>161.07270000000057</v>
      </c>
      <c r="O527" s="4">
        <v>153.01906500000052</v>
      </c>
      <c r="P527" s="4">
        <v>153.01906500000052</v>
      </c>
      <c r="Q527" s="5" t="s">
        <v>2969</v>
      </c>
      <c r="R527" s="12">
        <v>90.861110070000848</v>
      </c>
      <c r="S527" s="59">
        <v>0</v>
      </c>
      <c r="T527" s="59">
        <v>0</v>
      </c>
      <c r="U527" s="59">
        <v>0</v>
      </c>
      <c r="V527" s="59">
        <v>0</v>
      </c>
      <c r="W527" s="59">
        <v>0</v>
      </c>
      <c r="X527" s="60">
        <f t="shared" si="95"/>
        <v>0</v>
      </c>
      <c r="Y527" s="5"/>
    </row>
    <row r="528" spans="1:25" customFormat="1" x14ac:dyDescent="0.35">
      <c r="A528" s="1" t="s">
        <v>1979</v>
      </c>
      <c r="B528" s="1" t="s">
        <v>1980</v>
      </c>
      <c r="C528" s="3">
        <v>43992</v>
      </c>
      <c r="D528" s="1" t="s">
        <v>1981</v>
      </c>
      <c r="E528" s="1" t="s">
        <v>1982</v>
      </c>
      <c r="F528" s="1" t="s">
        <v>2983</v>
      </c>
      <c r="G528" s="1" t="s">
        <v>3124</v>
      </c>
      <c r="H528" s="18">
        <v>597</v>
      </c>
      <c r="I528" s="2">
        <v>1</v>
      </c>
      <c r="J528" s="2">
        <v>429.11768595041298</v>
      </c>
      <c r="K528" s="87">
        <v>638.20678034165201</v>
      </c>
      <c r="L528" s="2">
        <v>772.23020421339891</v>
      </c>
      <c r="M528" s="4">
        <v>519.23239999999964</v>
      </c>
      <c r="N528" s="4">
        <v>519.23239999999964</v>
      </c>
      <c r="O528" s="4">
        <v>493.27077999999966</v>
      </c>
      <c r="P528" s="4">
        <v>493.27077999999966</v>
      </c>
      <c r="Q528" s="5" t="s">
        <v>2969</v>
      </c>
      <c r="R528" s="12">
        <v>278.95942421339925</v>
      </c>
      <c r="S528" s="59">
        <v>2860.2</v>
      </c>
      <c r="T528" s="59">
        <v>-68.930000000000007</v>
      </c>
      <c r="U528" s="59">
        <v>-57.2</v>
      </c>
      <c r="V528" s="59">
        <v>-177.33000000000038</v>
      </c>
      <c r="W528" s="59">
        <v>2556.7399999999998</v>
      </c>
      <c r="X528" s="60">
        <f>+W528-P529</f>
        <v>739.84001499999908</v>
      </c>
      <c r="Y528" s="5"/>
    </row>
    <row r="529" spans="1:25" customFormat="1" x14ac:dyDescent="0.35">
      <c r="A529" s="1"/>
      <c r="B529" s="1"/>
      <c r="C529" s="3"/>
      <c r="D529" s="1"/>
      <c r="E529" s="1"/>
      <c r="F529" s="1"/>
      <c r="G529" s="1"/>
      <c r="H529" s="18"/>
      <c r="I529" s="2"/>
      <c r="J529" s="2"/>
      <c r="K529" s="87"/>
      <c r="L529" s="2"/>
      <c r="M529" s="4"/>
      <c r="N529" s="4"/>
      <c r="O529" s="4"/>
      <c r="P529" s="26">
        <f>SUM(P523:P528)</f>
        <v>1816.8999850000007</v>
      </c>
      <c r="Q529" s="5"/>
      <c r="R529" s="12"/>
      <c r="S529" s="59">
        <v>0</v>
      </c>
      <c r="T529" s="59">
        <v>0</v>
      </c>
      <c r="U529" s="59">
        <v>0</v>
      </c>
      <c r="V529" s="59">
        <v>0</v>
      </c>
      <c r="W529" s="59">
        <v>0</v>
      </c>
      <c r="X529" s="60">
        <f t="shared" ref="X529:X532" si="96">+W529</f>
        <v>0</v>
      </c>
      <c r="Y529" s="5"/>
    </row>
    <row r="530" spans="1:25" customFormat="1" x14ac:dyDescent="0.35">
      <c r="A530" s="1" t="s">
        <v>59</v>
      </c>
      <c r="B530" s="1" t="s">
        <v>60</v>
      </c>
      <c r="C530" s="3">
        <v>43992</v>
      </c>
      <c r="D530" s="1" t="s">
        <v>61</v>
      </c>
      <c r="E530" s="1" t="s">
        <v>62</v>
      </c>
      <c r="F530" s="1" t="s">
        <v>2983</v>
      </c>
      <c r="G530" s="1" t="s">
        <v>3125</v>
      </c>
      <c r="H530" s="18"/>
      <c r="I530" s="2">
        <v>1</v>
      </c>
      <c r="J530" s="2">
        <v>748.21338842975194</v>
      </c>
      <c r="K530" s="87">
        <v>1112.7384619924001</v>
      </c>
      <c r="L530" s="2">
        <v>1346.413539010804</v>
      </c>
      <c r="M530" s="4">
        <v>905.3381999999998</v>
      </c>
      <c r="N530" s="4">
        <v>905.3381999999998</v>
      </c>
      <c r="O530" s="4">
        <v>860.07128999999975</v>
      </c>
      <c r="P530" s="4">
        <v>860.07128999999975</v>
      </c>
      <c r="Q530" s="5" t="s">
        <v>2969</v>
      </c>
      <c r="R530" s="12">
        <v>486.34224901080427</v>
      </c>
      <c r="S530" s="59">
        <v>0</v>
      </c>
      <c r="T530" s="59">
        <v>0</v>
      </c>
      <c r="U530" s="59">
        <v>0</v>
      </c>
      <c r="V530" s="59">
        <v>0</v>
      </c>
      <c r="W530" s="59">
        <v>0</v>
      </c>
      <c r="X530" s="60">
        <f t="shared" si="96"/>
        <v>0</v>
      </c>
      <c r="Y530" s="5"/>
    </row>
    <row r="531" spans="1:25" customFormat="1" x14ac:dyDescent="0.35">
      <c r="A531" s="1" t="s">
        <v>63</v>
      </c>
      <c r="B531" s="1" t="s">
        <v>64</v>
      </c>
      <c r="C531" s="3">
        <v>43992</v>
      </c>
      <c r="D531" s="1" t="s">
        <v>65</v>
      </c>
      <c r="E531" s="1" t="s">
        <v>66</v>
      </c>
      <c r="F531" s="1" t="s">
        <v>2983</v>
      </c>
      <c r="G531" s="1" t="s">
        <v>3125</v>
      </c>
      <c r="H531" s="18"/>
      <c r="I531" s="2">
        <v>-1</v>
      </c>
      <c r="J531" s="2">
        <v>748.21338842975194</v>
      </c>
      <c r="K531" s="87">
        <v>-1112.7384619924001</v>
      </c>
      <c r="L531" s="2">
        <v>-1346.413539010804</v>
      </c>
      <c r="M531" s="4">
        <v>905.3381999999998</v>
      </c>
      <c r="N531" s="4">
        <v>-905.3381999999998</v>
      </c>
      <c r="O531" s="4">
        <v>-860.07128999999975</v>
      </c>
      <c r="P531" s="4">
        <v>-860.07128999999975</v>
      </c>
      <c r="Q531" s="5" t="s">
        <v>2969</v>
      </c>
      <c r="R531" s="12">
        <v>-486.34224901080427</v>
      </c>
      <c r="S531" s="59">
        <v>0</v>
      </c>
      <c r="T531" s="59">
        <v>0</v>
      </c>
      <c r="U531" s="59">
        <v>0</v>
      </c>
      <c r="V531" s="59">
        <v>0</v>
      </c>
      <c r="W531" s="59">
        <v>0</v>
      </c>
      <c r="X531" s="60">
        <f t="shared" si="96"/>
        <v>0</v>
      </c>
      <c r="Y531" s="5"/>
    </row>
    <row r="532" spans="1:25" customFormat="1" x14ac:dyDescent="0.35">
      <c r="A532" s="1" t="s">
        <v>1445</v>
      </c>
      <c r="B532" s="1" t="s">
        <v>1446</v>
      </c>
      <c r="C532" s="3">
        <v>43992</v>
      </c>
      <c r="D532" s="1" t="s">
        <v>1447</v>
      </c>
      <c r="E532" s="1" t="s">
        <v>1448</v>
      </c>
      <c r="F532" s="1" t="s">
        <v>2983</v>
      </c>
      <c r="G532" s="1" t="s">
        <v>3125</v>
      </c>
      <c r="H532" s="18"/>
      <c r="I532" s="2">
        <v>1</v>
      </c>
      <c r="J532" s="2">
        <v>209.05173553719001</v>
      </c>
      <c r="K532" s="87">
        <v>310.63927663694199</v>
      </c>
      <c r="L532" s="2">
        <v>375.87352473069978</v>
      </c>
      <c r="M532" s="4">
        <v>252.9525999999999</v>
      </c>
      <c r="N532" s="4">
        <v>252.9525999999999</v>
      </c>
      <c r="O532" s="4">
        <v>240.30496999999991</v>
      </c>
      <c r="P532" s="4">
        <v>240.30496999999991</v>
      </c>
      <c r="Q532" s="5" t="s">
        <v>2969</v>
      </c>
      <c r="R532" s="12">
        <v>135.56855473069987</v>
      </c>
      <c r="S532" s="59">
        <v>0</v>
      </c>
      <c r="T532" s="59">
        <v>0</v>
      </c>
      <c r="U532" s="59">
        <v>0</v>
      </c>
      <c r="V532" s="59">
        <v>0</v>
      </c>
      <c r="W532" s="59">
        <v>0</v>
      </c>
      <c r="X532" s="60">
        <f t="shared" si="96"/>
        <v>0</v>
      </c>
      <c r="Y532" s="5"/>
    </row>
    <row r="533" spans="1:25" customFormat="1" x14ac:dyDescent="0.35">
      <c r="A533" s="1" t="s">
        <v>1453</v>
      </c>
      <c r="B533" s="1" t="s">
        <v>1454</v>
      </c>
      <c r="C533" s="3">
        <v>43992</v>
      </c>
      <c r="D533" s="1" t="s">
        <v>1455</v>
      </c>
      <c r="E533" s="1" t="s">
        <v>1456</v>
      </c>
      <c r="F533" s="1" t="s">
        <v>2983</v>
      </c>
      <c r="G533" s="1" t="s">
        <v>3125</v>
      </c>
      <c r="H533" s="18">
        <v>598</v>
      </c>
      <c r="I533" s="2">
        <v>-1</v>
      </c>
      <c r="J533" s="2">
        <v>209.05173553719001</v>
      </c>
      <c r="K533" s="87">
        <v>-310.63927663694199</v>
      </c>
      <c r="L533" s="2">
        <v>-375.87352473069978</v>
      </c>
      <c r="M533" s="4">
        <v>252.9525999999999</v>
      </c>
      <c r="N533" s="4">
        <v>-252.9525999999999</v>
      </c>
      <c r="O533" s="4">
        <v>-240.30496999999991</v>
      </c>
      <c r="P533" s="4">
        <v>-240.30496999999991</v>
      </c>
      <c r="Q533" s="5" t="s">
        <v>2969</v>
      </c>
      <c r="R533" s="12">
        <v>-135.56855473069987</v>
      </c>
      <c r="S533" s="66">
        <v>1722.29</v>
      </c>
      <c r="T533" s="66">
        <v>-41.51</v>
      </c>
      <c r="U533" s="66">
        <v>-34.450000000000003</v>
      </c>
      <c r="V533" s="66">
        <v>-106.77999999999997</v>
      </c>
      <c r="W533" s="66">
        <v>1539.55</v>
      </c>
      <c r="X533" s="67">
        <f>+W533-P534</f>
        <v>1539.55</v>
      </c>
      <c r="Y533" s="5"/>
    </row>
    <row r="534" spans="1:25" customFormat="1" x14ac:dyDescent="0.35">
      <c r="A534" s="1"/>
      <c r="B534" s="1"/>
      <c r="C534" s="3"/>
      <c r="D534" s="1"/>
      <c r="E534" s="1"/>
      <c r="F534" s="1"/>
      <c r="G534" s="1"/>
      <c r="H534" s="18"/>
      <c r="I534" s="2"/>
      <c r="J534" s="2"/>
      <c r="K534" s="87"/>
      <c r="L534" s="2"/>
      <c r="M534" s="4"/>
      <c r="N534" s="4"/>
      <c r="O534" s="4"/>
      <c r="P534" s="26">
        <f>SUM(P530:P533)</f>
        <v>0</v>
      </c>
      <c r="Q534" s="5"/>
      <c r="R534" s="12"/>
      <c r="S534" s="59">
        <v>0</v>
      </c>
      <c r="T534" s="59">
        <v>0</v>
      </c>
      <c r="U534" s="59">
        <v>0</v>
      </c>
      <c r="V534" s="59">
        <v>0</v>
      </c>
      <c r="W534" s="59">
        <v>0</v>
      </c>
      <c r="X534" s="60">
        <f t="shared" ref="X534:X537" si="97">+W534</f>
        <v>0</v>
      </c>
      <c r="Y534" s="5"/>
    </row>
    <row r="535" spans="1:25" customFormat="1" x14ac:dyDescent="0.35">
      <c r="A535" s="1" t="s">
        <v>352</v>
      </c>
      <c r="B535" s="1" t="s">
        <v>353</v>
      </c>
      <c r="C535" s="3">
        <v>43992</v>
      </c>
      <c r="D535" s="1" t="s">
        <v>354</v>
      </c>
      <c r="E535" s="1" t="s">
        <v>355</v>
      </c>
      <c r="F535" s="1" t="s">
        <v>2983</v>
      </c>
      <c r="G535" s="1" t="s">
        <v>3126</v>
      </c>
      <c r="H535" s="18"/>
      <c r="I535" s="2">
        <v>1</v>
      </c>
      <c r="J535" s="2">
        <v>93.062892561983503</v>
      </c>
      <c r="K535" s="87">
        <v>152.22194967181801</v>
      </c>
      <c r="L535" s="2">
        <v>184.18855910289977</v>
      </c>
      <c r="M535" s="4">
        <v>112.60610000000004</v>
      </c>
      <c r="N535" s="4">
        <v>112.60610000000004</v>
      </c>
      <c r="O535" s="4">
        <v>106.97579500000003</v>
      </c>
      <c r="P535" s="4">
        <v>106.97579500000003</v>
      </c>
      <c r="Q535" s="5" t="s">
        <v>2969</v>
      </c>
      <c r="R535" s="12">
        <v>77.21276410289974</v>
      </c>
      <c r="S535" s="59">
        <v>0</v>
      </c>
      <c r="T535" s="59">
        <v>0</v>
      </c>
      <c r="U535" s="59">
        <v>0</v>
      </c>
      <c r="V535" s="59">
        <v>0</v>
      </c>
      <c r="W535" s="59">
        <v>0</v>
      </c>
      <c r="X535" s="60">
        <f t="shared" si="97"/>
        <v>0</v>
      </c>
      <c r="Y535" s="5"/>
    </row>
    <row r="536" spans="1:25" customFormat="1" x14ac:dyDescent="0.35">
      <c r="A536" s="1" t="s">
        <v>1265</v>
      </c>
      <c r="B536" s="1" t="s">
        <v>1266</v>
      </c>
      <c r="C536" s="3">
        <v>43992</v>
      </c>
      <c r="D536" s="1" t="s">
        <v>1267</v>
      </c>
      <c r="E536" s="1" t="s">
        <v>1268</v>
      </c>
      <c r="F536" s="1" t="s">
        <v>2983</v>
      </c>
      <c r="G536" s="1" t="s">
        <v>3126</v>
      </c>
      <c r="H536" s="18"/>
      <c r="I536" s="2">
        <v>1</v>
      </c>
      <c r="J536" s="2">
        <v>148.53363636363599</v>
      </c>
      <c r="K536" s="87">
        <v>220.22161355090901</v>
      </c>
      <c r="L536" s="2">
        <v>266.46815239659992</v>
      </c>
      <c r="M536" s="4">
        <v>179.72569999999953</v>
      </c>
      <c r="N536" s="4">
        <v>179.72569999999953</v>
      </c>
      <c r="O536" s="4">
        <v>170.73941499999955</v>
      </c>
      <c r="P536" s="4">
        <v>170.73941499999955</v>
      </c>
      <c r="Q536" s="5" t="s">
        <v>2969</v>
      </c>
      <c r="R536" s="12">
        <v>95.728737396600366</v>
      </c>
      <c r="S536" s="59">
        <v>0</v>
      </c>
      <c r="T536" s="59">
        <v>0</v>
      </c>
      <c r="U536" s="59">
        <v>0</v>
      </c>
      <c r="V536" s="59">
        <v>0</v>
      </c>
      <c r="W536" s="59">
        <v>0</v>
      </c>
      <c r="X536" s="60">
        <f t="shared" si="97"/>
        <v>0</v>
      </c>
      <c r="Y536" s="5"/>
    </row>
    <row r="537" spans="1:25" customFormat="1" x14ac:dyDescent="0.35">
      <c r="A537" s="1" t="s">
        <v>1637</v>
      </c>
      <c r="B537" s="1" t="s">
        <v>1638</v>
      </c>
      <c r="C537" s="3">
        <v>43992</v>
      </c>
      <c r="D537" s="1" t="s">
        <v>1639</v>
      </c>
      <c r="E537" s="1" t="s">
        <v>1640</v>
      </c>
      <c r="F537" s="1" t="s">
        <v>2983</v>
      </c>
      <c r="G537" s="1" t="s">
        <v>3126</v>
      </c>
      <c r="H537" s="18"/>
      <c r="I537" s="2">
        <v>1</v>
      </c>
      <c r="J537" s="2">
        <v>133.117933884298</v>
      </c>
      <c r="K537" s="87">
        <v>197.96200904318201</v>
      </c>
      <c r="L537" s="2">
        <v>239.53403094225021</v>
      </c>
      <c r="M537" s="4">
        <v>161.07270000000057</v>
      </c>
      <c r="N537" s="4">
        <v>161.07270000000057</v>
      </c>
      <c r="O537" s="4">
        <v>153.01906500000052</v>
      </c>
      <c r="P537" s="4">
        <v>153.01906500000052</v>
      </c>
      <c r="Q537" s="5" t="s">
        <v>2969</v>
      </c>
      <c r="R537" s="12">
        <v>86.514965942249688</v>
      </c>
      <c r="S537" s="59">
        <v>0</v>
      </c>
      <c r="T537" s="59">
        <v>0</v>
      </c>
      <c r="U537" s="59">
        <v>0</v>
      </c>
      <c r="V537" s="59">
        <v>0</v>
      </c>
      <c r="W537" s="59">
        <v>0</v>
      </c>
      <c r="X537" s="60">
        <f t="shared" si="97"/>
        <v>0</v>
      </c>
      <c r="Y537" s="5"/>
    </row>
    <row r="538" spans="1:25" customFormat="1" x14ac:dyDescent="0.35">
      <c r="A538" s="1" t="s">
        <v>2884</v>
      </c>
      <c r="B538" s="1" t="s">
        <v>2885</v>
      </c>
      <c r="C538" s="3">
        <v>43992</v>
      </c>
      <c r="D538" s="1" t="s">
        <v>2886</v>
      </c>
      <c r="E538" s="1" t="s">
        <v>2887</v>
      </c>
      <c r="F538" s="1" t="s">
        <v>2983</v>
      </c>
      <c r="G538" s="1" t="s">
        <v>3126</v>
      </c>
      <c r="H538" s="18">
        <v>599</v>
      </c>
      <c r="I538" s="2">
        <v>1</v>
      </c>
      <c r="J538" s="2">
        <v>38.195702479338799</v>
      </c>
      <c r="K538" s="87">
        <v>62.4743424119008</v>
      </c>
      <c r="L538" s="2">
        <v>75.593954318399966</v>
      </c>
      <c r="M538" s="4">
        <v>46.216799999999942</v>
      </c>
      <c r="N538" s="4">
        <v>46.216799999999942</v>
      </c>
      <c r="O538" s="4">
        <v>43.905959999999943</v>
      </c>
      <c r="P538" s="4">
        <v>43.905959999999943</v>
      </c>
      <c r="Q538" s="5" t="s">
        <v>2969</v>
      </c>
      <c r="R538" s="12">
        <v>31.687994318400023</v>
      </c>
      <c r="S538" s="59">
        <v>765.8</v>
      </c>
      <c r="T538" s="59">
        <v>-18.46</v>
      </c>
      <c r="U538" s="59">
        <v>-15.32</v>
      </c>
      <c r="V538" s="59">
        <v>-24.509999999999877</v>
      </c>
      <c r="W538" s="59">
        <v>707.51</v>
      </c>
      <c r="X538" s="60">
        <f>+W538-P539</f>
        <v>232.86976499999992</v>
      </c>
      <c r="Y538" s="5"/>
    </row>
    <row r="539" spans="1:25" customFormat="1" x14ac:dyDescent="0.35">
      <c r="A539" s="1"/>
      <c r="B539" s="1"/>
      <c r="C539" s="3"/>
      <c r="D539" s="1"/>
      <c r="E539" s="1"/>
      <c r="F539" s="1"/>
      <c r="G539" s="1"/>
      <c r="H539" s="18"/>
      <c r="I539" s="2"/>
      <c r="J539" s="2"/>
      <c r="K539" s="87"/>
      <c r="L539" s="2"/>
      <c r="M539" s="4"/>
      <c r="N539" s="4"/>
      <c r="O539" s="4"/>
      <c r="P539" s="26">
        <f>SUM(P535:P538)</f>
        <v>474.64023500000008</v>
      </c>
      <c r="Q539" s="5"/>
      <c r="R539" s="12"/>
      <c r="S539" s="59">
        <v>0</v>
      </c>
      <c r="T539" s="59">
        <v>0</v>
      </c>
      <c r="U539" s="59">
        <v>0</v>
      </c>
      <c r="V539" s="59">
        <v>0</v>
      </c>
      <c r="W539" s="59">
        <v>0</v>
      </c>
      <c r="X539" s="60">
        <f t="shared" ref="X539:X542" si="98">+W539</f>
        <v>0</v>
      </c>
      <c r="Y539" s="5"/>
    </row>
    <row r="540" spans="1:25" customFormat="1" x14ac:dyDescent="0.35">
      <c r="A540" s="1" t="s">
        <v>1449</v>
      </c>
      <c r="B540" s="1" t="s">
        <v>1450</v>
      </c>
      <c r="C540" s="3">
        <v>43992</v>
      </c>
      <c r="D540" s="1" t="s">
        <v>1451</v>
      </c>
      <c r="E540" s="1" t="s">
        <v>1452</v>
      </c>
      <c r="F540" s="1" t="s">
        <v>2983</v>
      </c>
      <c r="G540" s="1" t="s">
        <v>3127</v>
      </c>
      <c r="H540" s="18"/>
      <c r="I540" s="2">
        <v>1</v>
      </c>
      <c r="J540" s="2">
        <v>209.05173553719001</v>
      </c>
      <c r="K540" s="87">
        <v>310.63927663694199</v>
      </c>
      <c r="L540" s="2">
        <v>375.87352473069978</v>
      </c>
      <c r="M540" s="4">
        <v>252.9525999999999</v>
      </c>
      <c r="N540" s="4">
        <v>252.9525999999999</v>
      </c>
      <c r="O540" s="4">
        <v>240.30496999999991</v>
      </c>
      <c r="P540" s="4">
        <v>240.30496999999991</v>
      </c>
      <c r="Q540" s="5" t="s">
        <v>2969</v>
      </c>
      <c r="R540" s="12">
        <v>135.56855473069987</v>
      </c>
      <c r="S540" s="59">
        <v>0</v>
      </c>
      <c r="T540" s="59">
        <v>0</v>
      </c>
      <c r="U540" s="59">
        <v>0</v>
      </c>
      <c r="V540" s="59">
        <v>0</v>
      </c>
      <c r="W540" s="59">
        <v>0</v>
      </c>
      <c r="X540" s="60">
        <f t="shared" si="98"/>
        <v>0</v>
      </c>
      <c r="Y540" s="5"/>
    </row>
    <row r="541" spans="1:25" customFormat="1" x14ac:dyDescent="0.35">
      <c r="A541" s="1" t="s">
        <v>2003</v>
      </c>
      <c r="B541" s="1" t="s">
        <v>2004</v>
      </c>
      <c r="C541" s="3">
        <v>43992</v>
      </c>
      <c r="D541" s="1" t="s">
        <v>2005</v>
      </c>
      <c r="E541" s="1" t="s">
        <v>2006</v>
      </c>
      <c r="F541" s="1" t="s">
        <v>2983</v>
      </c>
      <c r="G541" s="1" t="s">
        <v>3127</v>
      </c>
      <c r="H541" s="18"/>
      <c r="I541" s="2">
        <v>1</v>
      </c>
      <c r="J541" s="2">
        <v>308.08140495867798</v>
      </c>
      <c r="K541" s="87">
        <v>458.21871603719097</v>
      </c>
      <c r="L541" s="2">
        <v>554.44464640500109</v>
      </c>
      <c r="M541" s="4">
        <v>372.77850000000035</v>
      </c>
      <c r="N541" s="4">
        <v>372.77850000000035</v>
      </c>
      <c r="O541" s="4">
        <v>354.13957500000032</v>
      </c>
      <c r="P541" s="4">
        <v>354.13957500000032</v>
      </c>
      <c r="Q541" s="5" t="s">
        <v>2969</v>
      </c>
      <c r="R541" s="12">
        <v>200.30507140500077</v>
      </c>
      <c r="S541" s="59">
        <v>0</v>
      </c>
      <c r="T541" s="59">
        <v>0</v>
      </c>
      <c r="U541" s="59">
        <v>0</v>
      </c>
      <c r="V541" s="59">
        <v>0</v>
      </c>
      <c r="W541" s="59">
        <v>0</v>
      </c>
      <c r="X541" s="60">
        <f t="shared" si="98"/>
        <v>0</v>
      </c>
      <c r="Y541" s="5"/>
    </row>
    <row r="542" spans="1:25" customFormat="1" x14ac:dyDescent="0.35">
      <c r="A542" s="1" t="s">
        <v>2027</v>
      </c>
      <c r="B542" s="1" t="s">
        <v>2028</v>
      </c>
      <c r="C542" s="3">
        <v>43992</v>
      </c>
      <c r="D542" s="1" t="s">
        <v>2029</v>
      </c>
      <c r="E542" s="1" t="s">
        <v>2030</v>
      </c>
      <c r="F542" s="1" t="s">
        <v>2983</v>
      </c>
      <c r="G542" s="1" t="s">
        <v>3127</v>
      </c>
      <c r="H542" s="18"/>
      <c r="I542" s="2">
        <v>1</v>
      </c>
      <c r="J542" s="2">
        <v>639.62</v>
      </c>
      <c r="K542" s="87">
        <v>951.15203796000003</v>
      </c>
      <c r="L542" s="2">
        <v>1150.8939659316</v>
      </c>
      <c r="M542" s="4">
        <v>773.9402</v>
      </c>
      <c r="N542" s="4">
        <v>773.9402</v>
      </c>
      <c r="O542" s="4">
        <v>735.24318999999991</v>
      </c>
      <c r="P542" s="4">
        <v>735.24318999999991</v>
      </c>
      <c r="Q542" s="5" t="s">
        <v>2969</v>
      </c>
      <c r="R542" s="12">
        <v>415.65077593160004</v>
      </c>
      <c r="S542" s="59">
        <v>0</v>
      </c>
      <c r="T542" s="59">
        <v>0</v>
      </c>
      <c r="U542" s="59">
        <v>0</v>
      </c>
      <c r="V542" s="59">
        <v>0</v>
      </c>
      <c r="W542" s="59">
        <v>0</v>
      </c>
      <c r="X542" s="60">
        <f t="shared" si="98"/>
        <v>0</v>
      </c>
      <c r="Y542" s="5"/>
    </row>
    <row r="543" spans="1:25" customFormat="1" x14ac:dyDescent="0.35">
      <c r="A543" s="1" t="s">
        <v>2888</v>
      </c>
      <c r="B543" s="1" t="s">
        <v>2889</v>
      </c>
      <c r="C543" s="3">
        <v>43992</v>
      </c>
      <c r="D543" s="1" t="s">
        <v>2890</v>
      </c>
      <c r="E543" s="1" t="s">
        <v>2891</v>
      </c>
      <c r="F543" s="1" t="s">
        <v>2983</v>
      </c>
      <c r="G543" s="1" t="s">
        <v>3127</v>
      </c>
      <c r="H543" s="18">
        <v>600</v>
      </c>
      <c r="I543" s="2">
        <v>1</v>
      </c>
      <c r="J543" s="2">
        <v>38.195702479338799</v>
      </c>
      <c r="K543" s="87">
        <v>62.4743424119008</v>
      </c>
      <c r="L543" s="2">
        <v>75.593954318399966</v>
      </c>
      <c r="M543" s="4">
        <v>46.216799999999942</v>
      </c>
      <c r="N543" s="4">
        <v>46.216799999999942</v>
      </c>
      <c r="O543" s="4">
        <v>43.905959999999943</v>
      </c>
      <c r="P543" s="4">
        <v>43.905959999999943</v>
      </c>
      <c r="Q543" s="5" t="s">
        <v>2969</v>
      </c>
      <c r="R543" s="12">
        <v>31.687994318400023</v>
      </c>
      <c r="S543" s="59">
        <v>2156.81</v>
      </c>
      <c r="T543" s="59">
        <v>-51.98</v>
      </c>
      <c r="U543" s="59">
        <v>-43.14</v>
      </c>
      <c r="V543" s="59">
        <v>-90.580000000000155</v>
      </c>
      <c r="W543" s="59">
        <v>1971.11</v>
      </c>
      <c r="X543" s="60">
        <f>+W543-P544</f>
        <v>597.51630499999965</v>
      </c>
      <c r="Y543" s="5"/>
    </row>
    <row r="544" spans="1:25" customFormat="1" x14ac:dyDescent="0.35">
      <c r="A544" s="1"/>
      <c r="B544" s="1"/>
      <c r="C544" s="3"/>
      <c r="D544" s="1"/>
      <c r="E544" s="1"/>
      <c r="F544" s="1"/>
      <c r="G544" s="1"/>
      <c r="H544" s="18"/>
      <c r="I544" s="2"/>
      <c r="J544" s="2"/>
      <c r="K544" s="87"/>
      <c r="L544" s="2"/>
      <c r="M544" s="4"/>
      <c r="N544" s="4"/>
      <c r="O544" s="4"/>
      <c r="P544" s="26">
        <f>SUM(P540:P543)</f>
        <v>1373.5936950000003</v>
      </c>
      <c r="Q544" s="5"/>
      <c r="R544" s="12"/>
      <c r="S544" s="59">
        <v>0</v>
      </c>
      <c r="T544" s="59">
        <v>0</v>
      </c>
      <c r="U544" s="59">
        <v>0</v>
      </c>
      <c r="V544" s="59">
        <v>0</v>
      </c>
      <c r="W544" s="59">
        <v>0</v>
      </c>
      <c r="X544" s="60">
        <f>+W544</f>
        <v>0</v>
      </c>
      <c r="Y544" s="5"/>
    </row>
    <row r="545" spans="1:25" customFormat="1" x14ac:dyDescent="0.35">
      <c r="A545" s="1" t="s">
        <v>2274</v>
      </c>
      <c r="B545" s="1" t="s">
        <v>2275</v>
      </c>
      <c r="C545" s="3">
        <v>43992</v>
      </c>
      <c r="D545" s="1" t="s">
        <v>2276</v>
      </c>
      <c r="E545" s="1" t="s">
        <v>2277</v>
      </c>
      <c r="F545" s="1" t="s">
        <v>2983</v>
      </c>
      <c r="G545" s="1" t="s">
        <v>3128</v>
      </c>
      <c r="H545" s="18">
        <v>601</v>
      </c>
      <c r="I545" s="2">
        <v>1</v>
      </c>
      <c r="J545" s="2">
        <v>1056.53933884298</v>
      </c>
      <c r="K545" s="87">
        <v>1486.7832884066199</v>
      </c>
      <c r="L545" s="2">
        <v>1799.0077789720101</v>
      </c>
      <c r="M545" s="4">
        <v>1278.4126000000058</v>
      </c>
      <c r="N545" s="4">
        <v>1278.4126000000058</v>
      </c>
      <c r="O545" s="4">
        <v>1278.4126000000058</v>
      </c>
      <c r="P545" s="26">
        <v>1278.4126000000058</v>
      </c>
      <c r="Q545" s="5" t="s">
        <v>2969</v>
      </c>
      <c r="R545" s="12">
        <v>520.59517897200431</v>
      </c>
      <c r="S545" s="59">
        <v>1799</v>
      </c>
      <c r="T545" s="59">
        <v>-43.36</v>
      </c>
      <c r="U545" s="59">
        <v>-35.979999999999997</v>
      </c>
      <c r="V545" s="59">
        <v>-21.600000000000136</v>
      </c>
      <c r="W545" s="59">
        <v>1698.06</v>
      </c>
      <c r="X545" s="60">
        <f>+W545-P545</f>
        <v>419.64739999999415</v>
      </c>
      <c r="Y545" s="5"/>
    </row>
    <row r="546" spans="1:25" customFormat="1" x14ac:dyDescent="0.35">
      <c r="A546" s="1" t="s">
        <v>439</v>
      </c>
      <c r="B546" s="1" t="s">
        <v>440</v>
      </c>
      <c r="C546" s="3">
        <v>43992</v>
      </c>
      <c r="D546" s="1" t="s">
        <v>441</v>
      </c>
      <c r="E546" s="1" t="s">
        <v>442</v>
      </c>
      <c r="F546" s="1" t="s">
        <v>2983</v>
      </c>
      <c r="G546" s="1" t="s">
        <v>3129</v>
      </c>
      <c r="H546" s="18"/>
      <c r="I546" s="2">
        <v>1</v>
      </c>
      <c r="J546" s="2">
        <v>173.617107438017</v>
      </c>
      <c r="K546" s="87">
        <v>283.981546486529</v>
      </c>
      <c r="L546" s="2">
        <v>343.61767124870011</v>
      </c>
      <c r="M546" s="4">
        <v>210.07670000000056</v>
      </c>
      <c r="N546" s="4">
        <v>210.07670000000056</v>
      </c>
      <c r="O546" s="4">
        <v>199.57286500000052</v>
      </c>
      <c r="P546" s="4">
        <v>199.57286500000052</v>
      </c>
      <c r="Q546" s="5" t="s">
        <v>2969</v>
      </c>
      <c r="R546" s="12">
        <v>144.04480624869959</v>
      </c>
      <c r="S546" s="59">
        <v>0</v>
      </c>
      <c r="T546" s="59">
        <v>0</v>
      </c>
      <c r="U546" s="59">
        <v>0</v>
      </c>
      <c r="V546" s="59">
        <v>0</v>
      </c>
      <c r="W546" s="59">
        <v>0</v>
      </c>
      <c r="X546" s="60">
        <f t="shared" ref="X546:X555" si="99">+W546</f>
        <v>0</v>
      </c>
      <c r="Y546" s="5"/>
    </row>
    <row r="547" spans="1:25" customFormat="1" x14ac:dyDescent="0.35">
      <c r="A547" s="1" t="s">
        <v>564</v>
      </c>
      <c r="B547" s="1" t="s">
        <v>565</v>
      </c>
      <c r="C547" s="3">
        <v>43992</v>
      </c>
      <c r="D547" s="1" t="s">
        <v>566</v>
      </c>
      <c r="E547" s="1" t="s">
        <v>567</v>
      </c>
      <c r="F547" s="1" t="s">
        <v>2983</v>
      </c>
      <c r="G547" s="1" t="s">
        <v>3129</v>
      </c>
      <c r="H547" s="18"/>
      <c r="I547" s="2">
        <v>4</v>
      </c>
      <c r="J547" s="2">
        <v>181.86636363636401</v>
      </c>
      <c r="K547" s="87">
        <v>1081.90325403868</v>
      </c>
      <c r="L547" s="2">
        <v>1309.1029373868028</v>
      </c>
      <c r="M547" s="4">
        <v>220.05830000000046</v>
      </c>
      <c r="N547" s="4">
        <v>880.23320000000183</v>
      </c>
      <c r="O547" s="4">
        <v>836.22154000000171</v>
      </c>
      <c r="P547" s="4">
        <v>836.22154000000171</v>
      </c>
      <c r="Q547" s="5" t="s">
        <v>2969</v>
      </c>
      <c r="R547" s="12">
        <v>472.88139738680104</v>
      </c>
      <c r="S547" s="59">
        <v>0</v>
      </c>
      <c r="T547" s="59">
        <v>0</v>
      </c>
      <c r="U547" s="59">
        <v>0</v>
      </c>
      <c r="V547" s="59">
        <v>0</v>
      </c>
      <c r="W547" s="59">
        <v>0</v>
      </c>
      <c r="X547" s="60">
        <f t="shared" si="99"/>
        <v>0</v>
      </c>
      <c r="Y547" s="5"/>
    </row>
    <row r="548" spans="1:25" customFormat="1" x14ac:dyDescent="0.35">
      <c r="A548" s="1" t="s">
        <v>806</v>
      </c>
      <c r="B548" s="1" t="s">
        <v>807</v>
      </c>
      <c r="C548" s="3">
        <v>43992</v>
      </c>
      <c r="D548" s="1" t="s">
        <v>808</v>
      </c>
      <c r="E548" s="1" t="s">
        <v>809</v>
      </c>
      <c r="F548" s="1" t="s">
        <v>2983</v>
      </c>
      <c r="G548" s="1" t="s">
        <v>3129</v>
      </c>
      <c r="H548" s="18"/>
      <c r="I548" s="2">
        <v>2</v>
      </c>
      <c r="J548" s="2">
        <v>127.319173553719</v>
      </c>
      <c r="K548" s="87">
        <v>416.52838553504102</v>
      </c>
      <c r="L548" s="2">
        <v>503.99934649739964</v>
      </c>
      <c r="M548" s="4">
        <v>154.05619999999999</v>
      </c>
      <c r="N548" s="4">
        <v>308.11239999999998</v>
      </c>
      <c r="O548" s="4">
        <v>292.70677999999998</v>
      </c>
      <c r="P548" s="4">
        <v>292.70677999999998</v>
      </c>
      <c r="Q548" s="5" t="s">
        <v>2969</v>
      </c>
      <c r="R548" s="12">
        <v>211.29256649739966</v>
      </c>
      <c r="S548" s="59">
        <v>0</v>
      </c>
      <c r="T548" s="59">
        <v>0</v>
      </c>
      <c r="U548" s="59">
        <v>0</v>
      </c>
      <c r="V548" s="59">
        <v>0</v>
      </c>
      <c r="W548" s="59">
        <v>0</v>
      </c>
      <c r="X548" s="60">
        <f t="shared" si="99"/>
        <v>0</v>
      </c>
      <c r="Y548" s="5"/>
    </row>
    <row r="549" spans="1:25" customFormat="1" x14ac:dyDescent="0.35">
      <c r="A549" s="1" t="s">
        <v>818</v>
      </c>
      <c r="B549" s="1" t="s">
        <v>819</v>
      </c>
      <c r="C549" s="3">
        <v>43992</v>
      </c>
      <c r="D549" s="1" t="s">
        <v>820</v>
      </c>
      <c r="E549" s="1" t="s">
        <v>821</v>
      </c>
      <c r="F549" s="1" t="s">
        <v>2983</v>
      </c>
      <c r="G549" s="1" t="s">
        <v>3129</v>
      </c>
      <c r="H549" s="18"/>
      <c r="I549" s="2">
        <v>1</v>
      </c>
      <c r="J549" s="2">
        <v>341.45</v>
      </c>
      <c r="K549" s="87">
        <v>614.31347592173597</v>
      </c>
      <c r="L549" s="2">
        <v>743.31930586530052</v>
      </c>
      <c r="M549" s="4">
        <v>413.15449999999998</v>
      </c>
      <c r="N549" s="4">
        <v>413.15449999999998</v>
      </c>
      <c r="O549" s="4">
        <v>392.49677499999996</v>
      </c>
      <c r="P549" s="4">
        <v>392.49677499999996</v>
      </c>
      <c r="Q549" s="5" t="s">
        <v>2969</v>
      </c>
      <c r="R549" s="12">
        <v>350.82253086530056</v>
      </c>
      <c r="S549" s="59">
        <v>0</v>
      </c>
      <c r="T549" s="59">
        <v>0</v>
      </c>
      <c r="U549" s="59">
        <v>0</v>
      </c>
      <c r="V549" s="59">
        <v>0</v>
      </c>
      <c r="W549" s="59">
        <v>0</v>
      </c>
      <c r="X549" s="60">
        <f t="shared" si="99"/>
        <v>0</v>
      </c>
      <c r="Y549" s="5"/>
    </row>
    <row r="550" spans="1:25" customFormat="1" x14ac:dyDescent="0.35">
      <c r="A550" s="1" t="s">
        <v>836</v>
      </c>
      <c r="B550" s="1" t="s">
        <v>837</v>
      </c>
      <c r="C550" s="3">
        <v>43992</v>
      </c>
      <c r="D550" s="1" t="s">
        <v>838</v>
      </c>
      <c r="E550" s="1" t="s">
        <v>839</v>
      </c>
      <c r="F550" s="1" t="s">
        <v>2983</v>
      </c>
      <c r="G550" s="1" t="s">
        <v>3129</v>
      </c>
      <c r="H550" s="18"/>
      <c r="I550" s="2">
        <v>1</v>
      </c>
      <c r="J550" s="2">
        <v>937.653636363636</v>
      </c>
      <c r="K550" s="87">
        <v>1394.3334475818201</v>
      </c>
      <c r="L550" s="2">
        <v>1687.1434715740022</v>
      </c>
      <c r="M550" s="4">
        <v>1134.5608999999995</v>
      </c>
      <c r="N550" s="4">
        <v>1134.5608999999995</v>
      </c>
      <c r="O550" s="4">
        <v>1077.8328549999994</v>
      </c>
      <c r="P550" s="4">
        <v>1077.8328549999994</v>
      </c>
      <c r="Q550" s="5" t="s">
        <v>2969</v>
      </c>
      <c r="R550" s="12">
        <v>609.31061657400278</v>
      </c>
      <c r="S550" s="59">
        <v>0</v>
      </c>
      <c r="T550" s="59">
        <v>0</v>
      </c>
      <c r="U550" s="59">
        <v>0</v>
      </c>
      <c r="V550" s="59">
        <v>0</v>
      </c>
      <c r="W550" s="59">
        <v>0</v>
      </c>
      <c r="X550" s="60">
        <f t="shared" si="99"/>
        <v>0</v>
      </c>
      <c r="Y550" s="5"/>
    </row>
    <row r="551" spans="1:25" customFormat="1" x14ac:dyDescent="0.35">
      <c r="A551" s="1" t="s">
        <v>1688</v>
      </c>
      <c r="B551" s="1" t="s">
        <v>1689</v>
      </c>
      <c r="C551" s="3">
        <v>43992</v>
      </c>
      <c r="D551" s="1" t="s">
        <v>1690</v>
      </c>
      <c r="E551" s="1" t="s">
        <v>1691</v>
      </c>
      <c r="F551" s="1" t="s">
        <v>2983</v>
      </c>
      <c r="G551" s="1" t="s">
        <v>3129</v>
      </c>
      <c r="H551" s="18"/>
      <c r="I551" s="2">
        <v>2</v>
      </c>
      <c r="J551" s="2">
        <v>88.015371900826494</v>
      </c>
      <c r="K551" s="87">
        <v>261.77089615735599</v>
      </c>
      <c r="L551" s="2">
        <v>316.74278435040077</v>
      </c>
      <c r="M551" s="4">
        <v>106.49860000000005</v>
      </c>
      <c r="N551" s="4">
        <v>212.99720000000011</v>
      </c>
      <c r="O551" s="4">
        <v>202.34734000000009</v>
      </c>
      <c r="P551" s="4">
        <v>202.34734000000009</v>
      </c>
      <c r="Q551" s="5" t="s">
        <v>2969</v>
      </c>
      <c r="R551" s="12">
        <v>114.39544435040068</v>
      </c>
      <c r="S551" s="59">
        <v>0</v>
      </c>
      <c r="T551" s="59">
        <v>0</v>
      </c>
      <c r="U551" s="59">
        <v>0</v>
      </c>
      <c r="V551" s="59">
        <v>0</v>
      </c>
      <c r="W551" s="59">
        <v>0</v>
      </c>
      <c r="X551" s="60">
        <f t="shared" si="99"/>
        <v>0</v>
      </c>
      <c r="Y551" s="5"/>
    </row>
    <row r="552" spans="1:25" customFormat="1" x14ac:dyDescent="0.35">
      <c r="A552" s="1" t="s">
        <v>1820</v>
      </c>
      <c r="B552" s="1" t="s">
        <v>1821</v>
      </c>
      <c r="C552" s="3">
        <v>43992</v>
      </c>
      <c r="D552" s="1" t="s">
        <v>1822</v>
      </c>
      <c r="E552" s="1" t="s">
        <v>1823</v>
      </c>
      <c r="F552" s="1" t="s">
        <v>2983</v>
      </c>
      <c r="G552" s="1" t="s">
        <v>3129</v>
      </c>
      <c r="H552" s="18"/>
      <c r="I552" s="2">
        <v>1</v>
      </c>
      <c r="J552" s="2">
        <v>242.04421487603301</v>
      </c>
      <c r="K552" s="87">
        <v>359.94814890392598</v>
      </c>
      <c r="L552" s="2">
        <v>435.53726017375044</v>
      </c>
      <c r="M552" s="4">
        <v>292.87349999999992</v>
      </c>
      <c r="N552" s="4">
        <v>292.87349999999992</v>
      </c>
      <c r="O552" s="4">
        <v>278.22982499999989</v>
      </c>
      <c r="P552" s="4">
        <v>278.22982499999989</v>
      </c>
      <c r="Q552" s="5" t="s">
        <v>2969</v>
      </c>
      <c r="R552" s="12">
        <v>157.30743517375055</v>
      </c>
      <c r="S552" s="59">
        <v>0</v>
      </c>
      <c r="T552" s="59">
        <v>0</v>
      </c>
      <c r="U552" s="59">
        <v>0</v>
      </c>
      <c r="V552" s="59">
        <v>0</v>
      </c>
      <c r="W552" s="59">
        <v>0</v>
      </c>
      <c r="X552" s="60">
        <f t="shared" si="99"/>
        <v>0</v>
      </c>
      <c r="Y552" s="5"/>
    </row>
    <row r="553" spans="1:25" customFormat="1" x14ac:dyDescent="0.35">
      <c r="A553" s="1" t="s">
        <v>2142</v>
      </c>
      <c r="B553" s="1" t="s">
        <v>2143</v>
      </c>
      <c r="C553" s="3">
        <v>43992</v>
      </c>
      <c r="D553" s="1" t="s">
        <v>2144</v>
      </c>
      <c r="E553" s="1" t="s">
        <v>2145</v>
      </c>
      <c r="F553" s="1" t="s">
        <v>2983</v>
      </c>
      <c r="G553" s="1" t="s">
        <v>3129</v>
      </c>
      <c r="H553" s="18"/>
      <c r="I553" s="2">
        <v>1</v>
      </c>
      <c r="J553" s="2">
        <v>145.20347107437999</v>
      </c>
      <c r="K553" s="87">
        <v>215.97368699524799</v>
      </c>
      <c r="L553" s="2">
        <v>261.32816126425007</v>
      </c>
      <c r="M553" s="4">
        <v>175.69619999999978</v>
      </c>
      <c r="N553" s="4">
        <v>175.69619999999978</v>
      </c>
      <c r="O553" s="4">
        <v>166.91138999999978</v>
      </c>
      <c r="P553" s="4">
        <v>166.91138999999978</v>
      </c>
      <c r="Q553" s="5" t="s">
        <v>2969</v>
      </c>
      <c r="R553" s="12">
        <v>94.416771264250286</v>
      </c>
      <c r="S553" s="59">
        <v>0</v>
      </c>
      <c r="T553" s="59">
        <v>0</v>
      </c>
      <c r="U553" s="59">
        <v>0</v>
      </c>
      <c r="V553" s="59">
        <v>0</v>
      </c>
      <c r="W553" s="59">
        <v>0</v>
      </c>
      <c r="X553" s="60">
        <f t="shared" si="99"/>
        <v>0</v>
      </c>
      <c r="Y553" s="5"/>
    </row>
    <row r="554" spans="1:25" customFormat="1" x14ac:dyDescent="0.35">
      <c r="A554" s="1" t="s">
        <v>2258</v>
      </c>
      <c r="B554" s="1" t="s">
        <v>2259</v>
      </c>
      <c r="C554" s="3">
        <v>43992</v>
      </c>
      <c r="D554" s="1" t="s">
        <v>2260</v>
      </c>
      <c r="E554" s="1" t="s">
        <v>2261</v>
      </c>
      <c r="F554" s="1" t="s">
        <v>2983</v>
      </c>
      <c r="G554" s="1" t="s">
        <v>3129</v>
      </c>
      <c r="H554" s="18"/>
      <c r="I554" s="2">
        <v>2</v>
      </c>
      <c r="J554" s="2">
        <v>1795.93719008264</v>
      </c>
      <c r="K554" s="87">
        <v>2973.5691243636302</v>
      </c>
      <c r="L554" s="2">
        <v>3598.0186404799924</v>
      </c>
      <c r="M554" s="4">
        <v>2173.0839999999944</v>
      </c>
      <c r="N554" s="4">
        <v>4346.1679999999888</v>
      </c>
      <c r="O554" s="4">
        <v>2556.8252000000116</v>
      </c>
      <c r="P554" s="4">
        <v>2556.8252000000116</v>
      </c>
      <c r="Q554" s="5" t="s">
        <v>2969</v>
      </c>
      <c r="R554" s="12">
        <v>1041.1934404799808</v>
      </c>
      <c r="S554" s="59">
        <v>0</v>
      </c>
      <c r="T554" s="59">
        <v>0</v>
      </c>
      <c r="U554" s="59">
        <v>0</v>
      </c>
      <c r="V554" s="59">
        <v>0</v>
      </c>
      <c r="W554" s="59">
        <v>0</v>
      </c>
      <c r="X554" s="60">
        <f t="shared" si="99"/>
        <v>0</v>
      </c>
      <c r="Y554" s="5"/>
    </row>
    <row r="555" spans="1:25" customFormat="1" x14ac:dyDescent="0.35">
      <c r="A555" s="1" t="s">
        <v>2675</v>
      </c>
      <c r="B555" s="1" t="s">
        <v>2676</v>
      </c>
      <c r="C555" s="3">
        <v>43992</v>
      </c>
      <c r="D555" s="1" t="s">
        <v>2677</v>
      </c>
      <c r="E555" s="1" t="s">
        <v>2678</v>
      </c>
      <c r="F555" s="1" t="s">
        <v>2983</v>
      </c>
      <c r="G555" s="1" t="s">
        <v>3129</v>
      </c>
      <c r="H555" s="18"/>
      <c r="I555" s="2">
        <v>1</v>
      </c>
      <c r="J555" s="2">
        <v>1066.2198347107401</v>
      </c>
      <c r="K555" s="87">
        <v>1585.70198050049</v>
      </c>
      <c r="L555" s="2">
        <v>1918.6993964055928</v>
      </c>
      <c r="M555" s="4">
        <v>1290.1259999999954</v>
      </c>
      <c r="N555" s="4">
        <v>1290.1259999999954</v>
      </c>
      <c r="O555" s="4">
        <v>1225.6196999999956</v>
      </c>
      <c r="P555" s="4">
        <v>1225.6196999999956</v>
      </c>
      <c r="Q555" s="5" t="s">
        <v>2969</v>
      </c>
      <c r="R555" s="12">
        <v>693.07969640559713</v>
      </c>
      <c r="S555" s="59">
        <v>0</v>
      </c>
      <c r="T555" s="59">
        <v>0</v>
      </c>
      <c r="U555" s="59">
        <v>0</v>
      </c>
      <c r="V555" s="59">
        <v>0</v>
      </c>
      <c r="W555" s="59">
        <v>0</v>
      </c>
      <c r="X555" s="60">
        <f t="shared" si="99"/>
        <v>0</v>
      </c>
      <c r="Y555" s="5"/>
    </row>
    <row r="556" spans="1:25" customFormat="1" x14ac:dyDescent="0.35">
      <c r="A556" s="1" t="s">
        <v>2924</v>
      </c>
      <c r="B556" s="1" t="s">
        <v>2925</v>
      </c>
      <c r="C556" s="3">
        <v>43992</v>
      </c>
      <c r="D556" s="1" t="s">
        <v>2926</v>
      </c>
      <c r="E556" s="1" t="s">
        <v>2927</v>
      </c>
      <c r="F556" s="1" t="s">
        <v>2983</v>
      </c>
      <c r="G556" s="1" t="s">
        <v>3129</v>
      </c>
      <c r="H556" s="18">
        <v>549</v>
      </c>
      <c r="I556" s="2">
        <v>1</v>
      </c>
      <c r="J556" s="2">
        <v>168.656611570248</v>
      </c>
      <c r="K556" s="87">
        <v>268.13812135557799</v>
      </c>
      <c r="L556" s="2">
        <v>324.44712684024938</v>
      </c>
      <c r="M556" s="4">
        <v>204.07450000000009</v>
      </c>
      <c r="N556" s="4">
        <v>204.07450000000009</v>
      </c>
      <c r="O556" s="4">
        <v>193.87077500000007</v>
      </c>
      <c r="P556" s="4">
        <v>193.87077500000007</v>
      </c>
      <c r="Q556" s="5" t="s">
        <v>2969</v>
      </c>
      <c r="R556" s="12">
        <v>130.57635184024932</v>
      </c>
      <c r="S556" s="59">
        <v>11441.93</v>
      </c>
      <c r="T556" s="59">
        <v>-275.75</v>
      </c>
      <c r="U556" s="59">
        <v>-228.84</v>
      </c>
      <c r="V556" s="59">
        <v>-1830.7100000000009</v>
      </c>
      <c r="W556" s="59">
        <v>9106.6299999999992</v>
      </c>
      <c r="X556" s="60">
        <f>+W556-P557</f>
        <v>1683.9949549999901</v>
      </c>
      <c r="Y556" s="5"/>
    </row>
    <row r="557" spans="1:25" customFormat="1" x14ac:dyDescent="0.35">
      <c r="A557" s="1"/>
      <c r="B557" s="1"/>
      <c r="C557" s="3"/>
      <c r="D557" s="1"/>
      <c r="E557" s="1"/>
      <c r="F557" s="1"/>
      <c r="G557" s="1"/>
      <c r="H557" s="18"/>
      <c r="I557" s="2"/>
      <c r="J557" s="2"/>
      <c r="K557" s="87"/>
      <c r="L557" s="2"/>
      <c r="M557" s="4"/>
      <c r="N557" s="4"/>
      <c r="O557" s="4"/>
      <c r="P557" s="26">
        <f>SUM(P546:P556)</f>
        <v>7422.6350450000091</v>
      </c>
      <c r="Q557" s="5"/>
      <c r="R557" s="12"/>
      <c r="S557" s="59">
        <v>0</v>
      </c>
      <c r="T557" s="59">
        <v>0</v>
      </c>
      <c r="U557" s="59">
        <v>0</v>
      </c>
      <c r="V557" s="59">
        <v>0</v>
      </c>
      <c r="W557" s="59">
        <v>0</v>
      </c>
      <c r="X557" s="60">
        <f t="shared" ref="X557:X559" si="100">+W557</f>
        <v>0</v>
      </c>
      <c r="Y557" s="5"/>
    </row>
    <row r="558" spans="1:25" customFormat="1" x14ac:dyDescent="0.35">
      <c r="A558" s="1" t="s">
        <v>1237</v>
      </c>
      <c r="B558" s="1" t="s">
        <v>1238</v>
      </c>
      <c r="C558" s="3">
        <v>43992</v>
      </c>
      <c r="D558" s="1" t="s">
        <v>1239</v>
      </c>
      <c r="E558" s="1" t="s">
        <v>1240</v>
      </c>
      <c r="F558" s="1" t="s">
        <v>2983</v>
      </c>
      <c r="G558" s="1" t="s">
        <v>3130</v>
      </c>
      <c r="H558" s="18"/>
      <c r="I558" s="2">
        <v>1</v>
      </c>
      <c r="J558" s="2">
        <v>148.53363636363599</v>
      </c>
      <c r="K558" s="87">
        <v>224.89626415454501</v>
      </c>
      <c r="L558" s="2">
        <v>272.12447962699946</v>
      </c>
      <c r="M558" s="4">
        <v>179.72569999999953</v>
      </c>
      <c r="N558" s="4">
        <v>179.72569999999953</v>
      </c>
      <c r="O558" s="4">
        <v>170.73941499999955</v>
      </c>
      <c r="P558" s="4">
        <v>170.73941499999955</v>
      </c>
      <c r="Q558" s="5" t="s">
        <v>2969</v>
      </c>
      <c r="R558" s="12">
        <v>101.38506462699991</v>
      </c>
      <c r="S558" s="59">
        <v>0</v>
      </c>
      <c r="T558" s="59">
        <v>0</v>
      </c>
      <c r="U558" s="59">
        <v>0</v>
      </c>
      <c r="V558" s="59">
        <v>0</v>
      </c>
      <c r="W558" s="59">
        <v>0</v>
      </c>
      <c r="X558" s="60">
        <f t="shared" si="100"/>
        <v>0</v>
      </c>
      <c r="Y558" s="5"/>
    </row>
    <row r="559" spans="1:25" customFormat="1" x14ac:dyDescent="0.35">
      <c r="A559" s="1" t="s">
        <v>1437</v>
      </c>
      <c r="B559" s="1" t="s">
        <v>1438</v>
      </c>
      <c r="C559" s="3">
        <v>43992</v>
      </c>
      <c r="D559" s="1" t="s">
        <v>1439</v>
      </c>
      <c r="E559" s="1" t="s">
        <v>1440</v>
      </c>
      <c r="F559" s="1" t="s">
        <v>2983</v>
      </c>
      <c r="G559" s="1" t="s">
        <v>3130</v>
      </c>
      <c r="H559" s="18"/>
      <c r="I559" s="2">
        <v>1</v>
      </c>
      <c r="J559" s="2">
        <v>209.05173553719001</v>
      </c>
      <c r="K559" s="87">
        <v>316.52732329421502</v>
      </c>
      <c r="L559" s="2">
        <v>382.99806118600014</v>
      </c>
      <c r="M559" s="4">
        <v>252.9525999999999</v>
      </c>
      <c r="N559" s="4">
        <v>252.9525999999999</v>
      </c>
      <c r="O559" s="4">
        <v>240.30496999999991</v>
      </c>
      <c r="P559" s="4">
        <v>240.30496999999991</v>
      </c>
      <c r="Q559" s="5" t="s">
        <v>2969</v>
      </c>
      <c r="R559" s="12">
        <v>142.69309118600023</v>
      </c>
      <c r="S559" s="59">
        <v>0</v>
      </c>
      <c r="T559" s="59">
        <v>0</v>
      </c>
      <c r="U559" s="59">
        <v>0</v>
      </c>
      <c r="V559" s="59">
        <v>0</v>
      </c>
      <c r="W559" s="59">
        <v>0</v>
      </c>
      <c r="X559" s="60">
        <f t="shared" si="100"/>
        <v>0</v>
      </c>
      <c r="Y559" s="5"/>
    </row>
    <row r="560" spans="1:25" customFormat="1" x14ac:dyDescent="0.35">
      <c r="A560" s="1" t="s">
        <v>1621</v>
      </c>
      <c r="B560" s="1" t="s">
        <v>1622</v>
      </c>
      <c r="C560" s="3">
        <v>43992</v>
      </c>
      <c r="D560" s="1" t="s">
        <v>1623</v>
      </c>
      <c r="E560" s="1" t="s">
        <v>1624</v>
      </c>
      <c r="F560" s="1" t="s">
        <v>2983</v>
      </c>
      <c r="G560" s="1" t="s">
        <v>3130</v>
      </c>
      <c r="H560" s="18">
        <v>602</v>
      </c>
      <c r="I560" s="2">
        <v>1</v>
      </c>
      <c r="J560" s="2">
        <v>133.117933884298</v>
      </c>
      <c r="K560" s="87">
        <v>201.555194873554</v>
      </c>
      <c r="L560" s="2">
        <v>243.88178579700033</v>
      </c>
      <c r="M560" s="4">
        <v>161.07270000000057</v>
      </c>
      <c r="N560" s="4">
        <v>161.07270000000057</v>
      </c>
      <c r="O560" s="4">
        <v>153.01906500000052</v>
      </c>
      <c r="P560" s="4">
        <v>153.01906500000052</v>
      </c>
      <c r="Q560" s="5" t="s">
        <v>2969</v>
      </c>
      <c r="R560" s="12">
        <v>90.86272079699981</v>
      </c>
      <c r="S560" s="59">
        <v>899</v>
      </c>
      <c r="T560" s="59">
        <v>-21.67</v>
      </c>
      <c r="U560" s="59">
        <v>-17.98</v>
      </c>
      <c r="V560" s="59">
        <v>-37.759999999999991</v>
      </c>
      <c r="W560" s="59">
        <v>821.59</v>
      </c>
      <c r="X560" s="60">
        <f>+W560-P561</f>
        <v>257.52655000000004</v>
      </c>
      <c r="Y560" s="5"/>
    </row>
    <row r="561" spans="1:25" customFormat="1" x14ac:dyDescent="0.35">
      <c r="A561" s="1"/>
      <c r="B561" s="1"/>
      <c r="C561" s="3"/>
      <c r="D561" s="1"/>
      <c r="E561" s="1"/>
      <c r="F561" s="1"/>
      <c r="G561" s="1"/>
      <c r="H561" s="18"/>
      <c r="I561" s="2"/>
      <c r="J561" s="2"/>
      <c r="K561" s="87"/>
      <c r="L561" s="2"/>
      <c r="M561" s="4"/>
      <c r="N561" s="4"/>
      <c r="O561" s="4"/>
      <c r="P561" s="26">
        <f>SUM(P558:P560)</f>
        <v>564.06344999999999</v>
      </c>
      <c r="Q561" s="5"/>
      <c r="R561" s="12"/>
      <c r="S561" s="59">
        <v>0</v>
      </c>
      <c r="T561" s="59">
        <v>0</v>
      </c>
      <c r="U561" s="59">
        <v>0</v>
      </c>
      <c r="V561" s="59">
        <v>0</v>
      </c>
      <c r="W561" s="59">
        <v>0</v>
      </c>
      <c r="X561" s="60">
        <f t="shared" ref="X561:X566" si="101">+W561</f>
        <v>0</v>
      </c>
      <c r="Y561" s="5"/>
    </row>
    <row r="562" spans="1:25" customFormat="1" x14ac:dyDescent="0.35">
      <c r="A562" s="1" t="s">
        <v>163</v>
      </c>
      <c r="B562" s="1" t="s">
        <v>164</v>
      </c>
      <c r="C562" s="3">
        <v>43992</v>
      </c>
      <c r="D562" s="1" t="s">
        <v>165</v>
      </c>
      <c r="E562" s="1" t="s">
        <v>166</v>
      </c>
      <c r="F562" s="1" t="s">
        <v>2983</v>
      </c>
      <c r="G562" s="1" t="s">
        <v>3131</v>
      </c>
      <c r="H562" s="18"/>
      <c r="I562" s="2">
        <v>1</v>
      </c>
      <c r="J562" s="2">
        <v>483.68314049586797</v>
      </c>
      <c r="K562" s="87">
        <v>719.33477575330596</v>
      </c>
      <c r="L562" s="2">
        <v>870.39507866150018</v>
      </c>
      <c r="M562" s="4">
        <v>585.25660000000028</v>
      </c>
      <c r="N562" s="4">
        <v>585.25660000000028</v>
      </c>
      <c r="O562" s="4">
        <v>555.99377000000027</v>
      </c>
      <c r="P562" s="4">
        <v>555.99377000000027</v>
      </c>
      <c r="Q562" s="5" t="s">
        <v>2969</v>
      </c>
      <c r="R562" s="12">
        <v>314.40130866149991</v>
      </c>
      <c r="S562" s="59">
        <v>0</v>
      </c>
      <c r="T562" s="59">
        <v>0</v>
      </c>
      <c r="U562" s="59">
        <v>0</v>
      </c>
      <c r="V562" s="59">
        <v>0</v>
      </c>
      <c r="W562" s="59">
        <v>0</v>
      </c>
      <c r="X562" s="60">
        <f t="shared" si="101"/>
        <v>0</v>
      </c>
      <c r="Y562" s="5"/>
    </row>
    <row r="563" spans="1:25" customFormat="1" x14ac:dyDescent="0.35">
      <c r="A563" s="1" t="s">
        <v>223</v>
      </c>
      <c r="B563" s="1" t="s">
        <v>224</v>
      </c>
      <c r="C563" s="3">
        <v>43992</v>
      </c>
      <c r="D563" s="1" t="s">
        <v>225</v>
      </c>
      <c r="E563" s="1" t="s">
        <v>226</v>
      </c>
      <c r="F563" s="1" t="s">
        <v>2983</v>
      </c>
      <c r="G563" s="1" t="s">
        <v>3131</v>
      </c>
      <c r="H563" s="18"/>
      <c r="I563" s="2">
        <v>1</v>
      </c>
      <c r="J563" s="2">
        <v>629.37776859504095</v>
      </c>
      <c r="K563" s="87">
        <v>936.00684118793299</v>
      </c>
      <c r="L563" s="2">
        <v>1132.5682778373989</v>
      </c>
      <c r="M563" s="4">
        <v>761.54709999999955</v>
      </c>
      <c r="N563" s="4">
        <v>761.54709999999955</v>
      </c>
      <c r="O563" s="4">
        <v>723.46974499999953</v>
      </c>
      <c r="P563" s="4">
        <v>723.46974499999953</v>
      </c>
      <c r="Q563" s="5" t="s">
        <v>2969</v>
      </c>
      <c r="R563" s="12">
        <v>409.09853283739938</v>
      </c>
      <c r="S563" s="59">
        <v>0</v>
      </c>
      <c r="T563" s="59">
        <v>0</v>
      </c>
      <c r="U563" s="59">
        <v>0</v>
      </c>
      <c r="V563" s="59">
        <v>0</v>
      </c>
      <c r="W563" s="59">
        <v>0</v>
      </c>
      <c r="X563" s="60">
        <f t="shared" si="101"/>
        <v>0</v>
      </c>
      <c r="Y563" s="5"/>
    </row>
    <row r="564" spans="1:25" customFormat="1" x14ac:dyDescent="0.35">
      <c r="A564" s="1" t="s">
        <v>342</v>
      </c>
      <c r="B564" s="1" t="s">
        <v>343</v>
      </c>
      <c r="C564" s="3">
        <v>43992</v>
      </c>
      <c r="D564" s="1" t="s">
        <v>344</v>
      </c>
      <c r="E564" s="1" t="s">
        <v>345</v>
      </c>
      <c r="F564" s="1" t="s">
        <v>2983</v>
      </c>
      <c r="G564" s="1" t="s">
        <v>3131</v>
      </c>
      <c r="H564" s="18"/>
      <c r="I564" s="2">
        <v>1</v>
      </c>
      <c r="J564" s="2">
        <v>93.062892561983503</v>
      </c>
      <c r="K564" s="87">
        <v>152.22194967181801</v>
      </c>
      <c r="L564" s="2">
        <v>184.18855910289977</v>
      </c>
      <c r="M564" s="4">
        <v>112.60610000000004</v>
      </c>
      <c r="N564" s="4">
        <v>112.60610000000004</v>
      </c>
      <c r="O564" s="4">
        <v>106.97579500000003</v>
      </c>
      <c r="P564" s="4">
        <v>106.97579500000003</v>
      </c>
      <c r="Q564" s="5" t="s">
        <v>2969</v>
      </c>
      <c r="R564" s="12">
        <v>77.21276410289974</v>
      </c>
      <c r="S564" s="59">
        <v>0</v>
      </c>
      <c r="T564" s="59">
        <v>0</v>
      </c>
      <c r="U564" s="59">
        <v>0</v>
      </c>
      <c r="V564" s="59">
        <v>0</v>
      </c>
      <c r="W564" s="59">
        <v>0</v>
      </c>
      <c r="X564" s="60">
        <f t="shared" si="101"/>
        <v>0</v>
      </c>
      <c r="Y564" s="5"/>
    </row>
    <row r="565" spans="1:25" customFormat="1" x14ac:dyDescent="0.35">
      <c r="A565" s="1" t="s">
        <v>926</v>
      </c>
      <c r="B565" s="1" t="s">
        <v>927</v>
      </c>
      <c r="C565" s="3">
        <v>43992</v>
      </c>
      <c r="D565" s="1" t="s">
        <v>928</v>
      </c>
      <c r="E565" s="1" t="s">
        <v>929</v>
      </c>
      <c r="F565" s="1" t="s">
        <v>2983</v>
      </c>
      <c r="G565" s="1" t="s">
        <v>3131</v>
      </c>
      <c r="H565" s="18"/>
      <c r="I565" s="2">
        <v>1</v>
      </c>
      <c r="J565" s="2">
        <v>800.27950413223095</v>
      </c>
      <c r="K565" s="87">
        <v>1190.4565766513999</v>
      </c>
      <c r="L565" s="2">
        <v>1440.4524577481939</v>
      </c>
      <c r="M565" s="4">
        <v>968.33819999999946</v>
      </c>
      <c r="N565" s="4">
        <v>968.33819999999946</v>
      </c>
      <c r="O565" s="4">
        <v>919.92128999999943</v>
      </c>
      <c r="P565" s="4">
        <v>919.92128999999943</v>
      </c>
      <c r="Q565" s="5" t="s">
        <v>2969</v>
      </c>
      <c r="R565" s="12">
        <v>520.53116774819443</v>
      </c>
      <c r="S565" s="59">
        <v>0</v>
      </c>
      <c r="T565" s="59">
        <v>0</v>
      </c>
      <c r="U565" s="59">
        <v>0</v>
      </c>
      <c r="V565" s="59">
        <v>0</v>
      </c>
      <c r="W565" s="59">
        <v>0</v>
      </c>
      <c r="X565" s="60">
        <f t="shared" si="101"/>
        <v>0</v>
      </c>
      <c r="Y565" s="5"/>
    </row>
    <row r="566" spans="1:25" customFormat="1" x14ac:dyDescent="0.35">
      <c r="A566" s="1" t="s">
        <v>1119</v>
      </c>
      <c r="B566" s="1" t="s">
        <v>1120</v>
      </c>
      <c r="C566" s="3">
        <v>43992</v>
      </c>
      <c r="D566" s="1" t="s">
        <v>1121</v>
      </c>
      <c r="E566" s="1" t="s">
        <v>1122</v>
      </c>
      <c r="F566" s="1" t="s">
        <v>2983</v>
      </c>
      <c r="G566" s="1" t="s">
        <v>3131</v>
      </c>
      <c r="H566" s="18"/>
      <c r="I566" s="2">
        <v>1</v>
      </c>
      <c r="J566" s="2">
        <v>66.537603305785098</v>
      </c>
      <c r="K566" s="87">
        <v>98.952062132231404</v>
      </c>
      <c r="L566" s="2">
        <v>119.73199518</v>
      </c>
      <c r="M566" s="4">
        <v>80.510499999999965</v>
      </c>
      <c r="N566" s="4">
        <v>80.510499999999965</v>
      </c>
      <c r="O566" s="4">
        <v>76.484974999999963</v>
      </c>
      <c r="P566" s="4">
        <v>76.484974999999963</v>
      </c>
      <c r="Q566" s="5" t="s">
        <v>2969</v>
      </c>
      <c r="R566" s="12">
        <v>43.247020180000035</v>
      </c>
      <c r="S566" s="59">
        <v>0</v>
      </c>
      <c r="T566" s="59">
        <v>0</v>
      </c>
      <c r="U566" s="59">
        <v>0</v>
      </c>
      <c r="V566" s="59">
        <v>0</v>
      </c>
      <c r="W566" s="59">
        <v>0</v>
      </c>
      <c r="X566" s="60">
        <f t="shared" si="101"/>
        <v>0</v>
      </c>
      <c r="Y566" s="5"/>
    </row>
    <row r="567" spans="1:25" customFormat="1" x14ac:dyDescent="0.35">
      <c r="A567" s="1" t="s">
        <v>2687</v>
      </c>
      <c r="B567" s="1" t="s">
        <v>2688</v>
      </c>
      <c r="C567" s="3">
        <v>43992</v>
      </c>
      <c r="D567" s="1" t="s">
        <v>2689</v>
      </c>
      <c r="E567" s="1" t="s">
        <v>2690</v>
      </c>
      <c r="F567" s="1" t="s">
        <v>2983</v>
      </c>
      <c r="G567" s="1" t="s">
        <v>3131</v>
      </c>
      <c r="H567" s="18">
        <v>603</v>
      </c>
      <c r="I567" s="2">
        <v>1</v>
      </c>
      <c r="J567" s="2">
        <v>1066.2198347107401</v>
      </c>
      <c r="K567" s="87">
        <v>1585.6848037314001</v>
      </c>
      <c r="L567" s="2">
        <v>1918.678612514994</v>
      </c>
      <c r="M567" s="4">
        <v>1290.1259999999954</v>
      </c>
      <c r="N567" s="4">
        <v>1290.1259999999954</v>
      </c>
      <c r="O567" s="4">
        <v>1225.6196999999956</v>
      </c>
      <c r="P567" s="4">
        <v>1225.6196999999956</v>
      </c>
      <c r="Q567" s="5" t="s">
        <v>2969</v>
      </c>
      <c r="R567" s="12">
        <v>693.05891251499838</v>
      </c>
      <c r="S567" s="59">
        <v>5666.04</v>
      </c>
      <c r="T567" s="59">
        <v>-136.55000000000001</v>
      </c>
      <c r="U567" s="59">
        <v>-113.32</v>
      </c>
      <c r="V567" s="59">
        <v>-237.97000000000025</v>
      </c>
      <c r="W567" s="59">
        <v>5178.2</v>
      </c>
      <c r="X567" s="60">
        <f>+W567-P568</f>
        <v>1569.7347250000048</v>
      </c>
      <c r="Y567" s="5"/>
    </row>
    <row r="568" spans="1:25" customFormat="1" x14ac:dyDescent="0.35">
      <c r="A568" s="1"/>
      <c r="B568" s="1"/>
      <c r="C568" s="3"/>
      <c r="D568" s="1"/>
      <c r="E568" s="1"/>
      <c r="F568" s="1"/>
      <c r="G568" s="1"/>
      <c r="H568" s="18"/>
      <c r="I568" s="2"/>
      <c r="J568" s="2"/>
      <c r="K568" s="87"/>
      <c r="L568" s="2"/>
      <c r="M568" s="4"/>
      <c r="N568" s="4"/>
      <c r="O568" s="4"/>
      <c r="P568" s="26">
        <f>SUM(P562:P567)</f>
        <v>3608.465274999995</v>
      </c>
      <c r="Q568" s="5"/>
      <c r="R568" s="12"/>
      <c r="S568" s="59">
        <v>0</v>
      </c>
      <c r="T568" s="59">
        <v>0</v>
      </c>
      <c r="U568" s="59">
        <v>0</v>
      </c>
      <c r="V568" s="59">
        <v>0</v>
      </c>
      <c r="W568" s="59">
        <v>0</v>
      </c>
      <c r="X568" s="60">
        <f t="shared" ref="X568:X569" si="102">+W568</f>
        <v>0</v>
      </c>
      <c r="Y568" s="5"/>
    </row>
    <row r="569" spans="1:25" customFormat="1" x14ac:dyDescent="0.35">
      <c r="A569" s="1" t="s">
        <v>653</v>
      </c>
      <c r="B569" s="1" t="s">
        <v>654</v>
      </c>
      <c r="C569" s="3">
        <v>43992</v>
      </c>
      <c r="D569" s="1" t="s">
        <v>655</v>
      </c>
      <c r="E569" s="1" t="s">
        <v>656</v>
      </c>
      <c r="F569" s="1" t="s">
        <v>2983</v>
      </c>
      <c r="G569" s="1" t="s">
        <v>3132</v>
      </c>
      <c r="H569" s="18"/>
      <c r="I569" s="2">
        <v>1</v>
      </c>
      <c r="J569" s="2">
        <v>753.73636363636399</v>
      </c>
      <c r="K569" s="87">
        <v>1018.5978143454601</v>
      </c>
      <c r="L569" s="2">
        <v>1232.5033553580067</v>
      </c>
      <c r="M569" s="4">
        <v>912.02100000000041</v>
      </c>
      <c r="N569" s="4">
        <v>912.02100000000041</v>
      </c>
      <c r="O569" s="4">
        <v>866.41995000000031</v>
      </c>
      <c r="P569" s="4">
        <v>866.41995000000031</v>
      </c>
      <c r="Q569" s="5" t="s">
        <v>2969</v>
      </c>
      <c r="R569" s="12">
        <v>366.08340535800642</v>
      </c>
      <c r="S569" s="59">
        <v>0</v>
      </c>
      <c r="T569" s="59">
        <v>0</v>
      </c>
      <c r="U569" s="59">
        <v>0</v>
      </c>
      <c r="V569" s="59">
        <v>0</v>
      </c>
      <c r="W569" s="59">
        <v>0</v>
      </c>
      <c r="X569" s="60">
        <f t="shared" si="102"/>
        <v>0</v>
      </c>
      <c r="Y569" s="5"/>
    </row>
    <row r="570" spans="1:25" customFormat="1" x14ac:dyDescent="0.35">
      <c r="A570" s="1" t="s">
        <v>1269</v>
      </c>
      <c r="B570" s="1" t="s">
        <v>1270</v>
      </c>
      <c r="C570" s="3">
        <v>43992</v>
      </c>
      <c r="D570" s="1" t="s">
        <v>1271</v>
      </c>
      <c r="E570" s="1" t="s">
        <v>1272</v>
      </c>
      <c r="F570" s="1" t="s">
        <v>2983</v>
      </c>
      <c r="G570" s="1" t="s">
        <v>3132</v>
      </c>
      <c r="H570" s="18">
        <v>604</v>
      </c>
      <c r="I570" s="2">
        <v>1</v>
      </c>
      <c r="J570" s="2">
        <v>148.53363636363599</v>
      </c>
      <c r="K570" s="87">
        <v>220.22161355090901</v>
      </c>
      <c r="L570" s="2">
        <v>266.46815239659992</v>
      </c>
      <c r="M570" s="4">
        <v>179.72569999999953</v>
      </c>
      <c r="N570" s="4">
        <v>179.72569999999953</v>
      </c>
      <c r="O570" s="4">
        <v>170.73941499999955</v>
      </c>
      <c r="P570" s="4">
        <v>170.73941499999955</v>
      </c>
      <c r="Q570" s="5" t="s">
        <v>2969</v>
      </c>
      <c r="R570" s="12">
        <v>95.728737396600366</v>
      </c>
      <c r="S570" s="59">
        <v>1498.97</v>
      </c>
      <c r="T570" s="59">
        <v>-36.130000000000003</v>
      </c>
      <c r="U570" s="59">
        <v>-29.98</v>
      </c>
      <c r="V570" s="59">
        <v>-62.959999999999809</v>
      </c>
      <c r="W570" s="59">
        <v>1369.9</v>
      </c>
      <c r="X570" s="60">
        <f>+W570-P571</f>
        <v>332.74063500000011</v>
      </c>
      <c r="Y570" s="5"/>
    </row>
    <row r="571" spans="1:25" customFormat="1" x14ac:dyDescent="0.35">
      <c r="A571" s="1"/>
      <c r="B571" s="1"/>
      <c r="C571" s="3"/>
      <c r="D571" s="1"/>
      <c r="E571" s="1"/>
      <c r="F571" s="1"/>
      <c r="G571" s="1"/>
      <c r="H571" s="18"/>
      <c r="I571" s="2"/>
      <c r="J571" s="2"/>
      <c r="K571" s="87"/>
      <c r="L571" s="2"/>
      <c r="M571" s="4"/>
      <c r="N571" s="4"/>
      <c r="O571" s="4"/>
      <c r="P571" s="26">
        <f>SUM(P569:P570)</f>
        <v>1037.159365</v>
      </c>
      <c r="Q571" s="5"/>
      <c r="R571" s="12"/>
      <c r="S571" s="59">
        <v>0</v>
      </c>
      <c r="T571" s="59">
        <v>0</v>
      </c>
      <c r="U571" s="59">
        <v>0</v>
      </c>
      <c r="V571" s="59">
        <v>0</v>
      </c>
      <c r="W571" s="59">
        <v>0</v>
      </c>
      <c r="X571" s="60">
        <f t="shared" ref="X571:X574" si="103">+W571</f>
        <v>0</v>
      </c>
      <c r="Y571" s="5"/>
    </row>
    <row r="572" spans="1:25" customFormat="1" x14ac:dyDescent="0.35">
      <c r="A572" s="1" t="s">
        <v>914</v>
      </c>
      <c r="B572" s="1" t="s">
        <v>915</v>
      </c>
      <c r="C572" s="3">
        <v>43992</v>
      </c>
      <c r="D572" s="1" t="s">
        <v>916</v>
      </c>
      <c r="E572" s="1" t="s">
        <v>917</v>
      </c>
      <c r="F572" s="1" t="s">
        <v>2983</v>
      </c>
      <c r="G572" s="1" t="s">
        <v>3133</v>
      </c>
      <c r="H572" s="18"/>
      <c r="I572" s="2">
        <v>1</v>
      </c>
      <c r="J572" s="2">
        <v>286.266694214876</v>
      </c>
      <c r="K572" s="87">
        <v>425.74140983690103</v>
      </c>
      <c r="L572" s="2">
        <v>515.1471059026502</v>
      </c>
      <c r="M572" s="4">
        <v>346.38269999999994</v>
      </c>
      <c r="N572" s="4">
        <v>346.38269999999994</v>
      </c>
      <c r="O572" s="4">
        <v>329.06356499999993</v>
      </c>
      <c r="P572" s="4">
        <v>329.06356499999993</v>
      </c>
      <c r="Q572" s="5" t="s">
        <v>2969</v>
      </c>
      <c r="R572" s="12">
        <v>186.08354090265027</v>
      </c>
      <c r="S572" s="59">
        <v>0</v>
      </c>
      <c r="T572" s="59">
        <v>0</v>
      </c>
      <c r="U572" s="59">
        <v>0</v>
      </c>
      <c r="V572" s="59">
        <v>0</v>
      </c>
      <c r="W572" s="59">
        <v>0</v>
      </c>
      <c r="X572" s="60">
        <f t="shared" si="103"/>
        <v>0</v>
      </c>
      <c r="Y572" s="5"/>
    </row>
    <row r="573" spans="1:25" customFormat="1" x14ac:dyDescent="0.35">
      <c r="A573" s="1" t="s">
        <v>1926</v>
      </c>
      <c r="B573" s="1" t="s">
        <v>1927</v>
      </c>
      <c r="C573" s="3">
        <v>43992</v>
      </c>
      <c r="D573" s="1" t="s">
        <v>1928</v>
      </c>
      <c r="E573" s="1" t="s">
        <v>1929</v>
      </c>
      <c r="F573" s="1" t="s">
        <v>2983</v>
      </c>
      <c r="G573" s="1" t="s">
        <v>3133</v>
      </c>
      <c r="H573" s="18"/>
      <c r="I573" s="2">
        <v>1</v>
      </c>
      <c r="J573" s="2">
        <v>241.793223140496</v>
      </c>
      <c r="K573" s="87">
        <v>359.56465730165303</v>
      </c>
      <c r="L573" s="2">
        <v>435.07323533500016</v>
      </c>
      <c r="M573" s="4">
        <v>292.56980000000016</v>
      </c>
      <c r="N573" s="4">
        <v>292.56980000000016</v>
      </c>
      <c r="O573" s="4">
        <v>277.94131000000016</v>
      </c>
      <c r="P573" s="4">
        <v>277.94131000000016</v>
      </c>
      <c r="Q573" s="5" t="s">
        <v>2969</v>
      </c>
      <c r="R573" s="12">
        <v>157.13192533500001</v>
      </c>
      <c r="S573" s="59">
        <v>0</v>
      </c>
      <c r="T573" s="59">
        <v>0</v>
      </c>
      <c r="U573" s="59">
        <v>0</v>
      </c>
      <c r="V573" s="59">
        <v>0</v>
      </c>
      <c r="W573" s="59">
        <v>0</v>
      </c>
      <c r="X573" s="60">
        <f t="shared" si="103"/>
        <v>0</v>
      </c>
      <c r="Y573" s="5"/>
    </row>
    <row r="574" spans="1:25" customFormat="1" x14ac:dyDescent="0.35">
      <c r="A574" s="1" t="s">
        <v>2445</v>
      </c>
      <c r="B574" s="1" t="s">
        <v>2446</v>
      </c>
      <c r="C574" s="3">
        <v>43992</v>
      </c>
      <c r="D574" s="1" t="s">
        <v>2447</v>
      </c>
      <c r="E574" s="1" t="s">
        <v>2448</v>
      </c>
      <c r="F574" s="1" t="s">
        <v>2983</v>
      </c>
      <c r="G574" s="1" t="s">
        <v>3133</v>
      </c>
      <c r="H574" s="18"/>
      <c r="I574" s="2">
        <v>1</v>
      </c>
      <c r="J574" s="2">
        <v>184.70140495867801</v>
      </c>
      <c r="K574" s="87">
        <v>275.08873150330601</v>
      </c>
      <c r="L574" s="2">
        <v>332.85736511900024</v>
      </c>
      <c r="M574" s="4">
        <v>223.48870000000039</v>
      </c>
      <c r="N574" s="4">
        <v>223.48870000000039</v>
      </c>
      <c r="O574" s="4">
        <v>212.31426500000038</v>
      </c>
      <c r="P574" s="4">
        <v>212.31426500000038</v>
      </c>
      <c r="Q574" s="5" t="s">
        <v>2969</v>
      </c>
      <c r="R574" s="12">
        <v>120.54310011899986</v>
      </c>
      <c r="S574" s="59">
        <v>0</v>
      </c>
      <c r="T574" s="59">
        <v>0</v>
      </c>
      <c r="U574" s="59">
        <v>0</v>
      </c>
      <c r="V574" s="59">
        <v>0</v>
      </c>
      <c r="W574" s="59">
        <v>0</v>
      </c>
      <c r="X574" s="60">
        <f t="shared" si="103"/>
        <v>0</v>
      </c>
      <c r="Y574" s="5"/>
    </row>
    <row r="575" spans="1:25" customFormat="1" x14ac:dyDescent="0.35">
      <c r="A575" s="1" t="s">
        <v>2727</v>
      </c>
      <c r="B575" s="1" t="s">
        <v>2728</v>
      </c>
      <c r="C575" s="3">
        <v>43992</v>
      </c>
      <c r="D575" s="1" t="s">
        <v>2729</v>
      </c>
      <c r="E575" s="1" t="s">
        <v>2730</v>
      </c>
      <c r="F575" s="1" t="s">
        <v>2983</v>
      </c>
      <c r="G575" s="1" t="s">
        <v>3133</v>
      </c>
      <c r="H575" s="18">
        <v>606</v>
      </c>
      <c r="I575" s="2">
        <v>1</v>
      </c>
      <c r="J575" s="2">
        <v>659.09768595041305</v>
      </c>
      <c r="K575" s="87">
        <v>980.21732861999999</v>
      </c>
      <c r="L575" s="2">
        <v>1186.0629676301999</v>
      </c>
      <c r="M575" s="4">
        <v>797.50819999999976</v>
      </c>
      <c r="N575" s="4">
        <v>797.50819999999976</v>
      </c>
      <c r="O575" s="4">
        <v>757.63278999999977</v>
      </c>
      <c r="P575" s="4">
        <v>757.63278999999977</v>
      </c>
      <c r="Q575" s="5" t="s">
        <v>2969</v>
      </c>
      <c r="R575" s="12">
        <v>428.43017763020009</v>
      </c>
      <c r="S575" s="59">
        <v>2469.14</v>
      </c>
      <c r="T575" s="59">
        <v>-59.51</v>
      </c>
      <c r="U575" s="59">
        <v>-49.38</v>
      </c>
      <c r="V575" s="59">
        <v>-103.69999999999936</v>
      </c>
      <c r="W575" s="59">
        <v>2256.5500000000002</v>
      </c>
      <c r="X575" s="60">
        <f>+W575-P576</f>
        <v>679.59807000000001</v>
      </c>
      <c r="Y575" s="5"/>
    </row>
    <row r="576" spans="1:25" customFormat="1" x14ac:dyDescent="0.35">
      <c r="A576" s="1"/>
      <c r="B576" s="1"/>
      <c r="C576" s="3"/>
      <c r="D576" s="1"/>
      <c r="E576" s="1"/>
      <c r="F576" s="1"/>
      <c r="G576" s="1"/>
      <c r="H576" s="18"/>
      <c r="I576" s="2"/>
      <c r="J576" s="2"/>
      <c r="K576" s="87"/>
      <c r="L576" s="2"/>
      <c r="M576" s="4"/>
      <c r="N576" s="4"/>
      <c r="O576" s="4"/>
      <c r="P576" s="26">
        <f>SUM(P572:P575)</f>
        <v>1576.9519300000002</v>
      </c>
      <c r="Q576" s="5"/>
      <c r="R576" s="12"/>
      <c r="S576" s="59">
        <v>0</v>
      </c>
      <c r="T576" s="59">
        <v>0</v>
      </c>
      <c r="U576" s="59">
        <v>0</v>
      </c>
      <c r="V576" s="59">
        <v>0</v>
      </c>
      <c r="W576" s="59">
        <v>0</v>
      </c>
      <c r="X576" s="60">
        <f>+W576</f>
        <v>0</v>
      </c>
      <c r="Y576" s="5"/>
    </row>
    <row r="577" spans="1:25" customFormat="1" x14ac:dyDescent="0.35">
      <c r="A577" s="1" t="s">
        <v>990</v>
      </c>
      <c r="B577" s="1" t="s">
        <v>991</v>
      </c>
      <c r="C577" s="3">
        <v>43992</v>
      </c>
      <c r="D577" s="1" t="s">
        <v>992</v>
      </c>
      <c r="E577" s="1" t="s">
        <v>993</v>
      </c>
      <c r="F577" s="1" t="s">
        <v>2983</v>
      </c>
      <c r="G577" s="1" t="s">
        <v>3134</v>
      </c>
      <c r="H577" s="18">
        <v>607</v>
      </c>
      <c r="I577" s="2">
        <v>1</v>
      </c>
      <c r="J577" s="2">
        <v>853.29380165289297</v>
      </c>
      <c r="K577" s="87">
        <v>1492.81190717769</v>
      </c>
      <c r="L577" s="2">
        <v>1806.3024076850049</v>
      </c>
      <c r="M577" s="4">
        <v>1032.4855000000005</v>
      </c>
      <c r="N577" s="4">
        <v>1032.4855000000005</v>
      </c>
      <c r="O577" s="4">
        <v>980.86122500000033</v>
      </c>
      <c r="P577" s="26">
        <v>980.86122500000033</v>
      </c>
      <c r="Q577" s="5" t="s">
        <v>2969</v>
      </c>
      <c r="R577" s="12">
        <v>825.44118268500461</v>
      </c>
      <c r="S577" s="59">
        <v>1806.31</v>
      </c>
      <c r="T577" s="59">
        <v>-43.53</v>
      </c>
      <c r="U577" s="59">
        <v>-36.130000000000003</v>
      </c>
      <c r="V577" s="59">
        <v>-75.8599999999999</v>
      </c>
      <c r="W577" s="59">
        <v>1650.79</v>
      </c>
      <c r="X577" s="60">
        <f>+W577-P577</f>
        <v>669.92877499999963</v>
      </c>
      <c r="Y577" s="5"/>
    </row>
    <row r="578" spans="1:25" customFormat="1" x14ac:dyDescent="0.35">
      <c r="A578" s="1" t="s">
        <v>2278</v>
      </c>
      <c r="B578" s="1" t="s">
        <v>2279</v>
      </c>
      <c r="C578" s="3">
        <v>43992</v>
      </c>
      <c r="D578" s="1" t="s">
        <v>2280</v>
      </c>
      <c r="E578" s="1" t="s">
        <v>2281</v>
      </c>
      <c r="F578" s="1" t="s">
        <v>2983</v>
      </c>
      <c r="G578" s="1" t="s">
        <v>3135</v>
      </c>
      <c r="H578" s="18"/>
      <c r="I578" s="2">
        <v>1</v>
      </c>
      <c r="J578" s="2">
        <v>1056.53933884298</v>
      </c>
      <c r="K578" s="87">
        <v>1476.57711839339</v>
      </c>
      <c r="L578" s="2">
        <v>1786.658313256002</v>
      </c>
      <c r="M578" s="4">
        <v>1278.4126000000058</v>
      </c>
      <c r="N578" s="4">
        <v>1278.4126000000058</v>
      </c>
      <c r="O578" s="4">
        <v>1278.4126000000058</v>
      </c>
      <c r="P578" s="4">
        <v>1278.4126000000058</v>
      </c>
      <c r="Q578" s="5" t="s">
        <v>2969</v>
      </c>
      <c r="R578" s="12">
        <v>508.24571325599618</v>
      </c>
      <c r="S578" s="59">
        <v>0</v>
      </c>
      <c r="T578" s="59">
        <v>0</v>
      </c>
      <c r="U578" s="59">
        <v>0</v>
      </c>
      <c r="V578" s="59">
        <v>0</v>
      </c>
      <c r="W578" s="59">
        <v>0</v>
      </c>
      <c r="X578" s="60">
        <f>+W578</f>
        <v>0</v>
      </c>
      <c r="Y578" s="5"/>
    </row>
    <row r="579" spans="1:25" customFormat="1" x14ac:dyDescent="0.35">
      <c r="A579" s="1" t="s">
        <v>2441</v>
      </c>
      <c r="B579" s="1" t="s">
        <v>2442</v>
      </c>
      <c r="C579" s="3">
        <v>43992</v>
      </c>
      <c r="D579" s="1" t="s">
        <v>2443</v>
      </c>
      <c r="E579" s="1" t="s">
        <v>2444</v>
      </c>
      <c r="F579" s="1" t="s">
        <v>2983</v>
      </c>
      <c r="G579" s="1" t="s">
        <v>3135</v>
      </c>
      <c r="H579" s="18">
        <v>608</v>
      </c>
      <c r="I579" s="2">
        <v>1</v>
      </c>
      <c r="J579" s="2">
        <v>184.70140495867801</v>
      </c>
      <c r="K579" s="87">
        <v>258.13129551405001</v>
      </c>
      <c r="L579" s="2">
        <v>312.33886757200048</v>
      </c>
      <c r="M579" s="4">
        <v>223.48870000000039</v>
      </c>
      <c r="N579" s="4">
        <v>223.48870000000039</v>
      </c>
      <c r="O579" s="4">
        <v>212.31426500000038</v>
      </c>
      <c r="P579" s="4">
        <v>212.31426500000038</v>
      </c>
      <c r="Q579" s="5" t="s">
        <v>2969</v>
      </c>
      <c r="R579" s="12">
        <v>100.02460257200011</v>
      </c>
      <c r="S579" s="59">
        <v>2099</v>
      </c>
      <c r="T579" s="59">
        <v>-50.59</v>
      </c>
      <c r="U579" s="59">
        <v>-41.98</v>
      </c>
      <c r="V579" s="59">
        <v>-25.199999999999818</v>
      </c>
      <c r="W579" s="59">
        <v>1981.23</v>
      </c>
      <c r="X579" s="60">
        <f>+W579-P580</f>
        <v>490.50313499999379</v>
      </c>
      <c r="Y579" s="5"/>
    </row>
    <row r="580" spans="1:25" customFormat="1" x14ac:dyDescent="0.35">
      <c r="A580" s="1"/>
      <c r="B580" s="1"/>
      <c r="C580" s="3"/>
      <c r="D580" s="1"/>
      <c r="E580" s="1"/>
      <c r="F580" s="1"/>
      <c r="G580" s="1"/>
      <c r="H580" s="18"/>
      <c r="I580" s="2"/>
      <c r="J580" s="2"/>
      <c r="K580" s="87"/>
      <c r="L580" s="2"/>
      <c r="M580" s="4"/>
      <c r="N580" s="4"/>
      <c r="O580" s="4"/>
      <c r="P580" s="26">
        <f>SUM(P578:P579)</f>
        <v>1490.7268650000062</v>
      </c>
      <c r="Q580" s="5"/>
      <c r="R580" s="12"/>
      <c r="S580" s="59">
        <v>0</v>
      </c>
      <c r="T580" s="59">
        <v>0</v>
      </c>
      <c r="U580" s="59">
        <v>0</v>
      </c>
      <c r="V580" s="59">
        <v>0</v>
      </c>
      <c r="W580" s="59">
        <v>0</v>
      </c>
      <c r="X580" s="60">
        <f t="shared" ref="X580:X584" si="104">+W580</f>
        <v>0</v>
      </c>
      <c r="Y580" s="5"/>
    </row>
    <row r="581" spans="1:25" customFormat="1" x14ac:dyDescent="0.35">
      <c r="A581" s="1" t="s">
        <v>1069</v>
      </c>
      <c r="B581" s="1" t="s">
        <v>1070</v>
      </c>
      <c r="C581" s="3">
        <v>43992</v>
      </c>
      <c r="D581" s="1" t="s">
        <v>1071</v>
      </c>
      <c r="E581" s="1" t="s">
        <v>1072</v>
      </c>
      <c r="F581" s="1" t="s">
        <v>2983</v>
      </c>
      <c r="G581" s="1" t="s">
        <v>3136</v>
      </c>
      <c r="H581" s="18"/>
      <c r="I581" s="2">
        <v>1</v>
      </c>
      <c r="J581" s="2">
        <v>269.56991735537201</v>
      </c>
      <c r="K581" s="87">
        <v>470.88473163636399</v>
      </c>
      <c r="L581" s="2">
        <v>569.77052528000047</v>
      </c>
      <c r="M581" s="4">
        <v>326.17960000000011</v>
      </c>
      <c r="N581" s="4">
        <v>326.17960000000011</v>
      </c>
      <c r="O581" s="4">
        <v>309.87062000000009</v>
      </c>
      <c r="P581" s="4">
        <v>309.87062000000009</v>
      </c>
      <c r="Q581" s="5" t="s">
        <v>2969</v>
      </c>
      <c r="R581" s="12">
        <v>259.89990528000038</v>
      </c>
      <c r="S581" s="59">
        <v>0</v>
      </c>
      <c r="T581" s="59">
        <v>0</v>
      </c>
      <c r="U581" s="59">
        <v>0</v>
      </c>
      <c r="V581" s="59">
        <v>0</v>
      </c>
      <c r="W581" s="59">
        <v>0</v>
      </c>
      <c r="X581" s="60">
        <f t="shared" si="104"/>
        <v>0</v>
      </c>
      <c r="Y581" s="5"/>
    </row>
    <row r="582" spans="1:25" customFormat="1" x14ac:dyDescent="0.35">
      <c r="A582" s="1" t="s">
        <v>1241</v>
      </c>
      <c r="B582" s="1" t="s">
        <v>1242</v>
      </c>
      <c r="C582" s="3">
        <v>43992</v>
      </c>
      <c r="D582" s="1" t="s">
        <v>1243</v>
      </c>
      <c r="E582" s="1" t="s">
        <v>1244</v>
      </c>
      <c r="F582" s="1" t="s">
        <v>2983</v>
      </c>
      <c r="G582" s="1" t="s">
        <v>3136</v>
      </c>
      <c r="H582" s="18"/>
      <c r="I582" s="2">
        <v>1</v>
      </c>
      <c r="J582" s="2">
        <v>148.53363636363599</v>
      </c>
      <c r="K582" s="87">
        <v>259.084251236363</v>
      </c>
      <c r="L582" s="2">
        <v>313.49194399599924</v>
      </c>
      <c r="M582" s="4">
        <v>179.72569999999953</v>
      </c>
      <c r="N582" s="4">
        <v>179.72569999999953</v>
      </c>
      <c r="O582" s="4">
        <v>170.73941499999955</v>
      </c>
      <c r="P582" s="4">
        <v>170.73941499999955</v>
      </c>
      <c r="Q582" s="5" t="s">
        <v>2969</v>
      </c>
      <c r="R582" s="12">
        <v>142.75252899599968</v>
      </c>
      <c r="S582" s="59">
        <v>0</v>
      </c>
      <c r="T582" s="59">
        <v>0</v>
      </c>
      <c r="U582" s="59">
        <v>0</v>
      </c>
      <c r="V582" s="59">
        <v>0</v>
      </c>
      <c r="W582" s="59">
        <v>0</v>
      </c>
      <c r="X582" s="60">
        <f t="shared" si="104"/>
        <v>0</v>
      </c>
      <c r="Y582" s="5"/>
    </row>
    <row r="583" spans="1:25" customFormat="1" x14ac:dyDescent="0.35">
      <c r="A583" s="1" t="s">
        <v>1890</v>
      </c>
      <c r="B583" s="1" t="s">
        <v>1891</v>
      </c>
      <c r="C583" s="3">
        <v>43992</v>
      </c>
      <c r="D583" s="1" t="s">
        <v>1892</v>
      </c>
      <c r="E583" s="1" t="s">
        <v>1893</v>
      </c>
      <c r="F583" s="1" t="s">
        <v>2983</v>
      </c>
      <c r="G583" s="1" t="s">
        <v>3136</v>
      </c>
      <c r="H583" s="18"/>
      <c r="I583" s="2">
        <v>1</v>
      </c>
      <c r="J583" s="2">
        <v>20.730165289256199</v>
      </c>
      <c r="K583" s="87">
        <v>36.261205123966903</v>
      </c>
      <c r="L583" s="2">
        <v>43.876058199999953</v>
      </c>
      <c r="M583" s="4">
        <v>25.083500000000001</v>
      </c>
      <c r="N583" s="4">
        <v>25.083500000000001</v>
      </c>
      <c r="O583" s="4">
        <v>23.829325000000001</v>
      </c>
      <c r="P583" s="4">
        <v>23.829325000000001</v>
      </c>
      <c r="Q583" s="5" t="s">
        <v>2969</v>
      </c>
      <c r="R583" s="12">
        <v>20.046733199999952</v>
      </c>
      <c r="S583" s="59">
        <v>0</v>
      </c>
      <c r="T583" s="59">
        <v>0</v>
      </c>
      <c r="U583" s="59">
        <v>0</v>
      </c>
      <c r="V583" s="59">
        <v>0</v>
      </c>
      <c r="W583" s="59">
        <v>0</v>
      </c>
      <c r="X583" s="60">
        <f t="shared" si="104"/>
        <v>0</v>
      </c>
      <c r="Y583" s="5"/>
    </row>
    <row r="584" spans="1:25" customFormat="1" x14ac:dyDescent="0.35">
      <c r="A584" s="1" t="s">
        <v>2928</v>
      </c>
      <c r="B584" s="1" t="s">
        <v>2929</v>
      </c>
      <c r="C584" s="3">
        <v>43992</v>
      </c>
      <c r="D584" s="1" t="s">
        <v>2930</v>
      </c>
      <c r="E584" s="1" t="s">
        <v>2931</v>
      </c>
      <c r="F584" s="1" t="s">
        <v>2983</v>
      </c>
      <c r="G584" s="1" t="s">
        <v>3136</v>
      </c>
      <c r="H584" s="18"/>
      <c r="I584" s="2">
        <v>1</v>
      </c>
      <c r="J584" s="2">
        <v>168.656611570248</v>
      </c>
      <c r="K584" s="87">
        <v>315.46207254545499</v>
      </c>
      <c r="L584" s="2">
        <v>381.70910778000052</v>
      </c>
      <c r="M584" s="4">
        <v>204.07450000000009</v>
      </c>
      <c r="N584" s="4">
        <v>204.07450000000009</v>
      </c>
      <c r="O584" s="4">
        <v>193.87077500000007</v>
      </c>
      <c r="P584" s="4">
        <v>193.87077500000007</v>
      </c>
      <c r="Q584" s="5" t="s">
        <v>2969</v>
      </c>
      <c r="R584" s="12">
        <v>187.83833278000046</v>
      </c>
      <c r="S584" s="59">
        <v>0</v>
      </c>
      <c r="T584" s="59">
        <v>0</v>
      </c>
      <c r="U584" s="59">
        <v>0</v>
      </c>
      <c r="V584" s="59">
        <v>0</v>
      </c>
      <c r="W584" s="59">
        <v>0</v>
      </c>
      <c r="X584" s="60">
        <f t="shared" si="104"/>
        <v>0</v>
      </c>
      <c r="Y584" s="5"/>
    </row>
    <row r="585" spans="1:25" customFormat="1" x14ac:dyDescent="0.35">
      <c r="A585" s="1" t="s">
        <v>2936</v>
      </c>
      <c r="B585" s="1" t="s">
        <v>2937</v>
      </c>
      <c r="C585" s="3">
        <v>43992</v>
      </c>
      <c r="D585" s="1" t="s">
        <v>2938</v>
      </c>
      <c r="E585" s="1" t="s">
        <v>2939</v>
      </c>
      <c r="F585" s="1" t="s">
        <v>2983</v>
      </c>
      <c r="G585" s="1" t="s">
        <v>3136</v>
      </c>
      <c r="H585" s="18">
        <v>609</v>
      </c>
      <c r="I585" s="2">
        <v>1</v>
      </c>
      <c r="J585" s="2">
        <v>168.656611570248</v>
      </c>
      <c r="K585" s="87">
        <v>324.54423107851301</v>
      </c>
      <c r="L585" s="2">
        <v>392.69851960500074</v>
      </c>
      <c r="M585" s="4">
        <v>204.07450000000009</v>
      </c>
      <c r="N585" s="4">
        <v>204.07450000000009</v>
      </c>
      <c r="O585" s="4">
        <v>193.87077500000007</v>
      </c>
      <c r="P585" s="4">
        <v>193.87077500000007</v>
      </c>
      <c r="Q585" s="5" t="s">
        <v>2969</v>
      </c>
      <c r="R585" s="12">
        <v>198.82774460500067</v>
      </c>
      <c r="S585" s="59">
        <v>1701.56</v>
      </c>
      <c r="T585" s="59">
        <v>-41.01</v>
      </c>
      <c r="U585" s="59">
        <v>-34.03</v>
      </c>
      <c r="V585" s="59">
        <v>-71.470000000000027</v>
      </c>
      <c r="W585" s="59">
        <v>1555.05</v>
      </c>
      <c r="X585" s="60">
        <f>+W585-P586</f>
        <v>662.86909000000014</v>
      </c>
      <c r="Y585" s="5"/>
    </row>
    <row r="586" spans="1:25" customFormat="1" x14ac:dyDescent="0.35">
      <c r="A586" s="1"/>
      <c r="B586" s="1"/>
      <c r="C586" s="3"/>
      <c r="D586" s="1"/>
      <c r="E586" s="1"/>
      <c r="F586" s="1"/>
      <c r="G586" s="1"/>
      <c r="H586" s="18"/>
      <c r="I586" s="2"/>
      <c r="J586" s="2"/>
      <c r="K586" s="87"/>
      <c r="L586" s="2"/>
      <c r="M586" s="4"/>
      <c r="N586" s="4"/>
      <c r="O586" s="4"/>
      <c r="P586" s="26">
        <f>SUM(P581:P585)</f>
        <v>892.18090999999981</v>
      </c>
      <c r="Q586" s="5"/>
      <c r="R586" s="12"/>
      <c r="S586" s="59">
        <v>0</v>
      </c>
      <c r="T586" s="59">
        <v>0</v>
      </c>
      <c r="U586" s="59">
        <v>0</v>
      </c>
      <c r="V586" s="59">
        <v>0</v>
      </c>
      <c r="W586" s="59">
        <v>0</v>
      </c>
      <c r="X586" s="60">
        <f>+W586</f>
        <v>0</v>
      </c>
      <c r="Y586" s="5"/>
    </row>
    <row r="587" spans="1:25" customFormat="1" x14ac:dyDescent="0.35">
      <c r="A587" s="1" t="s">
        <v>198</v>
      </c>
      <c r="B587" s="1" t="s">
        <v>199</v>
      </c>
      <c r="C587" s="3">
        <v>43992</v>
      </c>
      <c r="D587" s="1" t="s">
        <v>200</v>
      </c>
      <c r="E587" s="1" t="s">
        <v>201</v>
      </c>
      <c r="F587" s="1" t="s">
        <v>2983</v>
      </c>
      <c r="G587" s="1" t="s">
        <v>3137</v>
      </c>
      <c r="H587" s="18">
        <v>610</v>
      </c>
      <c r="I587" s="2">
        <v>1</v>
      </c>
      <c r="J587" s="2">
        <v>629.37776859504095</v>
      </c>
      <c r="K587" s="87">
        <v>1101.18451904463</v>
      </c>
      <c r="L587" s="2">
        <v>1332.4332680440023</v>
      </c>
      <c r="M587" s="4">
        <v>761.54709999999955</v>
      </c>
      <c r="N587" s="4">
        <v>761.54709999999955</v>
      </c>
      <c r="O587" s="4">
        <v>723.46974499999953</v>
      </c>
      <c r="P587" s="26">
        <v>723.46974499999953</v>
      </c>
      <c r="Q587" s="5" t="s">
        <v>2969</v>
      </c>
      <c r="R587" s="12">
        <v>608.96352304400273</v>
      </c>
      <c r="S587" s="59">
        <v>1332.44</v>
      </c>
      <c r="T587" s="59">
        <v>-32.11</v>
      </c>
      <c r="U587" s="59">
        <v>-26.65</v>
      </c>
      <c r="V587" s="59">
        <v>-55.950000000000045</v>
      </c>
      <c r="W587" s="59">
        <v>1217.73</v>
      </c>
      <c r="X587" s="60">
        <f>+W587-P587</f>
        <v>494.26025500000048</v>
      </c>
      <c r="Y587" s="5"/>
    </row>
    <row r="588" spans="1:25" customFormat="1" x14ac:dyDescent="0.35">
      <c r="A588" s="1" t="s">
        <v>543</v>
      </c>
      <c r="B588" s="1" t="s">
        <v>544</v>
      </c>
      <c r="C588" s="3">
        <v>43992</v>
      </c>
      <c r="D588" s="1" t="s">
        <v>545</v>
      </c>
      <c r="E588" s="1" t="s">
        <v>546</v>
      </c>
      <c r="F588" s="1" t="s">
        <v>2983</v>
      </c>
      <c r="G588" s="1" t="s">
        <v>3138</v>
      </c>
      <c r="H588" s="18"/>
      <c r="I588" s="2">
        <v>1</v>
      </c>
      <c r="J588" s="2">
        <v>168.49818181818199</v>
      </c>
      <c r="K588" s="87">
        <v>278.99591949090899</v>
      </c>
      <c r="L588" s="2">
        <v>337.58506258399984</v>
      </c>
      <c r="M588" s="4">
        <v>203.8828000000002</v>
      </c>
      <c r="N588" s="4">
        <v>203.8828000000002</v>
      </c>
      <c r="O588" s="4">
        <v>193.68866000000017</v>
      </c>
      <c r="P588" s="4">
        <v>193.68866000000017</v>
      </c>
      <c r="Q588" s="5" t="s">
        <v>2969</v>
      </c>
      <c r="R588" s="12">
        <v>143.89640258399967</v>
      </c>
      <c r="S588" s="59">
        <v>0</v>
      </c>
      <c r="T588" s="59">
        <v>0</v>
      </c>
      <c r="U588" s="59">
        <v>0</v>
      </c>
      <c r="V588" s="59">
        <v>0</v>
      </c>
      <c r="W588" s="59">
        <v>0</v>
      </c>
      <c r="X588" s="60">
        <f t="shared" ref="X588:X590" si="105">+W588</f>
        <v>0</v>
      </c>
      <c r="Y588" s="5"/>
    </row>
    <row r="589" spans="1:25" customFormat="1" x14ac:dyDescent="0.35">
      <c r="A589" s="1" t="s">
        <v>1273</v>
      </c>
      <c r="B589" s="1" t="s">
        <v>1274</v>
      </c>
      <c r="C589" s="3">
        <v>43992</v>
      </c>
      <c r="D589" s="1" t="s">
        <v>1275</v>
      </c>
      <c r="E589" s="1" t="s">
        <v>1276</v>
      </c>
      <c r="F589" s="1" t="s">
        <v>2983</v>
      </c>
      <c r="G589" s="1" t="s">
        <v>3138</v>
      </c>
      <c r="H589" s="18"/>
      <c r="I589" s="2">
        <v>1</v>
      </c>
      <c r="J589" s="2">
        <v>148.53363636363599</v>
      </c>
      <c r="K589" s="87">
        <v>224.89626415454501</v>
      </c>
      <c r="L589" s="2">
        <v>272.12447962699946</v>
      </c>
      <c r="M589" s="4">
        <v>179.72569999999953</v>
      </c>
      <c r="N589" s="4">
        <v>179.72569999999953</v>
      </c>
      <c r="O589" s="4">
        <v>170.73941499999955</v>
      </c>
      <c r="P589" s="4">
        <v>170.73941499999955</v>
      </c>
      <c r="Q589" s="5" t="s">
        <v>2969</v>
      </c>
      <c r="R589" s="12">
        <v>101.38506462699991</v>
      </c>
      <c r="S589" s="59">
        <v>0</v>
      </c>
      <c r="T589" s="59">
        <v>0</v>
      </c>
      <c r="U589" s="59">
        <v>0</v>
      </c>
      <c r="V589" s="59">
        <v>0</v>
      </c>
      <c r="W589" s="59">
        <v>0</v>
      </c>
      <c r="X589" s="60">
        <f t="shared" si="105"/>
        <v>0</v>
      </c>
      <c r="Y589" s="5"/>
    </row>
    <row r="590" spans="1:25" customFormat="1" x14ac:dyDescent="0.35">
      <c r="A590" s="1" t="s">
        <v>1457</v>
      </c>
      <c r="B590" s="1" t="s">
        <v>1458</v>
      </c>
      <c r="C590" s="3">
        <v>43992</v>
      </c>
      <c r="D590" s="1" t="s">
        <v>1459</v>
      </c>
      <c r="E590" s="1" t="s">
        <v>1460</v>
      </c>
      <c r="F590" s="1" t="s">
        <v>2983</v>
      </c>
      <c r="G590" s="1" t="s">
        <v>3138</v>
      </c>
      <c r="H590" s="18"/>
      <c r="I590" s="2">
        <v>1</v>
      </c>
      <c r="J590" s="2">
        <v>209.05173553719001</v>
      </c>
      <c r="K590" s="87">
        <v>316.52732329421502</v>
      </c>
      <c r="L590" s="2">
        <v>382.99806118600014</v>
      </c>
      <c r="M590" s="4">
        <v>252.9525999999999</v>
      </c>
      <c r="N590" s="4">
        <v>252.9525999999999</v>
      </c>
      <c r="O590" s="4">
        <v>240.30496999999991</v>
      </c>
      <c r="P590" s="4">
        <v>240.30496999999991</v>
      </c>
      <c r="Q590" s="5" t="s">
        <v>2969</v>
      </c>
      <c r="R590" s="12">
        <v>142.69309118600023</v>
      </c>
      <c r="S590" s="59">
        <v>0</v>
      </c>
      <c r="T590" s="59">
        <v>0</v>
      </c>
      <c r="U590" s="59">
        <v>0</v>
      </c>
      <c r="V590" s="59">
        <v>0</v>
      </c>
      <c r="W590" s="59">
        <v>0</v>
      </c>
      <c r="X590" s="60">
        <f t="shared" si="105"/>
        <v>0</v>
      </c>
      <c r="Y590" s="5"/>
    </row>
    <row r="591" spans="1:25" customFormat="1" x14ac:dyDescent="0.35">
      <c r="A591" s="1" t="s">
        <v>1641</v>
      </c>
      <c r="B591" s="1" t="s">
        <v>1642</v>
      </c>
      <c r="C591" s="3">
        <v>43992</v>
      </c>
      <c r="D591" s="1" t="s">
        <v>1643</v>
      </c>
      <c r="E591" s="1" t="s">
        <v>1644</v>
      </c>
      <c r="F591" s="1" t="s">
        <v>2983</v>
      </c>
      <c r="G591" s="1" t="s">
        <v>3138</v>
      </c>
      <c r="H591" s="18">
        <v>611</v>
      </c>
      <c r="I591" s="2">
        <v>1</v>
      </c>
      <c r="J591" s="2">
        <v>133.117933884298</v>
      </c>
      <c r="K591" s="87">
        <v>201.555194873554</v>
      </c>
      <c r="L591" s="2">
        <v>243.88178579700033</v>
      </c>
      <c r="M591" s="4">
        <v>161.07270000000057</v>
      </c>
      <c r="N591" s="4">
        <v>161.07270000000057</v>
      </c>
      <c r="O591" s="4">
        <v>153.01906500000052</v>
      </c>
      <c r="P591" s="4">
        <v>153.01906500000052</v>
      </c>
      <c r="Q591" s="5" t="s">
        <v>2969</v>
      </c>
      <c r="R591" s="12">
        <v>90.86272079699981</v>
      </c>
      <c r="S591" s="59">
        <v>1236.58</v>
      </c>
      <c r="T591" s="59">
        <v>-29.8</v>
      </c>
      <c r="U591" s="59">
        <v>-24.73</v>
      </c>
      <c r="V591" s="59">
        <v>-76.669999999999845</v>
      </c>
      <c r="W591" s="59">
        <v>1105.3800000000001</v>
      </c>
      <c r="X591" s="60">
        <f>+W591-P592</f>
        <v>347.62788999999998</v>
      </c>
      <c r="Y591" s="5"/>
    </row>
    <row r="592" spans="1:25" customFormat="1" x14ac:dyDescent="0.35">
      <c r="A592" s="1"/>
      <c r="B592" s="1"/>
      <c r="C592" s="3"/>
      <c r="D592" s="1"/>
      <c r="E592" s="1"/>
      <c r="F592" s="1"/>
      <c r="G592" s="1"/>
      <c r="H592" s="18"/>
      <c r="I592" s="2"/>
      <c r="J592" s="2"/>
      <c r="K592" s="87"/>
      <c r="L592" s="2"/>
      <c r="M592" s="4"/>
      <c r="N592" s="4"/>
      <c r="O592" s="4"/>
      <c r="P592" s="26">
        <f>SUM(P588:P591)</f>
        <v>757.75211000000013</v>
      </c>
      <c r="Q592" s="5"/>
      <c r="R592" s="12"/>
      <c r="S592" s="59">
        <v>0</v>
      </c>
      <c r="T592" s="59">
        <v>0</v>
      </c>
      <c r="U592" s="59">
        <v>0</v>
      </c>
      <c r="V592" s="59">
        <v>0</v>
      </c>
      <c r="W592" s="59">
        <v>0</v>
      </c>
      <c r="X592" s="60">
        <f t="shared" ref="X592:X594" si="106">+W592</f>
        <v>0</v>
      </c>
      <c r="Y592" s="5"/>
    </row>
    <row r="593" spans="1:25" customFormat="1" x14ac:dyDescent="0.35">
      <c r="A593" s="1" t="s">
        <v>2282</v>
      </c>
      <c r="B593" s="1" t="s">
        <v>2283</v>
      </c>
      <c r="C593" s="3">
        <v>43992</v>
      </c>
      <c r="D593" s="1" t="s">
        <v>2284</v>
      </c>
      <c r="E593" s="1" t="s">
        <v>2285</v>
      </c>
      <c r="F593" s="1" t="s">
        <v>2983</v>
      </c>
      <c r="G593" s="1" t="s">
        <v>3139</v>
      </c>
      <c r="H593" s="18"/>
      <c r="I593" s="2">
        <v>1</v>
      </c>
      <c r="J593" s="2">
        <v>1056.53933884298</v>
      </c>
      <c r="K593" s="87">
        <v>1476.57711839339</v>
      </c>
      <c r="L593" s="2">
        <v>1786.658313256002</v>
      </c>
      <c r="M593" s="4">
        <v>1278.4126000000058</v>
      </c>
      <c r="N593" s="4">
        <v>1278.4126000000058</v>
      </c>
      <c r="O593" s="4">
        <v>1278.4126000000058</v>
      </c>
      <c r="P593" s="4">
        <v>1278.4126000000058</v>
      </c>
      <c r="Q593" s="5" t="s">
        <v>2969</v>
      </c>
      <c r="R593" s="12">
        <v>508.24571325599618</v>
      </c>
      <c r="S593" s="59">
        <v>0</v>
      </c>
      <c r="T593" s="59">
        <v>0</v>
      </c>
      <c r="U593" s="59">
        <v>0</v>
      </c>
      <c r="V593" s="59">
        <v>0</v>
      </c>
      <c r="W593" s="59">
        <v>0</v>
      </c>
      <c r="X593" s="60">
        <f t="shared" si="106"/>
        <v>0</v>
      </c>
      <c r="Y593" s="5"/>
    </row>
    <row r="594" spans="1:25" customFormat="1" x14ac:dyDescent="0.35">
      <c r="A594" s="1" t="s">
        <v>2375</v>
      </c>
      <c r="B594" s="1" t="s">
        <v>2376</v>
      </c>
      <c r="C594" s="3">
        <v>43992</v>
      </c>
      <c r="D594" s="1" t="s">
        <v>2377</v>
      </c>
      <c r="E594" s="1" t="s">
        <v>2378</v>
      </c>
      <c r="F594" s="1" t="s">
        <v>2983</v>
      </c>
      <c r="G594" s="1" t="s">
        <v>3139</v>
      </c>
      <c r="H594" s="18"/>
      <c r="I594" s="2">
        <v>1</v>
      </c>
      <c r="J594" s="2">
        <v>328.84123966942099</v>
      </c>
      <c r="K594" s="87">
        <v>489.12618765342899</v>
      </c>
      <c r="L594" s="2">
        <v>591.84268706064904</v>
      </c>
      <c r="M594" s="4">
        <v>397.89789999999937</v>
      </c>
      <c r="N594" s="4">
        <v>397.89789999999937</v>
      </c>
      <c r="O594" s="4">
        <v>378.0030049999994</v>
      </c>
      <c r="P594" s="4">
        <v>378.0030049999994</v>
      </c>
      <c r="Q594" s="5" t="s">
        <v>2969</v>
      </c>
      <c r="R594" s="12">
        <v>213.83968206064964</v>
      </c>
      <c r="S594" s="59">
        <v>0</v>
      </c>
      <c r="T594" s="59">
        <v>0</v>
      </c>
      <c r="U594" s="59">
        <v>0</v>
      </c>
      <c r="V594" s="59">
        <v>0</v>
      </c>
      <c r="W594" s="59">
        <v>0</v>
      </c>
      <c r="X594" s="60">
        <f t="shared" si="106"/>
        <v>0</v>
      </c>
      <c r="Y594" s="5"/>
    </row>
    <row r="595" spans="1:25" customFormat="1" x14ac:dyDescent="0.35">
      <c r="A595" s="1" t="s">
        <v>2449</v>
      </c>
      <c r="B595" s="1" t="s">
        <v>2450</v>
      </c>
      <c r="C595" s="3">
        <v>43992</v>
      </c>
      <c r="D595" s="1" t="s">
        <v>2451</v>
      </c>
      <c r="E595" s="1" t="s">
        <v>2452</v>
      </c>
      <c r="F595" s="1" t="s">
        <v>2983</v>
      </c>
      <c r="G595" s="1" t="s">
        <v>3139</v>
      </c>
      <c r="H595" s="18">
        <v>612</v>
      </c>
      <c r="I595" s="2">
        <v>1</v>
      </c>
      <c r="J595" s="2">
        <v>184.70140495867801</v>
      </c>
      <c r="K595" s="87">
        <v>258.13129551405001</v>
      </c>
      <c r="L595" s="2">
        <v>312.33886757200048</v>
      </c>
      <c r="M595" s="4">
        <v>223.48870000000039</v>
      </c>
      <c r="N595" s="4">
        <v>223.48870000000039</v>
      </c>
      <c r="O595" s="4">
        <v>212.31426500000038</v>
      </c>
      <c r="P595" s="4">
        <v>212.31426500000038</v>
      </c>
      <c r="Q595" s="5" t="s">
        <v>2969</v>
      </c>
      <c r="R595" s="12">
        <v>100.02460257200011</v>
      </c>
      <c r="S595" s="59">
        <v>2690.85</v>
      </c>
      <c r="T595" s="59">
        <v>-64.849999999999994</v>
      </c>
      <c r="U595" s="59">
        <v>-53.82</v>
      </c>
      <c r="V595" s="59">
        <v>-113.01999999999998</v>
      </c>
      <c r="W595" s="59">
        <v>2459.16</v>
      </c>
      <c r="X595" s="60">
        <f>+W595-P596</f>
        <v>590.43012999999428</v>
      </c>
      <c r="Y595" s="5"/>
    </row>
    <row r="596" spans="1:25" customFormat="1" x14ac:dyDescent="0.35">
      <c r="A596" s="1"/>
      <c r="B596" s="1"/>
      <c r="C596" s="3"/>
      <c r="D596" s="1"/>
      <c r="E596" s="1"/>
      <c r="F596" s="1"/>
      <c r="G596" s="1"/>
      <c r="H596" s="18"/>
      <c r="I596" s="2"/>
      <c r="J596" s="2"/>
      <c r="K596" s="87"/>
      <c r="L596" s="2"/>
      <c r="M596" s="4"/>
      <c r="N596" s="4"/>
      <c r="O596" s="4"/>
      <c r="P596" s="26">
        <f>SUM(P593:P595)</f>
        <v>1868.7298700000056</v>
      </c>
      <c r="Q596" s="5"/>
      <c r="R596" s="12"/>
      <c r="S596" s="59">
        <v>0</v>
      </c>
      <c r="T596" s="59">
        <v>0</v>
      </c>
      <c r="U596" s="59">
        <v>0</v>
      </c>
      <c r="V596" s="59">
        <v>0</v>
      </c>
      <c r="W596" s="59">
        <v>0</v>
      </c>
      <c r="X596" s="60">
        <f>+W596</f>
        <v>0</v>
      </c>
      <c r="Y596" s="5"/>
    </row>
    <row r="597" spans="1:25" customFormat="1" x14ac:dyDescent="0.35">
      <c r="A597" s="1" t="s">
        <v>2031</v>
      </c>
      <c r="B597" s="1" t="s">
        <v>2032</v>
      </c>
      <c r="C597" s="3">
        <v>43992</v>
      </c>
      <c r="D597" s="1" t="s">
        <v>2033</v>
      </c>
      <c r="E597" s="1" t="s">
        <v>2034</v>
      </c>
      <c r="F597" s="1" t="s">
        <v>2983</v>
      </c>
      <c r="G597" s="1" t="s">
        <v>3140</v>
      </c>
      <c r="H597" s="18">
        <v>613</v>
      </c>
      <c r="I597" s="2">
        <v>1</v>
      </c>
      <c r="J597" s="2">
        <v>639.62</v>
      </c>
      <c r="K597" s="87">
        <v>1119.0023976</v>
      </c>
      <c r="L597" s="2">
        <v>1353.992901096</v>
      </c>
      <c r="M597" s="4">
        <v>773.9402</v>
      </c>
      <c r="N597" s="4">
        <v>773.9402</v>
      </c>
      <c r="O597" s="4">
        <v>735.24318999999991</v>
      </c>
      <c r="P597" s="26">
        <v>735.24318999999991</v>
      </c>
      <c r="Q597" s="5" t="s">
        <v>2969</v>
      </c>
      <c r="R597" s="12">
        <v>618.74971109600006</v>
      </c>
      <c r="S597" s="59">
        <v>1353.99</v>
      </c>
      <c r="T597" s="59">
        <v>-32.630000000000003</v>
      </c>
      <c r="U597" s="59">
        <v>-27.08</v>
      </c>
      <c r="V597" s="59">
        <v>-43.329999999999927</v>
      </c>
      <c r="W597" s="59">
        <v>1250.95</v>
      </c>
      <c r="X597" s="60">
        <f>+W597-P597</f>
        <v>515.70681000000013</v>
      </c>
      <c r="Y597" s="5"/>
    </row>
    <row r="598" spans="1:25" customFormat="1" x14ac:dyDescent="0.35">
      <c r="A598" s="1" t="s">
        <v>306</v>
      </c>
      <c r="B598" s="1" t="s">
        <v>307</v>
      </c>
      <c r="C598" s="3">
        <v>43992</v>
      </c>
      <c r="D598" s="1" t="s">
        <v>308</v>
      </c>
      <c r="E598" s="1" t="s">
        <v>309</v>
      </c>
      <c r="F598" s="1" t="s">
        <v>2983</v>
      </c>
      <c r="G598" s="1" t="s">
        <v>3141</v>
      </c>
      <c r="H598" s="18"/>
      <c r="I598" s="2">
        <v>1</v>
      </c>
      <c r="J598" s="2">
        <v>191.78570247933899</v>
      </c>
      <c r="K598" s="87">
        <v>335.52908648760399</v>
      </c>
      <c r="L598" s="2">
        <v>405.99019465000083</v>
      </c>
      <c r="M598" s="4">
        <v>232.06070000000017</v>
      </c>
      <c r="N598" s="4">
        <v>232.06070000000017</v>
      </c>
      <c r="O598" s="4">
        <v>220.45766500000016</v>
      </c>
      <c r="P598" s="4">
        <v>220.45766500000016</v>
      </c>
      <c r="Q598" s="5" t="s">
        <v>2969</v>
      </c>
      <c r="R598" s="12">
        <v>185.53252965000067</v>
      </c>
      <c r="S598" s="59">
        <v>0</v>
      </c>
      <c r="T598" s="59">
        <v>0</v>
      </c>
      <c r="U598" s="59">
        <v>0</v>
      </c>
      <c r="V598" s="59">
        <v>0</v>
      </c>
      <c r="W598" s="59">
        <v>0</v>
      </c>
      <c r="X598" s="60">
        <f t="shared" ref="X598:X600" si="107">+W598</f>
        <v>0</v>
      </c>
      <c r="Y598" s="5"/>
    </row>
    <row r="599" spans="1:25" customFormat="1" x14ac:dyDescent="0.35">
      <c r="A599" s="1" t="s">
        <v>1277</v>
      </c>
      <c r="B599" s="1" t="s">
        <v>1278</v>
      </c>
      <c r="C599" s="3">
        <v>43992</v>
      </c>
      <c r="D599" s="1" t="s">
        <v>1279</v>
      </c>
      <c r="E599" s="1" t="s">
        <v>1280</v>
      </c>
      <c r="F599" s="1" t="s">
        <v>2983</v>
      </c>
      <c r="G599" s="1" t="s">
        <v>3141</v>
      </c>
      <c r="H599" s="18"/>
      <c r="I599" s="2">
        <v>1</v>
      </c>
      <c r="J599" s="2">
        <v>148.53363636363599</v>
      </c>
      <c r="K599" s="87">
        <v>224.89626415454501</v>
      </c>
      <c r="L599" s="2">
        <v>272.12447962699946</v>
      </c>
      <c r="M599" s="4">
        <v>179.72569999999953</v>
      </c>
      <c r="N599" s="4">
        <v>179.72569999999953</v>
      </c>
      <c r="O599" s="4">
        <v>170.73941499999955</v>
      </c>
      <c r="P599" s="4">
        <v>170.73941499999955</v>
      </c>
      <c r="Q599" s="5" t="s">
        <v>2969</v>
      </c>
      <c r="R599" s="12">
        <v>101.38506462699991</v>
      </c>
      <c r="S599" s="59">
        <v>0</v>
      </c>
      <c r="T599" s="59">
        <v>0</v>
      </c>
      <c r="U599" s="59">
        <v>0</v>
      </c>
      <c r="V599" s="59">
        <v>0</v>
      </c>
      <c r="W599" s="59">
        <v>0</v>
      </c>
      <c r="X599" s="60">
        <f t="shared" si="107"/>
        <v>0</v>
      </c>
      <c r="Y599" s="5"/>
    </row>
    <row r="600" spans="1:25" customFormat="1" x14ac:dyDescent="0.35">
      <c r="A600" s="1" t="s">
        <v>1461</v>
      </c>
      <c r="B600" s="1" t="s">
        <v>1462</v>
      </c>
      <c r="C600" s="3">
        <v>43992</v>
      </c>
      <c r="D600" s="1" t="s">
        <v>1463</v>
      </c>
      <c r="E600" s="1" t="s">
        <v>1464</v>
      </c>
      <c r="F600" s="1" t="s">
        <v>2983</v>
      </c>
      <c r="G600" s="1" t="s">
        <v>3141</v>
      </c>
      <c r="H600" s="18"/>
      <c r="I600" s="2">
        <v>1</v>
      </c>
      <c r="J600" s="2">
        <v>209.05173553719001</v>
      </c>
      <c r="K600" s="87">
        <v>316.52732329421502</v>
      </c>
      <c r="L600" s="2">
        <v>382.99806118600014</v>
      </c>
      <c r="M600" s="4">
        <v>252.9525999999999</v>
      </c>
      <c r="N600" s="4">
        <v>252.9525999999999</v>
      </c>
      <c r="O600" s="4">
        <v>240.30496999999991</v>
      </c>
      <c r="P600" s="4">
        <v>240.30496999999991</v>
      </c>
      <c r="Q600" s="5" t="s">
        <v>2969</v>
      </c>
      <c r="R600" s="12">
        <v>142.69309118600023</v>
      </c>
      <c r="S600" s="59">
        <v>0</v>
      </c>
      <c r="T600" s="59">
        <v>0</v>
      </c>
      <c r="U600" s="59">
        <v>0</v>
      </c>
      <c r="V600" s="59">
        <v>0</v>
      </c>
      <c r="W600" s="59">
        <v>0</v>
      </c>
      <c r="X600" s="60">
        <f t="shared" si="107"/>
        <v>0</v>
      </c>
      <c r="Y600" s="5"/>
    </row>
    <row r="601" spans="1:25" customFormat="1" x14ac:dyDescent="0.35">
      <c r="A601" s="1" t="s">
        <v>1645</v>
      </c>
      <c r="B601" s="1" t="s">
        <v>1646</v>
      </c>
      <c r="C601" s="3">
        <v>43992</v>
      </c>
      <c r="D601" s="1" t="s">
        <v>1647</v>
      </c>
      <c r="E601" s="1" t="s">
        <v>1648</v>
      </c>
      <c r="F601" s="1" t="s">
        <v>2983</v>
      </c>
      <c r="G601" s="1" t="s">
        <v>3141</v>
      </c>
      <c r="H601" s="18">
        <v>614</v>
      </c>
      <c r="I601" s="2">
        <v>1</v>
      </c>
      <c r="J601" s="2">
        <v>133.117933884298</v>
      </c>
      <c r="K601" s="87">
        <v>201.555194873554</v>
      </c>
      <c r="L601" s="2">
        <v>243.88178579700033</v>
      </c>
      <c r="M601" s="4">
        <v>161.07270000000057</v>
      </c>
      <c r="N601" s="4">
        <v>161.07270000000057</v>
      </c>
      <c r="O601" s="4">
        <v>153.01906500000052</v>
      </c>
      <c r="P601" s="4">
        <v>153.01906500000052</v>
      </c>
      <c r="Q601" s="5" t="s">
        <v>2969</v>
      </c>
      <c r="R601" s="12">
        <v>90.86272079699981</v>
      </c>
      <c r="S601" s="59">
        <v>1304.99</v>
      </c>
      <c r="T601" s="59">
        <v>-31.45</v>
      </c>
      <c r="U601" s="59">
        <v>-26.1</v>
      </c>
      <c r="V601" s="59">
        <v>-54.809999999999945</v>
      </c>
      <c r="W601" s="59">
        <v>1192.6300000000001</v>
      </c>
      <c r="X601" s="60">
        <f>+W601-P602</f>
        <v>408.10888499999999</v>
      </c>
      <c r="Y601" s="5"/>
    </row>
    <row r="602" spans="1:25" customFormat="1" x14ac:dyDescent="0.35">
      <c r="A602" s="1"/>
      <c r="B602" s="1"/>
      <c r="C602" s="3"/>
      <c r="D602" s="1"/>
      <c r="E602" s="1"/>
      <c r="F602" s="1"/>
      <c r="G602" s="1"/>
      <c r="H602" s="18"/>
      <c r="I602" s="2"/>
      <c r="J602" s="2"/>
      <c r="K602" s="87"/>
      <c r="L602" s="2"/>
      <c r="M602" s="4"/>
      <c r="N602" s="4"/>
      <c r="O602" s="4"/>
      <c r="P602" s="26">
        <f>SUM(P598:P601)</f>
        <v>784.52111500000012</v>
      </c>
      <c r="Q602" s="5"/>
      <c r="R602" s="12"/>
      <c r="S602" s="59">
        <v>0</v>
      </c>
      <c r="T602" s="59">
        <v>0</v>
      </c>
      <c r="U602" s="59">
        <v>0</v>
      </c>
      <c r="V602" s="59">
        <v>0</v>
      </c>
      <c r="W602" s="59">
        <v>0</v>
      </c>
      <c r="X602" s="60">
        <f t="shared" ref="X602:X605" si="108">+W602</f>
        <v>0</v>
      </c>
      <c r="Y602" s="5"/>
    </row>
    <row r="603" spans="1:25" customFormat="1" x14ac:dyDescent="0.35">
      <c r="A603" s="1" t="s">
        <v>91</v>
      </c>
      <c r="B603" s="1" t="s">
        <v>92</v>
      </c>
      <c r="C603" s="3">
        <v>43992</v>
      </c>
      <c r="D603" s="1" t="s">
        <v>93</v>
      </c>
      <c r="E603" s="1" t="s">
        <v>94</v>
      </c>
      <c r="F603" s="1" t="s">
        <v>2983</v>
      </c>
      <c r="G603" s="1" t="s">
        <v>3142</v>
      </c>
      <c r="H603" s="18"/>
      <c r="I603" s="2">
        <v>1</v>
      </c>
      <c r="J603" s="2">
        <v>465.07652892561998</v>
      </c>
      <c r="K603" s="87">
        <v>691.66297650950401</v>
      </c>
      <c r="L603" s="2">
        <v>836.9122015764998</v>
      </c>
      <c r="M603" s="4">
        <v>562.74260000000015</v>
      </c>
      <c r="N603" s="4">
        <v>562.74260000000015</v>
      </c>
      <c r="O603" s="4">
        <v>534.60547000000008</v>
      </c>
      <c r="P603" s="4">
        <v>534.60547000000008</v>
      </c>
      <c r="Q603" s="5" t="s">
        <v>2969</v>
      </c>
      <c r="R603" s="12">
        <v>302.30673157649971</v>
      </c>
      <c r="S603" s="59">
        <v>0</v>
      </c>
      <c r="T603" s="59">
        <v>0</v>
      </c>
      <c r="U603" s="59">
        <v>0</v>
      </c>
      <c r="V603" s="59">
        <v>0</v>
      </c>
      <c r="W603" s="59">
        <v>0</v>
      </c>
      <c r="X603" s="60">
        <f t="shared" si="108"/>
        <v>0</v>
      </c>
      <c r="Y603" s="5"/>
    </row>
    <row r="604" spans="1:25" customFormat="1" x14ac:dyDescent="0.35">
      <c r="A604" s="1" t="s">
        <v>151</v>
      </c>
      <c r="B604" s="1" t="s">
        <v>152</v>
      </c>
      <c r="C604" s="3">
        <v>43992</v>
      </c>
      <c r="D604" s="1" t="s">
        <v>153</v>
      </c>
      <c r="E604" s="1" t="s">
        <v>154</v>
      </c>
      <c r="F604" s="1" t="s">
        <v>2983</v>
      </c>
      <c r="G604" s="1" t="s">
        <v>3142</v>
      </c>
      <c r="H604" s="18"/>
      <c r="I604" s="2">
        <v>1</v>
      </c>
      <c r="J604" s="2">
        <v>483.68314049586797</v>
      </c>
      <c r="K604" s="87">
        <v>719.33477575330596</v>
      </c>
      <c r="L604" s="2">
        <v>870.39507866150018</v>
      </c>
      <c r="M604" s="4">
        <v>585.25660000000028</v>
      </c>
      <c r="N604" s="4">
        <v>585.25660000000028</v>
      </c>
      <c r="O604" s="4">
        <v>555.99377000000027</v>
      </c>
      <c r="P604" s="4">
        <v>555.99377000000027</v>
      </c>
      <c r="Q604" s="5" t="s">
        <v>2969</v>
      </c>
      <c r="R604" s="12">
        <v>314.40130866149991</v>
      </c>
      <c r="S604" s="59">
        <v>0</v>
      </c>
      <c r="T604" s="59">
        <v>0</v>
      </c>
      <c r="U604" s="59">
        <v>0</v>
      </c>
      <c r="V604" s="59">
        <v>0</v>
      </c>
      <c r="W604" s="59">
        <v>0</v>
      </c>
      <c r="X604" s="60">
        <f t="shared" si="108"/>
        <v>0</v>
      </c>
      <c r="Y604" s="5"/>
    </row>
    <row r="605" spans="1:25" customFormat="1" x14ac:dyDescent="0.35">
      <c r="A605" s="1" t="s">
        <v>214</v>
      </c>
      <c r="B605" s="1" t="s">
        <v>215</v>
      </c>
      <c r="C605" s="3">
        <v>43992</v>
      </c>
      <c r="D605" s="1" t="s">
        <v>216</v>
      </c>
      <c r="E605" s="1" t="s">
        <v>217</v>
      </c>
      <c r="F605" s="1" t="s">
        <v>2983</v>
      </c>
      <c r="G605" s="1" t="s">
        <v>3142</v>
      </c>
      <c r="H605" s="18"/>
      <c r="I605" s="2">
        <v>1</v>
      </c>
      <c r="J605" s="2">
        <v>629.37776859504095</v>
      </c>
      <c r="K605" s="87">
        <v>936.00684118793299</v>
      </c>
      <c r="L605" s="2">
        <v>1132.5682778373989</v>
      </c>
      <c r="M605" s="4">
        <v>761.54709999999955</v>
      </c>
      <c r="N605" s="4">
        <v>761.54709999999955</v>
      </c>
      <c r="O605" s="4">
        <v>723.46974499999953</v>
      </c>
      <c r="P605" s="4">
        <v>723.46974499999953</v>
      </c>
      <c r="Q605" s="5" t="s">
        <v>2969</v>
      </c>
      <c r="R605" s="12">
        <v>409.09853283739938</v>
      </c>
      <c r="S605" s="59">
        <v>0</v>
      </c>
      <c r="T605" s="59">
        <v>0</v>
      </c>
      <c r="U605" s="59">
        <v>0</v>
      </c>
      <c r="V605" s="59">
        <v>0</v>
      </c>
      <c r="W605" s="59">
        <v>0</v>
      </c>
      <c r="X605" s="60">
        <f t="shared" si="108"/>
        <v>0</v>
      </c>
      <c r="Y605" s="5"/>
    </row>
    <row r="606" spans="1:25" customFormat="1" x14ac:dyDescent="0.35">
      <c r="A606" s="1" t="s">
        <v>260</v>
      </c>
      <c r="B606" s="1" t="s">
        <v>261</v>
      </c>
      <c r="C606" s="3">
        <v>43992</v>
      </c>
      <c r="D606" s="1" t="s">
        <v>262</v>
      </c>
      <c r="E606" s="1" t="s">
        <v>263</v>
      </c>
      <c r="F606" s="1" t="s">
        <v>2983</v>
      </c>
      <c r="G606" s="1" t="s">
        <v>3142</v>
      </c>
      <c r="H606" s="18">
        <v>615</v>
      </c>
      <c r="I606" s="2">
        <v>2</v>
      </c>
      <c r="J606" s="2">
        <v>232.53272727272699</v>
      </c>
      <c r="K606" s="87">
        <v>690.82822399636302</v>
      </c>
      <c r="L606" s="2">
        <v>835.90215103559922</v>
      </c>
      <c r="M606" s="4">
        <v>281.36459999999965</v>
      </c>
      <c r="N606" s="4">
        <v>562.72919999999931</v>
      </c>
      <c r="O606" s="4">
        <v>534.59273999999937</v>
      </c>
      <c r="P606" s="4">
        <v>534.59273999999937</v>
      </c>
      <c r="Q606" s="5" t="s">
        <v>2969</v>
      </c>
      <c r="R606" s="12">
        <v>301.30941103559985</v>
      </c>
      <c r="S606" s="59">
        <v>3675.77</v>
      </c>
      <c r="T606" s="59">
        <v>-88.59</v>
      </c>
      <c r="U606" s="59">
        <v>-73.52</v>
      </c>
      <c r="V606" s="59">
        <v>-154.37999999999965</v>
      </c>
      <c r="W606" s="59">
        <v>3359.28</v>
      </c>
      <c r="X606" s="60">
        <f>+W606-P607</f>
        <v>1010.6182750000012</v>
      </c>
      <c r="Y606" s="5"/>
    </row>
    <row r="607" spans="1:25" customFormat="1" x14ac:dyDescent="0.35">
      <c r="A607" s="1"/>
      <c r="B607" s="1"/>
      <c r="C607" s="3"/>
      <c r="D607" s="1"/>
      <c r="E607" s="1"/>
      <c r="F607" s="1"/>
      <c r="G607" s="1"/>
      <c r="H607" s="18"/>
      <c r="I607" s="2"/>
      <c r="J607" s="2"/>
      <c r="K607" s="87"/>
      <c r="L607" s="2"/>
      <c r="M607" s="4"/>
      <c r="N607" s="4"/>
      <c r="O607" s="4"/>
      <c r="P607" s="26">
        <f>SUM(P603:P606)</f>
        <v>2348.661724999999</v>
      </c>
      <c r="Q607" s="5"/>
      <c r="R607" s="12"/>
      <c r="S607" s="59">
        <v>0</v>
      </c>
      <c r="T607" s="59">
        <v>0</v>
      </c>
      <c r="U607" s="59">
        <v>0</v>
      </c>
      <c r="V607" s="59">
        <v>0</v>
      </c>
      <c r="W607" s="59">
        <v>0</v>
      </c>
      <c r="X607" s="60">
        <f t="shared" ref="X607:X612" si="109">+W607</f>
        <v>0</v>
      </c>
      <c r="Y607" s="5"/>
    </row>
    <row r="608" spans="1:25" customFormat="1" x14ac:dyDescent="0.35">
      <c r="A608" s="1" t="s">
        <v>7</v>
      </c>
      <c r="B608" s="1" t="s">
        <v>8</v>
      </c>
      <c r="C608" s="3">
        <v>43992</v>
      </c>
      <c r="D608" s="1" t="s">
        <v>9</v>
      </c>
      <c r="E608" s="1" t="s">
        <v>10</v>
      </c>
      <c r="F608" s="1" t="s">
        <v>2983</v>
      </c>
      <c r="G608" s="1" t="s">
        <v>3143</v>
      </c>
      <c r="H608" s="18"/>
      <c r="I608" s="2">
        <v>2</v>
      </c>
      <c r="J608" s="2">
        <v>140.81</v>
      </c>
      <c r="K608" s="87">
        <v>616.30413045950502</v>
      </c>
      <c r="L608" s="2">
        <v>745.72799785600102</v>
      </c>
      <c r="M608" s="4">
        <v>170.3801</v>
      </c>
      <c r="N608" s="4">
        <v>340.7602</v>
      </c>
      <c r="O608" s="4">
        <v>323.72218999999996</v>
      </c>
      <c r="P608" s="4">
        <v>323.72218999999996</v>
      </c>
      <c r="Q608" s="5" t="s">
        <v>2969</v>
      </c>
      <c r="R608" s="12">
        <v>422.00580785600107</v>
      </c>
      <c r="S608" s="59">
        <v>0</v>
      </c>
      <c r="T608" s="59">
        <v>0</v>
      </c>
      <c r="U608" s="59">
        <v>0</v>
      </c>
      <c r="V608" s="59">
        <v>0</v>
      </c>
      <c r="W608" s="59">
        <v>0</v>
      </c>
      <c r="X608" s="60">
        <f t="shared" si="109"/>
        <v>0</v>
      </c>
      <c r="Y608" s="5"/>
    </row>
    <row r="609" spans="1:25" customFormat="1" x14ac:dyDescent="0.35">
      <c r="A609" s="1" t="s">
        <v>43</v>
      </c>
      <c r="B609" s="1" t="s">
        <v>44</v>
      </c>
      <c r="C609" s="3">
        <v>43992</v>
      </c>
      <c r="D609" s="1" t="s">
        <v>45</v>
      </c>
      <c r="E609" s="1" t="s">
        <v>46</v>
      </c>
      <c r="F609" s="1" t="s">
        <v>2983</v>
      </c>
      <c r="G609" s="1" t="s">
        <v>3143</v>
      </c>
      <c r="H609" s="18"/>
      <c r="I609" s="2">
        <v>1</v>
      </c>
      <c r="J609" s="2">
        <v>922.07661157024802</v>
      </c>
      <c r="K609" s="87">
        <v>1613.14529309918</v>
      </c>
      <c r="L609" s="2">
        <v>1951.9058046500077</v>
      </c>
      <c r="M609" s="4">
        <v>1115.7127</v>
      </c>
      <c r="N609" s="4">
        <v>1115.7127</v>
      </c>
      <c r="O609" s="4">
        <v>1059.9270650000001</v>
      </c>
      <c r="P609" s="4">
        <v>1059.9270650000001</v>
      </c>
      <c r="Q609" s="5" t="s">
        <v>2969</v>
      </c>
      <c r="R609" s="12">
        <v>891.97873965000758</v>
      </c>
      <c r="S609" s="59">
        <v>0</v>
      </c>
      <c r="T609" s="59">
        <v>0</v>
      </c>
      <c r="U609" s="59">
        <v>0</v>
      </c>
      <c r="V609" s="59">
        <v>0</v>
      </c>
      <c r="W609" s="59">
        <v>0</v>
      </c>
      <c r="X609" s="60">
        <f t="shared" si="109"/>
        <v>0</v>
      </c>
      <c r="Y609" s="5"/>
    </row>
    <row r="610" spans="1:25" customFormat="1" x14ac:dyDescent="0.35">
      <c r="A610" s="1" t="s">
        <v>75</v>
      </c>
      <c r="B610" s="1" t="s">
        <v>76</v>
      </c>
      <c r="C610" s="3">
        <v>43992</v>
      </c>
      <c r="D610" s="1" t="s">
        <v>77</v>
      </c>
      <c r="E610" s="1" t="s">
        <v>78</v>
      </c>
      <c r="F610" s="1" t="s">
        <v>2983</v>
      </c>
      <c r="G610" s="1" t="s">
        <v>3143</v>
      </c>
      <c r="H610" s="18"/>
      <c r="I610" s="2">
        <v>1</v>
      </c>
      <c r="J610" s="2">
        <v>465.07652892561998</v>
      </c>
      <c r="K610" s="87">
        <v>813.72430229999998</v>
      </c>
      <c r="L610" s="2">
        <v>984.6064057829999</v>
      </c>
      <c r="M610" s="4">
        <v>562.74260000000015</v>
      </c>
      <c r="N610" s="4">
        <v>562.74260000000015</v>
      </c>
      <c r="O610" s="4">
        <v>534.60547000000008</v>
      </c>
      <c r="P610" s="4">
        <v>534.60547000000008</v>
      </c>
      <c r="Q610" s="5" t="s">
        <v>2969</v>
      </c>
      <c r="R610" s="12">
        <v>450.00093578299982</v>
      </c>
      <c r="S610" s="59">
        <v>0</v>
      </c>
      <c r="T610" s="59">
        <v>0</v>
      </c>
      <c r="U610" s="59">
        <v>0</v>
      </c>
      <c r="V610" s="59">
        <v>0</v>
      </c>
      <c r="W610" s="59">
        <v>0</v>
      </c>
      <c r="X610" s="60">
        <f t="shared" si="109"/>
        <v>0</v>
      </c>
      <c r="Y610" s="5"/>
    </row>
    <row r="611" spans="1:25" customFormat="1" x14ac:dyDescent="0.35">
      <c r="A611" s="1" t="s">
        <v>202</v>
      </c>
      <c r="B611" s="1" t="s">
        <v>203</v>
      </c>
      <c r="C611" s="3">
        <v>43992</v>
      </c>
      <c r="D611" s="1" t="s">
        <v>204</v>
      </c>
      <c r="E611" s="1" t="s">
        <v>205</v>
      </c>
      <c r="F611" s="1" t="s">
        <v>2983</v>
      </c>
      <c r="G611" s="1" t="s">
        <v>3143</v>
      </c>
      <c r="H611" s="18"/>
      <c r="I611" s="2">
        <v>1</v>
      </c>
      <c r="J611" s="2">
        <v>629.37776859504095</v>
      </c>
      <c r="K611" s="87">
        <v>1101.1952439843001</v>
      </c>
      <c r="L611" s="2">
        <v>1332.446245221003</v>
      </c>
      <c r="M611" s="4">
        <v>761.54709999999955</v>
      </c>
      <c r="N611" s="4">
        <v>761.54709999999955</v>
      </c>
      <c r="O611" s="4">
        <v>723.46974499999953</v>
      </c>
      <c r="P611" s="4">
        <v>723.46974499999953</v>
      </c>
      <c r="Q611" s="5" t="s">
        <v>2969</v>
      </c>
      <c r="R611" s="12">
        <v>608.97650022100345</v>
      </c>
      <c r="S611" s="59">
        <v>0</v>
      </c>
      <c r="T611" s="59">
        <v>0</v>
      </c>
      <c r="U611" s="59">
        <v>0</v>
      </c>
      <c r="V611" s="59">
        <v>0</v>
      </c>
      <c r="W611" s="59">
        <v>0</v>
      </c>
      <c r="X611" s="60">
        <f t="shared" si="109"/>
        <v>0</v>
      </c>
      <c r="Y611" s="5"/>
    </row>
    <row r="612" spans="1:25" customFormat="1" x14ac:dyDescent="0.35">
      <c r="A612" s="1" t="s">
        <v>1684</v>
      </c>
      <c r="B612" s="1" t="s">
        <v>1685</v>
      </c>
      <c r="C612" s="3">
        <v>43992</v>
      </c>
      <c r="D612" s="1" t="s">
        <v>1686</v>
      </c>
      <c r="E612" s="1" t="s">
        <v>1687</v>
      </c>
      <c r="F612" s="1" t="s">
        <v>2983</v>
      </c>
      <c r="G612" s="1" t="s">
        <v>3143</v>
      </c>
      <c r="H612" s="18"/>
      <c r="I612" s="2">
        <v>1</v>
      </c>
      <c r="J612" s="2">
        <v>88.015371900826494</v>
      </c>
      <c r="K612" s="87">
        <v>153.634684200826</v>
      </c>
      <c r="L612" s="2">
        <v>185.89796788299947</v>
      </c>
      <c r="M612" s="4">
        <v>106.49860000000005</v>
      </c>
      <c r="N612" s="4">
        <v>106.49860000000005</v>
      </c>
      <c r="O612" s="4">
        <v>101.17367000000004</v>
      </c>
      <c r="P612" s="4">
        <v>101.17367000000004</v>
      </c>
      <c r="Q612" s="5" t="s">
        <v>2969</v>
      </c>
      <c r="R612" s="12">
        <v>84.724297882999423</v>
      </c>
      <c r="S612" s="59">
        <v>0</v>
      </c>
      <c r="T612" s="59">
        <v>0</v>
      </c>
      <c r="U612" s="59">
        <v>0</v>
      </c>
      <c r="V612" s="59">
        <v>0</v>
      </c>
      <c r="W612" s="59">
        <v>0</v>
      </c>
      <c r="X612" s="60">
        <f t="shared" si="109"/>
        <v>0</v>
      </c>
      <c r="Y612" s="5"/>
    </row>
    <row r="613" spans="1:25" customFormat="1" x14ac:dyDescent="0.35">
      <c r="A613" s="1" t="s">
        <v>2908</v>
      </c>
      <c r="B613" s="1" t="s">
        <v>2909</v>
      </c>
      <c r="C613" s="3">
        <v>43992</v>
      </c>
      <c r="D613" s="1" t="s">
        <v>2910</v>
      </c>
      <c r="E613" s="1" t="s">
        <v>2911</v>
      </c>
      <c r="F613" s="1" t="s">
        <v>2983</v>
      </c>
      <c r="G613" s="1" t="s">
        <v>3143</v>
      </c>
      <c r="H613" s="18">
        <v>616</v>
      </c>
      <c r="I613" s="2">
        <v>2</v>
      </c>
      <c r="J613" s="2">
        <v>168.656611570248</v>
      </c>
      <c r="K613" s="87">
        <v>649.06812981818098</v>
      </c>
      <c r="L613" s="2">
        <v>785.37243707999892</v>
      </c>
      <c r="M613" s="4">
        <v>204.07450000000009</v>
      </c>
      <c r="N613" s="4">
        <v>408.14900000000017</v>
      </c>
      <c r="O613" s="4">
        <v>387.74155000000013</v>
      </c>
      <c r="P613" s="4">
        <v>387.74155000000013</v>
      </c>
      <c r="Q613" s="5" t="s">
        <v>2969</v>
      </c>
      <c r="R613" s="12">
        <v>397.63088707999879</v>
      </c>
      <c r="S613" s="59">
        <v>5985.95</v>
      </c>
      <c r="T613" s="59">
        <v>-144.26</v>
      </c>
      <c r="U613" s="59">
        <v>-119.72</v>
      </c>
      <c r="V613" s="59">
        <v>-251.40999999999894</v>
      </c>
      <c r="W613" s="59">
        <v>5470.56</v>
      </c>
      <c r="X613" s="60">
        <f>+W613-P614</f>
        <v>2339.9203100000004</v>
      </c>
      <c r="Y613" s="5"/>
    </row>
    <row r="614" spans="1:25" customFormat="1" x14ac:dyDescent="0.35">
      <c r="A614" s="1"/>
      <c r="B614" s="1"/>
      <c r="C614" s="3"/>
      <c r="D614" s="1"/>
      <c r="E614" s="1"/>
      <c r="F614" s="1"/>
      <c r="G614" s="1"/>
      <c r="H614" s="18"/>
      <c r="I614" s="2"/>
      <c r="J614" s="2"/>
      <c r="K614" s="87"/>
      <c r="L614" s="2"/>
      <c r="M614" s="4"/>
      <c r="N614" s="4"/>
      <c r="O614" s="4"/>
      <c r="P614" s="26">
        <f>SUM(P608:P613)</f>
        <v>3130.63969</v>
      </c>
      <c r="Q614" s="5"/>
      <c r="R614" s="12"/>
      <c r="S614" s="59">
        <v>0</v>
      </c>
      <c r="T614" s="59">
        <v>0</v>
      </c>
      <c r="U614" s="59">
        <v>0</v>
      </c>
      <c r="V614" s="59">
        <v>0</v>
      </c>
      <c r="W614" s="59">
        <v>0</v>
      </c>
      <c r="X614" s="60">
        <f t="shared" ref="X614:X617" si="110">+W614</f>
        <v>0</v>
      </c>
      <c r="Y614" s="5"/>
    </row>
    <row r="615" spans="1:25" customFormat="1" x14ac:dyDescent="0.35">
      <c r="A615" s="1" t="s">
        <v>1127</v>
      </c>
      <c r="B615" s="1" t="s">
        <v>1128</v>
      </c>
      <c r="C615" s="3">
        <v>43992</v>
      </c>
      <c r="D615" s="1" t="s">
        <v>1129</v>
      </c>
      <c r="E615" s="1" t="s">
        <v>1130</v>
      </c>
      <c r="F615" s="1" t="s">
        <v>2983</v>
      </c>
      <c r="G615" s="1" t="s">
        <v>3144</v>
      </c>
      <c r="H615" s="18"/>
      <c r="I615" s="2">
        <v>1</v>
      </c>
      <c r="J615" s="2">
        <v>204.80008264462799</v>
      </c>
      <c r="K615" s="87">
        <v>304.551342098058</v>
      </c>
      <c r="L615" s="2">
        <v>368.50712393865018</v>
      </c>
      <c r="M615" s="4">
        <v>247.80809999999985</v>
      </c>
      <c r="N615" s="4">
        <v>247.80809999999985</v>
      </c>
      <c r="O615" s="4">
        <v>235.41769499999984</v>
      </c>
      <c r="P615" s="4">
        <v>235.41769499999984</v>
      </c>
      <c r="Q615" s="5" t="s">
        <v>2969</v>
      </c>
      <c r="R615" s="12">
        <v>133.08942893865034</v>
      </c>
      <c r="S615" s="59">
        <v>0</v>
      </c>
      <c r="T615" s="59">
        <v>0</v>
      </c>
      <c r="U615" s="59">
        <v>0</v>
      </c>
      <c r="V615" s="59">
        <v>0</v>
      </c>
      <c r="W615" s="59">
        <v>0</v>
      </c>
      <c r="X615" s="60">
        <f t="shared" si="110"/>
        <v>0</v>
      </c>
      <c r="Y615" s="5"/>
    </row>
    <row r="616" spans="1:25" customFormat="1" x14ac:dyDescent="0.35">
      <c r="A616" s="1" t="s">
        <v>1285</v>
      </c>
      <c r="B616" s="1" t="s">
        <v>1286</v>
      </c>
      <c r="C616" s="3">
        <v>43992</v>
      </c>
      <c r="D616" s="1" t="s">
        <v>1287</v>
      </c>
      <c r="E616" s="1" t="s">
        <v>1288</v>
      </c>
      <c r="F616" s="1" t="s">
        <v>2983</v>
      </c>
      <c r="G616" s="1" t="s">
        <v>3144</v>
      </c>
      <c r="H616" s="18"/>
      <c r="I616" s="2">
        <v>1</v>
      </c>
      <c r="J616" s="2">
        <v>148.53363636363599</v>
      </c>
      <c r="K616" s="87">
        <v>220.22161355090901</v>
      </c>
      <c r="L616" s="2">
        <v>266.46815239659992</v>
      </c>
      <c r="M616" s="4">
        <v>179.72569999999953</v>
      </c>
      <c r="N616" s="4">
        <v>179.72569999999953</v>
      </c>
      <c r="O616" s="4">
        <v>170.73941499999955</v>
      </c>
      <c r="P616" s="4">
        <v>170.73941499999955</v>
      </c>
      <c r="Q616" s="5" t="s">
        <v>2969</v>
      </c>
      <c r="R616" s="12">
        <v>95.728737396600366</v>
      </c>
      <c r="S616" s="59">
        <v>0</v>
      </c>
      <c r="T616" s="59">
        <v>0</v>
      </c>
      <c r="U616" s="59">
        <v>0</v>
      </c>
      <c r="V616" s="59">
        <v>0</v>
      </c>
      <c r="W616" s="59">
        <v>0</v>
      </c>
      <c r="X616" s="60">
        <f t="shared" si="110"/>
        <v>0</v>
      </c>
      <c r="Y616" s="5"/>
    </row>
    <row r="617" spans="1:25" customFormat="1" x14ac:dyDescent="0.35">
      <c r="A617" s="1" t="s">
        <v>2615</v>
      </c>
      <c r="B617" s="1" t="s">
        <v>2616</v>
      </c>
      <c r="C617" s="3">
        <v>43992</v>
      </c>
      <c r="D617" s="1" t="s">
        <v>2617</v>
      </c>
      <c r="E617" s="1" t="s">
        <v>2618</v>
      </c>
      <c r="F617" s="1" t="s">
        <v>2983</v>
      </c>
      <c r="G617" s="1" t="s">
        <v>3144</v>
      </c>
      <c r="H617" s="18"/>
      <c r="I617" s="2">
        <v>1</v>
      </c>
      <c r="J617" s="2">
        <v>326.87768595041302</v>
      </c>
      <c r="K617" s="87">
        <v>486.13331173966901</v>
      </c>
      <c r="L617" s="2">
        <v>588.22130720499945</v>
      </c>
      <c r="M617" s="4">
        <v>395.52199999999976</v>
      </c>
      <c r="N617" s="4">
        <v>395.52199999999976</v>
      </c>
      <c r="O617" s="4">
        <v>375.74589999999978</v>
      </c>
      <c r="P617" s="4">
        <v>375.74589999999978</v>
      </c>
      <c r="Q617" s="5" t="s">
        <v>2969</v>
      </c>
      <c r="R617" s="12">
        <v>212.47540720499967</v>
      </c>
      <c r="S617" s="59">
        <v>0</v>
      </c>
      <c r="T617" s="59">
        <v>0</v>
      </c>
      <c r="U617" s="59">
        <v>0</v>
      </c>
      <c r="V617" s="59">
        <v>0</v>
      </c>
      <c r="W617" s="59">
        <v>0</v>
      </c>
      <c r="X617" s="60">
        <f t="shared" si="110"/>
        <v>0</v>
      </c>
      <c r="Y617" s="5"/>
    </row>
    <row r="618" spans="1:25" customFormat="1" x14ac:dyDescent="0.35">
      <c r="A618" s="1" t="s">
        <v>2892</v>
      </c>
      <c r="B618" s="1" t="s">
        <v>2893</v>
      </c>
      <c r="C618" s="3">
        <v>43992</v>
      </c>
      <c r="D618" s="1" t="s">
        <v>2894</v>
      </c>
      <c r="E618" s="1" t="s">
        <v>2895</v>
      </c>
      <c r="F618" s="1" t="s">
        <v>2983</v>
      </c>
      <c r="G618" s="1" t="s">
        <v>3144</v>
      </c>
      <c r="H618" s="18">
        <v>618</v>
      </c>
      <c r="I618" s="2">
        <v>1</v>
      </c>
      <c r="J618" s="2">
        <v>38.195702479338799</v>
      </c>
      <c r="K618" s="87">
        <v>62.4743424119008</v>
      </c>
      <c r="L618" s="2">
        <v>75.593954318399966</v>
      </c>
      <c r="M618" s="4">
        <v>46.216799999999942</v>
      </c>
      <c r="N618" s="4">
        <v>46.216799999999942</v>
      </c>
      <c r="O618" s="4">
        <v>43.905959999999943</v>
      </c>
      <c r="P618" s="4">
        <v>43.905959999999943</v>
      </c>
      <c r="Q618" s="5" t="s">
        <v>2969</v>
      </c>
      <c r="R618" s="12">
        <v>31.687994318400023</v>
      </c>
      <c r="S618" s="59">
        <v>1298.8</v>
      </c>
      <c r="T618" s="59">
        <v>-31.3</v>
      </c>
      <c r="U618" s="59">
        <v>-25.98</v>
      </c>
      <c r="V618" s="59">
        <v>-54.549999999999955</v>
      </c>
      <c r="W618" s="59">
        <v>1186.97</v>
      </c>
      <c r="X618" s="60">
        <f>+W618-P619</f>
        <v>361.16103000000089</v>
      </c>
      <c r="Y618" s="5"/>
    </row>
    <row r="619" spans="1:25" customFormat="1" x14ac:dyDescent="0.35">
      <c r="A619" s="1"/>
      <c r="B619" s="1"/>
      <c r="C619" s="3"/>
      <c r="D619" s="1"/>
      <c r="E619" s="1"/>
      <c r="F619" s="1"/>
      <c r="G619" s="1"/>
      <c r="H619" s="18"/>
      <c r="I619" s="2"/>
      <c r="J619" s="2"/>
      <c r="K619" s="87"/>
      <c r="L619" s="2"/>
      <c r="M619" s="4"/>
      <c r="N619" s="4"/>
      <c r="O619" s="4"/>
      <c r="P619" s="26">
        <f>SUM(P615:P618)</f>
        <v>825.80896999999914</v>
      </c>
      <c r="Q619" s="5"/>
      <c r="R619" s="12"/>
      <c r="S619" s="59">
        <v>0</v>
      </c>
      <c r="T619" s="59">
        <v>0</v>
      </c>
      <c r="U619" s="59">
        <v>0</v>
      </c>
      <c r="V619" s="59">
        <v>0</v>
      </c>
      <c r="W619" s="59">
        <v>0</v>
      </c>
      <c r="X619" s="60">
        <f t="shared" ref="X619:X622" si="111">+W619</f>
        <v>0</v>
      </c>
      <c r="Y619" s="5"/>
    </row>
    <row r="620" spans="1:25" customFormat="1" x14ac:dyDescent="0.35">
      <c r="A620" s="1" t="s">
        <v>1281</v>
      </c>
      <c r="B620" s="1" t="s">
        <v>1282</v>
      </c>
      <c r="C620" s="3">
        <v>43992</v>
      </c>
      <c r="D620" s="1" t="s">
        <v>1283</v>
      </c>
      <c r="E620" s="1" t="s">
        <v>1284</v>
      </c>
      <c r="F620" s="1" t="s">
        <v>2983</v>
      </c>
      <c r="G620" s="1" t="s">
        <v>3145</v>
      </c>
      <c r="H620" s="18"/>
      <c r="I620" s="2">
        <v>1</v>
      </c>
      <c r="J620" s="2">
        <v>148.53363636363599</v>
      </c>
      <c r="K620" s="87">
        <v>224.89626415454501</v>
      </c>
      <c r="L620" s="2">
        <v>272.12447962699946</v>
      </c>
      <c r="M620" s="4">
        <v>179.72569999999953</v>
      </c>
      <c r="N620" s="4">
        <v>179.72569999999953</v>
      </c>
      <c r="O620" s="4">
        <v>170.73941499999955</v>
      </c>
      <c r="P620" s="4">
        <v>170.73941499999955</v>
      </c>
      <c r="Q620" s="5" t="s">
        <v>2969</v>
      </c>
      <c r="R620" s="12">
        <v>101.38506462699991</v>
      </c>
      <c r="S620" s="59">
        <v>0</v>
      </c>
      <c r="T620" s="59">
        <v>0</v>
      </c>
      <c r="U620" s="59">
        <v>0</v>
      </c>
      <c r="V620" s="59">
        <v>0</v>
      </c>
      <c r="W620" s="59">
        <v>0</v>
      </c>
      <c r="X620" s="60">
        <f t="shared" si="111"/>
        <v>0</v>
      </c>
      <c r="Y620" s="5"/>
    </row>
    <row r="621" spans="1:25" customFormat="1" x14ac:dyDescent="0.35">
      <c r="A621" s="1" t="s">
        <v>1465</v>
      </c>
      <c r="B621" s="1" t="s">
        <v>1466</v>
      </c>
      <c r="C621" s="3">
        <v>43992</v>
      </c>
      <c r="D621" s="1" t="s">
        <v>1467</v>
      </c>
      <c r="E621" s="1" t="s">
        <v>1468</v>
      </c>
      <c r="F621" s="1" t="s">
        <v>2983</v>
      </c>
      <c r="G621" s="1" t="s">
        <v>3145</v>
      </c>
      <c r="H621" s="18"/>
      <c r="I621" s="2">
        <v>1</v>
      </c>
      <c r="J621" s="2">
        <v>209.05173553719001</v>
      </c>
      <c r="K621" s="87">
        <v>316.52732329421502</v>
      </c>
      <c r="L621" s="2">
        <v>382.99806118600014</v>
      </c>
      <c r="M621" s="4">
        <v>252.9525999999999</v>
      </c>
      <c r="N621" s="4">
        <v>252.9525999999999</v>
      </c>
      <c r="O621" s="4">
        <v>240.30496999999991</v>
      </c>
      <c r="P621" s="4">
        <v>240.30496999999991</v>
      </c>
      <c r="Q621" s="5" t="s">
        <v>2969</v>
      </c>
      <c r="R621" s="12">
        <v>142.69309118600023</v>
      </c>
      <c r="S621" s="59">
        <v>0</v>
      </c>
      <c r="T621" s="59">
        <v>0</v>
      </c>
      <c r="U621" s="59">
        <v>0</v>
      </c>
      <c r="V621" s="59">
        <v>0</v>
      </c>
      <c r="W621" s="59">
        <v>0</v>
      </c>
      <c r="X621" s="60">
        <f t="shared" si="111"/>
        <v>0</v>
      </c>
      <c r="Y621" s="5"/>
    </row>
    <row r="622" spans="1:25" customFormat="1" x14ac:dyDescent="0.35">
      <c r="A622" s="1" t="s">
        <v>1649</v>
      </c>
      <c r="B622" s="1" t="s">
        <v>1650</v>
      </c>
      <c r="C622" s="3">
        <v>43992</v>
      </c>
      <c r="D622" s="1" t="s">
        <v>1651</v>
      </c>
      <c r="E622" s="1" t="s">
        <v>1652</v>
      </c>
      <c r="F622" s="1" t="s">
        <v>2983</v>
      </c>
      <c r="G622" s="1" t="s">
        <v>3145</v>
      </c>
      <c r="H622" s="18"/>
      <c r="I622" s="2">
        <v>1</v>
      </c>
      <c r="J622" s="2">
        <v>133.117933884298</v>
      </c>
      <c r="K622" s="87">
        <v>201.555194873554</v>
      </c>
      <c r="L622" s="2">
        <v>243.88178579700033</v>
      </c>
      <c r="M622" s="4">
        <v>161.07270000000057</v>
      </c>
      <c r="N622" s="4">
        <v>161.07270000000057</v>
      </c>
      <c r="O622" s="4">
        <v>153.01906500000052</v>
      </c>
      <c r="P622" s="4">
        <v>153.01906500000052</v>
      </c>
      <c r="Q622" s="5" t="s">
        <v>2969</v>
      </c>
      <c r="R622" s="12">
        <v>90.86272079699981</v>
      </c>
      <c r="S622" s="59">
        <v>0</v>
      </c>
      <c r="T622" s="59">
        <v>0</v>
      </c>
      <c r="U622" s="59">
        <v>0</v>
      </c>
      <c r="V622" s="59">
        <v>0</v>
      </c>
      <c r="W622" s="59">
        <v>0</v>
      </c>
      <c r="X622" s="60">
        <f t="shared" si="111"/>
        <v>0</v>
      </c>
      <c r="Y622" s="5"/>
    </row>
    <row r="623" spans="1:25" customFormat="1" x14ac:dyDescent="0.35">
      <c r="A623" s="1" t="s">
        <v>2793</v>
      </c>
      <c r="B623" s="1" t="s">
        <v>2794</v>
      </c>
      <c r="C623" s="3">
        <v>43992</v>
      </c>
      <c r="D623" s="1" t="s">
        <v>2795</v>
      </c>
      <c r="E623" s="1" t="s">
        <v>2796</v>
      </c>
      <c r="F623" s="1" t="s">
        <v>2983</v>
      </c>
      <c r="G623" s="1" t="s">
        <v>3145</v>
      </c>
      <c r="H623" s="18">
        <v>619</v>
      </c>
      <c r="I623" s="2">
        <v>1</v>
      </c>
      <c r="J623" s="2">
        <v>214.72669421487601</v>
      </c>
      <c r="K623" s="87">
        <v>350.536174865124</v>
      </c>
      <c r="L623" s="2">
        <v>424.14877158680002</v>
      </c>
      <c r="M623" s="4">
        <v>259.81929999999994</v>
      </c>
      <c r="N623" s="4">
        <v>259.81929999999994</v>
      </c>
      <c r="O623" s="4">
        <v>246.82833499999992</v>
      </c>
      <c r="P623" s="4">
        <v>246.82833499999992</v>
      </c>
      <c r="Q623" s="5" t="s">
        <v>2969</v>
      </c>
      <c r="R623" s="12">
        <v>177.3204365868001</v>
      </c>
      <c r="S623" s="59">
        <v>1323.15</v>
      </c>
      <c r="T623" s="59">
        <v>-31.89</v>
      </c>
      <c r="U623" s="59">
        <v>-26.46</v>
      </c>
      <c r="V623" s="59">
        <v>-42.349999999999909</v>
      </c>
      <c r="W623" s="59">
        <v>1222.45</v>
      </c>
      <c r="X623" s="60">
        <f>+W623-P624</f>
        <v>411.55821500000013</v>
      </c>
      <c r="Y623" s="5"/>
    </row>
    <row r="624" spans="1:25" customFormat="1" x14ac:dyDescent="0.35">
      <c r="A624" s="1"/>
      <c r="B624" s="1"/>
      <c r="C624" s="3"/>
      <c r="D624" s="1"/>
      <c r="E624" s="1"/>
      <c r="F624" s="1"/>
      <c r="G624" s="1"/>
      <c r="H624" s="18"/>
      <c r="I624" s="2"/>
      <c r="J624" s="2"/>
      <c r="K624" s="87"/>
      <c r="L624" s="2"/>
      <c r="M624" s="4"/>
      <c r="N624" s="4"/>
      <c r="O624" s="4"/>
      <c r="P624" s="26">
        <f>SUM(P620:P623)</f>
        <v>810.89178499999991</v>
      </c>
      <c r="Q624" s="5"/>
      <c r="R624" s="12"/>
      <c r="S624" s="59">
        <v>0</v>
      </c>
      <c r="T624" s="59">
        <v>0</v>
      </c>
      <c r="U624" s="59">
        <v>0</v>
      </c>
      <c r="V624" s="59">
        <v>0</v>
      </c>
      <c r="W624" s="59">
        <v>0</v>
      </c>
      <c r="X624" s="60">
        <f>+W624</f>
        <v>0</v>
      </c>
      <c r="Y624" s="5"/>
    </row>
    <row r="625" spans="1:25" customFormat="1" x14ac:dyDescent="0.35">
      <c r="A625" s="1" t="s">
        <v>2007</v>
      </c>
      <c r="B625" s="1" t="s">
        <v>2008</v>
      </c>
      <c r="C625" s="3">
        <v>43992</v>
      </c>
      <c r="D625" s="1" t="s">
        <v>2009</v>
      </c>
      <c r="E625" s="1" t="s">
        <v>2010</v>
      </c>
      <c r="F625" s="1" t="s">
        <v>2983</v>
      </c>
      <c r="G625" s="1" t="s">
        <v>3146</v>
      </c>
      <c r="H625" s="18">
        <v>620</v>
      </c>
      <c r="I625" s="2">
        <v>1</v>
      </c>
      <c r="J625" s="2">
        <v>308.08140495867798</v>
      </c>
      <c r="K625" s="87">
        <v>539.08084239669495</v>
      </c>
      <c r="L625" s="2">
        <v>652.28781930000082</v>
      </c>
      <c r="M625" s="4">
        <v>372.77850000000035</v>
      </c>
      <c r="N625" s="4">
        <v>372.77850000000035</v>
      </c>
      <c r="O625" s="4">
        <v>354.13957500000032</v>
      </c>
      <c r="P625" s="26">
        <v>354.13957500000032</v>
      </c>
      <c r="Q625" s="5" t="s">
        <v>2969</v>
      </c>
      <c r="R625" s="12">
        <v>298.1482443000005</v>
      </c>
      <c r="S625" s="59">
        <v>652.29</v>
      </c>
      <c r="T625" s="59">
        <v>-15.72</v>
      </c>
      <c r="U625" s="59">
        <v>-13.05</v>
      </c>
      <c r="V625" s="59">
        <v>-27.389999999999986</v>
      </c>
      <c r="W625" s="59">
        <v>596.13</v>
      </c>
      <c r="X625" s="60">
        <f t="shared" ref="X625:X626" si="112">+W625-P625</f>
        <v>241.99042499999968</v>
      </c>
      <c r="Y625" s="5"/>
    </row>
    <row r="626" spans="1:25" customFormat="1" x14ac:dyDescent="0.35">
      <c r="A626" s="1" t="s">
        <v>2286</v>
      </c>
      <c r="B626" s="1" t="s">
        <v>2287</v>
      </c>
      <c r="C626" s="3">
        <v>43992</v>
      </c>
      <c r="D626" s="1" t="s">
        <v>2288</v>
      </c>
      <c r="E626" s="1" t="s">
        <v>2289</v>
      </c>
      <c r="F626" s="1" t="s">
        <v>2983</v>
      </c>
      <c r="G626" s="1" t="s">
        <v>3147</v>
      </c>
      <c r="H626" s="18">
        <v>621</v>
      </c>
      <c r="I626" s="2">
        <v>1</v>
      </c>
      <c r="J626" s="2">
        <v>1056.53933884298</v>
      </c>
      <c r="K626" s="87">
        <v>1486.7832884066199</v>
      </c>
      <c r="L626" s="2">
        <v>1799.0077789720101</v>
      </c>
      <c r="M626" s="4">
        <v>1278.4126000000058</v>
      </c>
      <c r="N626" s="4">
        <v>1278.4126000000058</v>
      </c>
      <c r="O626" s="4">
        <v>1278.4126000000058</v>
      </c>
      <c r="P626" s="26">
        <v>1278.4126000000058</v>
      </c>
      <c r="Q626" s="5" t="s">
        <v>2969</v>
      </c>
      <c r="R626" s="12">
        <v>520.59517897200431</v>
      </c>
      <c r="S626" s="59">
        <v>1799</v>
      </c>
      <c r="T626" s="59">
        <v>-43.36</v>
      </c>
      <c r="U626" s="59">
        <v>-35.979999999999997</v>
      </c>
      <c r="V626" s="59">
        <v>-21.600000000000136</v>
      </c>
      <c r="W626" s="59">
        <v>1698.06</v>
      </c>
      <c r="X626" s="60">
        <f t="shared" si="112"/>
        <v>419.64739999999415</v>
      </c>
      <c r="Y626" s="5"/>
    </row>
    <row r="627" spans="1:25" customFormat="1" x14ac:dyDescent="0.35">
      <c r="A627" s="1" t="s">
        <v>2290</v>
      </c>
      <c r="B627" s="1" t="s">
        <v>2291</v>
      </c>
      <c r="C627" s="3">
        <v>43992</v>
      </c>
      <c r="D627" s="1" t="s">
        <v>2292</v>
      </c>
      <c r="E627" s="1" t="s">
        <v>2293</v>
      </c>
      <c r="F627" s="1" t="s">
        <v>2983</v>
      </c>
      <c r="G627" s="1" t="s">
        <v>3148</v>
      </c>
      <c r="H627" s="18"/>
      <c r="I627" s="2">
        <v>1</v>
      </c>
      <c r="J627" s="2">
        <v>1056.53933884298</v>
      </c>
      <c r="K627" s="87">
        <v>1476.57711839339</v>
      </c>
      <c r="L627" s="2">
        <v>1786.658313256002</v>
      </c>
      <c r="M627" s="4">
        <v>1278.4126000000058</v>
      </c>
      <c r="N627" s="4">
        <v>1278.4126000000058</v>
      </c>
      <c r="O627" s="4">
        <v>1278.4126000000058</v>
      </c>
      <c r="P627" s="4">
        <v>1278.4126000000058</v>
      </c>
      <c r="Q627" s="5" t="s">
        <v>2969</v>
      </c>
      <c r="R627" s="12">
        <v>508.24571325599618</v>
      </c>
      <c r="S627" s="59">
        <v>0</v>
      </c>
      <c r="T627" s="59">
        <v>0</v>
      </c>
      <c r="U627" s="59">
        <v>0</v>
      </c>
      <c r="V627" s="59">
        <v>0</v>
      </c>
      <c r="W627" s="59">
        <v>0</v>
      </c>
      <c r="X627" s="60">
        <f>+W627</f>
        <v>0</v>
      </c>
      <c r="Y627" s="5"/>
    </row>
    <row r="628" spans="1:25" customFormat="1" x14ac:dyDescent="0.35">
      <c r="A628" s="1" t="s">
        <v>2453</v>
      </c>
      <c r="B628" s="1" t="s">
        <v>2454</v>
      </c>
      <c r="C628" s="3">
        <v>43992</v>
      </c>
      <c r="D628" s="1" t="s">
        <v>2455</v>
      </c>
      <c r="E628" s="1" t="s">
        <v>2456</v>
      </c>
      <c r="F628" s="1" t="s">
        <v>2983</v>
      </c>
      <c r="G628" s="1" t="s">
        <v>3148</v>
      </c>
      <c r="H628" s="18">
        <v>622</v>
      </c>
      <c r="I628" s="2">
        <v>1</v>
      </c>
      <c r="J628" s="2">
        <v>184.70140495867801</v>
      </c>
      <c r="K628" s="87">
        <v>258.13129551405001</v>
      </c>
      <c r="L628" s="2">
        <v>312.33886757200048</v>
      </c>
      <c r="M628" s="4">
        <v>223.48870000000039</v>
      </c>
      <c r="N628" s="4">
        <v>223.48870000000039</v>
      </c>
      <c r="O628" s="4">
        <v>212.31426500000038</v>
      </c>
      <c r="P628" s="4">
        <v>212.31426500000038</v>
      </c>
      <c r="Q628" s="5" t="s">
        <v>2969</v>
      </c>
      <c r="R628" s="12">
        <v>100.02460257200011</v>
      </c>
      <c r="S628" s="59">
        <v>2099</v>
      </c>
      <c r="T628" s="59">
        <v>-50.59</v>
      </c>
      <c r="U628" s="59">
        <v>-41.98</v>
      </c>
      <c r="V628" s="59">
        <v>-130.13999999999987</v>
      </c>
      <c r="W628" s="59">
        <v>1876.29</v>
      </c>
      <c r="X628" s="60">
        <f>+W628-P629</f>
        <v>385.56313499999374</v>
      </c>
      <c r="Y628" s="5"/>
    </row>
    <row r="629" spans="1:25" customFormat="1" x14ac:dyDescent="0.35">
      <c r="A629" s="1"/>
      <c r="B629" s="1"/>
      <c r="C629" s="3"/>
      <c r="D629" s="1"/>
      <c r="E629" s="1"/>
      <c r="F629" s="1"/>
      <c r="G629" s="1"/>
      <c r="H629" s="18"/>
      <c r="I629" s="2"/>
      <c r="J629" s="2"/>
      <c r="K629" s="87"/>
      <c r="L629" s="2"/>
      <c r="M629" s="4"/>
      <c r="N629" s="4"/>
      <c r="O629" s="4"/>
      <c r="P629" s="26">
        <f>SUM(P627:P628)</f>
        <v>1490.7268650000062</v>
      </c>
      <c r="Q629" s="5"/>
      <c r="R629" s="12"/>
      <c r="S629" s="59">
        <v>0</v>
      </c>
      <c r="T629" s="59">
        <v>0</v>
      </c>
      <c r="U629" s="59">
        <v>0</v>
      </c>
      <c r="V629" s="59">
        <v>0</v>
      </c>
      <c r="W629" s="59">
        <v>0</v>
      </c>
      <c r="X629" s="60">
        <f t="shared" ref="X629:X638" si="113">+W629</f>
        <v>0</v>
      </c>
      <c r="Y629" s="5"/>
    </row>
    <row r="630" spans="1:25" customFormat="1" x14ac:dyDescent="0.35">
      <c r="A630" s="1" t="s">
        <v>356</v>
      </c>
      <c r="B630" s="1" t="s">
        <v>357</v>
      </c>
      <c r="C630" s="3">
        <v>43992</v>
      </c>
      <c r="D630" s="1" t="s">
        <v>358</v>
      </c>
      <c r="E630" s="1" t="s">
        <v>359</v>
      </c>
      <c r="F630" s="1" t="s">
        <v>2983</v>
      </c>
      <c r="G630" s="1" t="s">
        <v>3149</v>
      </c>
      <c r="H630" s="18"/>
      <c r="I630" s="2">
        <v>1</v>
      </c>
      <c r="J630" s="2">
        <v>93.062892561983503</v>
      </c>
      <c r="K630" s="87">
        <v>152.22194967181801</v>
      </c>
      <c r="L630" s="2">
        <v>184.18855910289977</v>
      </c>
      <c r="M630" s="4">
        <v>112.60610000000004</v>
      </c>
      <c r="N630" s="4">
        <v>112.60610000000004</v>
      </c>
      <c r="O630" s="4">
        <v>106.97579500000003</v>
      </c>
      <c r="P630" s="4">
        <v>106.97579500000003</v>
      </c>
      <c r="Q630" s="5" t="s">
        <v>2969</v>
      </c>
      <c r="R630" s="12">
        <v>77.21276410289974</v>
      </c>
      <c r="S630" s="59">
        <v>0</v>
      </c>
      <c r="T630" s="59">
        <v>0</v>
      </c>
      <c r="U630" s="59">
        <v>0</v>
      </c>
      <c r="V630" s="59">
        <v>0</v>
      </c>
      <c r="W630" s="59">
        <v>0</v>
      </c>
      <c r="X630" s="60">
        <f t="shared" si="113"/>
        <v>0</v>
      </c>
      <c r="Y630" s="5"/>
    </row>
    <row r="631" spans="1:25" customFormat="1" x14ac:dyDescent="0.35">
      <c r="A631" s="1" t="s">
        <v>547</v>
      </c>
      <c r="B631" s="1" t="s">
        <v>548</v>
      </c>
      <c r="C631" s="3">
        <v>43992</v>
      </c>
      <c r="D631" s="1" t="s">
        <v>549</v>
      </c>
      <c r="E631" s="1" t="s">
        <v>550</v>
      </c>
      <c r="F631" s="1" t="s">
        <v>2983</v>
      </c>
      <c r="G631" s="1" t="s">
        <v>3149</v>
      </c>
      <c r="H631" s="18"/>
      <c r="I631" s="2">
        <v>1</v>
      </c>
      <c r="J631" s="2">
        <v>168.49818181818199</v>
      </c>
      <c r="K631" s="87">
        <v>251.24089898181799</v>
      </c>
      <c r="L631" s="2">
        <v>304.00148776799978</v>
      </c>
      <c r="M631" s="4">
        <v>203.8828000000002</v>
      </c>
      <c r="N631" s="4">
        <v>203.8828000000002</v>
      </c>
      <c r="O631" s="4">
        <v>193.68866000000017</v>
      </c>
      <c r="P631" s="4">
        <v>193.68866000000017</v>
      </c>
      <c r="Q631" s="5" t="s">
        <v>2969</v>
      </c>
      <c r="R631" s="12">
        <v>110.31282776799961</v>
      </c>
      <c r="S631" s="59">
        <v>0</v>
      </c>
      <c r="T631" s="59">
        <v>0</v>
      </c>
      <c r="U631" s="59">
        <v>0</v>
      </c>
      <c r="V631" s="59">
        <v>0</v>
      </c>
      <c r="W631" s="59">
        <v>0</v>
      </c>
      <c r="X631" s="60">
        <f t="shared" si="113"/>
        <v>0</v>
      </c>
      <c r="Y631" s="5"/>
    </row>
    <row r="632" spans="1:25" customFormat="1" x14ac:dyDescent="0.35">
      <c r="A632" s="1" t="s">
        <v>790</v>
      </c>
      <c r="B632" s="1" t="s">
        <v>791</v>
      </c>
      <c r="C632" s="3">
        <v>43992</v>
      </c>
      <c r="D632" s="1" t="s">
        <v>792</v>
      </c>
      <c r="E632" s="1" t="s">
        <v>793</v>
      </c>
      <c r="F632" s="1" t="s">
        <v>2983</v>
      </c>
      <c r="G632" s="1" t="s">
        <v>3149</v>
      </c>
      <c r="H632" s="18"/>
      <c r="I632" s="2">
        <v>1</v>
      </c>
      <c r="J632" s="2">
        <v>68.289338842975198</v>
      </c>
      <c r="K632" s="87">
        <v>101.55078810053701</v>
      </c>
      <c r="L632" s="2">
        <v>122.87645360164977</v>
      </c>
      <c r="M632" s="4">
        <v>82.630099999999985</v>
      </c>
      <c r="N632" s="4">
        <v>82.630099999999985</v>
      </c>
      <c r="O632" s="4">
        <v>78.49859499999998</v>
      </c>
      <c r="P632" s="4">
        <v>78.49859499999998</v>
      </c>
      <c r="Q632" s="5" t="s">
        <v>2969</v>
      </c>
      <c r="R632" s="12">
        <v>44.377858601649791</v>
      </c>
      <c r="S632" s="59">
        <v>0</v>
      </c>
      <c r="T632" s="59">
        <v>0</v>
      </c>
      <c r="U632" s="59">
        <v>0</v>
      </c>
      <c r="V632" s="59">
        <v>0</v>
      </c>
      <c r="W632" s="59">
        <v>0</v>
      </c>
      <c r="X632" s="60">
        <f t="shared" si="113"/>
        <v>0</v>
      </c>
      <c r="Y632" s="5"/>
    </row>
    <row r="633" spans="1:25" customFormat="1" x14ac:dyDescent="0.35">
      <c r="A633" s="1" t="s">
        <v>1289</v>
      </c>
      <c r="B633" s="1" t="s">
        <v>1290</v>
      </c>
      <c r="C633" s="3">
        <v>43992</v>
      </c>
      <c r="D633" s="1" t="s">
        <v>1291</v>
      </c>
      <c r="E633" s="1" t="s">
        <v>1292</v>
      </c>
      <c r="F633" s="1" t="s">
        <v>2983</v>
      </c>
      <c r="G633" s="1" t="s">
        <v>3149</v>
      </c>
      <c r="H633" s="18"/>
      <c r="I633" s="2">
        <v>1</v>
      </c>
      <c r="J633" s="2">
        <v>148.53363636363599</v>
      </c>
      <c r="K633" s="87">
        <v>220.22161355090901</v>
      </c>
      <c r="L633" s="2">
        <v>266.46815239659992</v>
      </c>
      <c r="M633" s="4">
        <v>179.72569999999953</v>
      </c>
      <c r="N633" s="4">
        <v>179.72569999999953</v>
      </c>
      <c r="O633" s="4">
        <v>170.73941499999955</v>
      </c>
      <c r="P633" s="4">
        <v>170.73941499999955</v>
      </c>
      <c r="Q633" s="5" t="s">
        <v>2969</v>
      </c>
      <c r="R633" s="12">
        <v>95.728737396600366</v>
      </c>
      <c r="S633" s="59">
        <v>0</v>
      </c>
      <c r="T633" s="59">
        <v>0</v>
      </c>
      <c r="U633" s="59">
        <v>0</v>
      </c>
      <c r="V633" s="59">
        <v>0</v>
      </c>
      <c r="W633" s="59">
        <v>0</v>
      </c>
      <c r="X633" s="60">
        <f t="shared" si="113"/>
        <v>0</v>
      </c>
      <c r="Y633" s="5"/>
    </row>
    <row r="634" spans="1:25" customFormat="1" x14ac:dyDescent="0.35">
      <c r="A634" s="1" t="s">
        <v>1653</v>
      </c>
      <c r="B634" s="1" t="s">
        <v>1654</v>
      </c>
      <c r="C634" s="3">
        <v>43992</v>
      </c>
      <c r="D634" s="1" t="s">
        <v>1655</v>
      </c>
      <c r="E634" s="1" t="s">
        <v>1656</v>
      </c>
      <c r="F634" s="1" t="s">
        <v>2983</v>
      </c>
      <c r="G634" s="1" t="s">
        <v>3149</v>
      </c>
      <c r="H634" s="18"/>
      <c r="I634" s="2">
        <v>1</v>
      </c>
      <c r="J634" s="2">
        <v>133.117933884298</v>
      </c>
      <c r="K634" s="87">
        <v>197.96200904318201</v>
      </c>
      <c r="L634" s="2">
        <v>239.53403094225021</v>
      </c>
      <c r="M634" s="4">
        <v>161.07270000000057</v>
      </c>
      <c r="N634" s="4">
        <v>161.07270000000057</v>
      </c>
      <c r="O634" s="4">
        <v>153.01906500000052</v>
      </c>
      <c r="P634" s="4">
        <v>153.01906500000052</v>
      </c>
      <c r="Q634" s="5" t="s">
        <v>2969</v>
      </c>
      <c r="R634" s="12">
        <v>86.514965942249688</v>
      </c>
      <c r="S634" s="59">
        <v>0</v>
      </c>
      <c r="T634" s="59">
        <v>0</v>
      </c>
      <c r="U634" s="59">
        <v>0</v>
      </c>
      <c r="V634" s="59">
        <v>0</v>
      </c>
      <c r="W634" s="59">
        <v>0</v>
      </c>
      <c r="X634" s="60">
        <f t="shared" si="113"/>
        <v>0</v>
      </c>
      <c r="Y634" s="5"/>
    </row>
    <row r="635" spans="1:25" customFormat="1" x14ac:dyDescent="0.35">
      <c r="A635" s="1" t="s">
        <v>1948</v>
      </c>
      <c r="B635" s="1" t="s">
        <v>1949</v>
      </c>
      <c r="C635" s="3">
        <v>43992</v>
      </c>
      <c r="D635" s="1" t="s">
        <v>1950</v>
      </c>
      <c r="E635" s="1" t="s">
        <v>1951</v>
      </c>
      <c r="F635" s="1" t="s">
        <v>2983</v>
      </c>
      <c r="G635" s="1" t="s">
        <v>3149</v>
      </c>
      <c r="H635" s="18"/>
      <c r="I635" s="2">
        <v>1</v>
      </c>
      <c r="J635" s="2">
        <v>209.05173553719001</v>
      </c>
      <c r="K635" s="87">
        <v>310.87916350347098</v>
      </c>
      <c r="L635" s="2">
        <v>376.16378783919987</v>
      </c>
      <c r="M635" s="4">
        <v>252.9525999999999</v>
      </c>
      <c r="N635" s="4">
        <v>252.9525999999999</v>
      </c>
      <c r="O635" s="4">
        <v>240.30496999999991</v>
      </c>
      <c r="P635" s="4">
        <v>240.30496999999991</v>
      </c>
      <c r="Q635" s="5" t="s">
        <v>2969</v>
      </c>
      <c r="R635" s="12">
        <v>135.85881783919996</v>
      </c>
      <c r="S635" s="59">
        <v>0</v>
      </c>
      <c r="T635" s="59">
        <v>0</v>
      </c>
      <c r="U635" s="59">
        <v>0</v>
      </c>
      <c r="V635" s="59">
        <v>0</v>
      </c>
      <c r="W635" s="59">
        <v>0</v>
      </c>
      <c r="X635" s="60">
        <f t="shared" si="113"/>
        <v>0</v>
      </c>
      <c r="Y635" s="5"/>
    </row>
    <row r="636" spans="1:25" customFormat="1" x14ac:dyDescent="0.35">
      <c r="A636" s="1" t="s">
        <v>2043</v>
      </c>
      <c r="B636" s="1" t="s">
        <v>2044</v>
      </c>
      <c r="C636" s="3">
        <v>43992</v>
      </c>
      <c r="D636" s="1" t="s">
        <v>2045</v>
      </c>
      <c r="E636" s="1" t="s">
        <v>2046</v>
      </c>
      <c r="F636" s="1" t="s">
        <v>2983</v>
      </c>
      <c r="G636" s="1" t="s">
        <v>3149</v>
      </c>
      <c r="H636" s="18"/>
      <c r="I636" s="2">
        <v>1</v>
      </c>
      <c r="J636" s="2">
        <v>274.36727272727302</v>
      </c>
      <c r="K636" s="87">
        <v>409.09806567272801</v>
      </c>
      <c r="L636" s="2">
        <v>495.00865946400086</v>
      </c>
      <c r="M636" s="4">
        <v>331.98440000000033</v>
      </c>
      <c r="N636" s="4">
        <v>331.98440000000033</v>
      </c>
      <c r="O636" s="4">
        <v>315.38518000000028</v>
      </c>
      <c r="P636" s="4">
        <v>315.38518000000028</v>
      </c>
      <c r="Q636" s="5" t="s">
        <v>2969</v>
      </c>
      <c r="R636" s="12">
        <v>179.62347946400058</v>
      </c>
      <c r="S636" s="59">
        <v>0</v>
      </c>
      <c r="T636" s="59">
        <v>0</v>
      </c>
      <c r="U636" s="59">
        <v>0</v>
      </c>
      <c r="V636" s="59">
        <v>0</v>
      </c>
      <c r="W636" s="59">
        <v>0</v>
      </c>
      <c r="X636" s="60">
        <f t="shared" si="113"/>
        <v>0</v>
      </c>
      <c r="Y636" s="5"/>
    </row>
    <row r="637" spans="1:25" customFormat="1" x14ac:dyDescent="0.35">
      <c r="A637" s="1" t="s">
        <v>2461</v>
      </c>
      <c r="B637" s="1" t="s">
        <v>2462</v>
      </c>
      <c r="C637" s="3">
        <v>43992</v>
      </c>
      <c r="D637" s="1" t="s">
        <v>2463</v>
      </c>
      <c r="E637" s="1" t="s">
        <v>2464</v>
      </c>
      <c r="F637" s="1" t="s">
        <v>2983</v>
      </c>
      <c r="G637" s="1" t="s">
        <v>3149</v>
      </c>
      <c r="H637" s="18"/>
      <c r="I637" s="2">
        <v>1</v>
      </c>
      <c r="J637" s="2">
        <v>184.70140495867801</v>
      </c>
      <c r="K637" s="87">
        <v>275.08873150330601</v>
      </c>
      <c r="L637" s="2">
        <v>332.85736511900024</v>
      </c>
      <c r="M637" s="4">
        <v>223.48870000000039</v>
      </c>
      <c r="N637" s="4">
        <v>223.48870000000039</v>
      </c>
      <c r="O637" s="4">
        <v>212.31426500000038</v>
      </c>
      <c r="P637" s="4">
        <v>212.31426500000038</v>
      </c>
      <c r="Q637" s="5" t="s">
        <v>2969</v>
      </c>
      <c r="R637" s="12">
        <v>120.54310011899986</v>
      </c>
      <c r="S637" s="59">
        <v>0</v>
      </c>
      <c r="T637" s="59">
        <v>0</v>
      </c>
      <c r="U637" s="59">
        <v>0</v>
      </c>
      <c r="V637" s="59">
        <v>0</v>
      </c>
      <c r="W637" s="59">
        <v>0</v>
      </c>
      <c r="X637" s="60">
        <f t="shared" si="113"/>
        <v>0</v>
      </c>
      <c r="Y637" s="5"/>
    </row>
    <row r="638" spans="1:25" customFormat="1" x14ac:dyDescent="0.35">
      <c r="A638" s="1" t="s">
        <v>2561</v>
      </c>
      <c r="B638" s="1" t="s">
        <v>2562</v>
      </c>
      <c r="C638" s="3">
        <v>43992</v>
      </c>
      <c r="D638" s="1" t="s">
        <v>2563</v>
      </c>
      <c r="E638" s="1" t="s">
        <v>2564</v>
      </c>
      <c r="F638" s="1" t="s">
        <v>2983</v>
      </c>
      <c r="G638" s="1" t="s">
        <v>3149</v>
      </c>
      <c r="H638" s="18"/>
      <c r="I638" s="2">
        <v>1</v>
      </c>
      <c r="J638" s="2">
        <v>859.92661157024804</v>
      </c>
      <c r="K638" s="87">
        <v>1278.76074714843</v>
      </c>
      <c r="L638" s="2">
        <v>1547.3005040496002</v>
      </c>
      <c r="M638" s="4">
        <v>1040.5112000000001</v>
      </c>
      <c r="N638" s="4">
        <v>1040.5112000000001</v>
      </c>
      <c r="O638" s="4">
        <v>988.4856400000001</v>
      </c>
      <c r="P638" s="4">
        <v>988.4856400000001</v>
      </c>
      <c r="Q638" s="5" t="s">
        <v>2969</v>
      </c>
      <c r="R638" s="12">
        <v>558.81486404960015</v>
      </c>
      <c r="S638" s="59">
        <v>0</v>
      </c>
      <c r="T638" s="59">
        <v>0</v>
      </c>
      <c r="U638" s="59">
        <v>0</v>
      </c>
      <c r="V638" s="59">
        <v>0</v>
      </c>
      <c r="W638" s="59">
        <v>0</v>
      </c>
      <c r="X638" s="60">
        <f t="shared" si="113"/>
        <v>0</v>
      </c>
      <c r="Y638" s="5"/>
    </row>
    <row r="639" spans="1:25" customFormat="1" x14ac:dyDescent="0.35">
      <c r="A639" s="1" t="s">
        <v>2773</v>
      </c>
      <c r="B639" s="1" t="s">
        <v>2774</v>
      </c>
      <c r="C639" s="3">
        <v>43992</v>
      </c>
      <c r="D639" s="1" t="s">
        <v>2775</v>
      </c>
      <c r="E639" s="1" t="s">
        <v>2776</v>
      </c>
      <c r="F639" s="1" t="s">
        <v>2983</v>
      </c>
      <c r="G639" s="1" t="s">
        <v>3149</v>
      </c>
      <c r="H639" s="18">
        <v>623</v>
      </c>
      <c r="I639" s="2">
        <v>1</v>
      </c>
      <c r="J639" s="2">
        <v>31.106528925619799</v>
      </c>
      <c r="K639" s="87">
        <v>50.9985320429751</v>
      </c>
      <c r="L639" s="2">
        <v>61.708223771999869</v>
      </c>
      <c r="M639" s="4">
        <v>37.638899999999957</v>
      </c>
      <c r="N639" s="4">
        <v>37.638899999999957</v>
      </c>
      <c r="O639" s="4">
        <v>35.756954999999955</v>
      </c>
      <c r="P639" s="4">
        <v>35.756954999999955</v>
      </c>
      <c r="Q639" s="5" t="s">
        <v>2969</v>
      </c>
      <c r="R639" s="12">
        <v>25.951268771999914</v>
      </c>
      <c r="S639" s="59">
        <v>3930.1</v>
      </c>
      <c r="T639" s="59">
        <v>-94.72</v>
      </c>
      <c r="U639" s="59">
        <v>-78.599999999999994</v>
      </c>
      <c r="V639" s="59">
        <v>-47.160000000000309</v>
      </c>
      <c r="W639" s="59">
        <v>3709.62</v>
      </c>
      <c r="X639" s="60">
        <f>+W639-P640</f>
        <v>1214.4514599999993</v>
      </c>
      <c r="Y639" s="5"/>
    </row>
    <row r="640" spans="1:25" customFormat="1" x14ac:dyDescent="0.35">
      <c r="A640" s="1"/>
      <c r="B640" s="1"/>
      <c r="C640" s="3"/>
      <c r="D640" s="1"/>
      <c r="E640" s="1"/>
      <c r="F640" s="1"/>
      <c r="G640" s="1"/>
      <c r="H640" s="18"/>
      <c r="I640" s="2"/>
      <c r="J640" s="2"/>
      <c r="K640" s="87"/>
      <c r="L640" s="2"/>
      <c r="M640" s="4"/>
      <c r="N640" s="4"/>
      <c r="O640" s="4"/>
      <c r="P640" s="26">
        <f>SUM(P630:P639)</f>
        <v>2495.1685400000006</v>
      </c>
      <c r="Q640" s="5"/>
      <c r="R640" s="12"/>
      <c r="S640" s="59">
        <v>0</v>
      </c>
      <c r="T640" s="59">
        <v>0</v>
      </c>
      <c r="U640" s="59">
        <v>0</v>
      </c>
      <c r="V640" s="59">
        <v>0</v>
      </c>
      <c r="W640" s="59">
        <v>0</v>
      </c>
      <c r="X640" s="60">
        <f t="shared" ref="X640:X641" si="114">+W640</f>
        <v>0</v>
      </c>
      <c r="Y640" s="5"/>
    </row>
    <row r="641" spans="1:25" customFormat="1" x14ac:dyDescent="0.35">
      <c r="A641" s="1" t="s">
        <v>2294</v>
      </c>
      <c r="B641" s="1" t="s">
        <v>2295</v>
      </c>
      <c r="C641" s="3">
        <v>43992</v>
      </c>
      <c r="D641" s="1" t="s">
        <v>2296</v>
      </c>
      <c r="E641" s="1" t="s">
        <v>2297</v>
      </c>
      <c r="F641" s="1" t="s">
        <v>2983</v>
      </c>
      <c r="G641" s="1" t="s">
        <v>3150</v>
      </c>
      <c r="H641" s="18"/>
      <c r="I641" s="2">
        <v>1</v>
      </c>
      <c r="J641" s="2">
        <v>1056.53933884298</v>
      </c>
      <c r="K641" s="87">
        <v>1476.57711839339</v>
      </c>
      <c r="L641" s="2">
        <v>1786.658313256002</v>
      </c>
      <c r="M641" s="4">
        <v>1278.4126000000058</v>
      </c>
      <c r="N641" s="4">
        <v>1278.4126000000058</v>
      </c>
      <c r="O641" s="4">
        <v>1278.4126000000058</v>
      </c>
      <c r="P641" s="4">
        <v>1278.4126000000058</v>
      </c>
      <c r="Q641" s="5" t="s">
        <v>2969</v>
      </c>
      <c r="R641" s="12">
        <v>508.24571325599618</v>
      </c>
      <c r="S641" s="59">
        <v>0</v>
      </c>
      <c r="T641" s="59">
        <v>0</v>
      </c>
      <c r="U641" s="59">
        <v>0</v>
      </c>
      <c r="V641" s="59">
        <v>0</v>
      </c>
      <c r="W641" s="59">
        <v>0</v>
      </c>
      <c r="X641" s="60">
        <f t="shared" si="114"/>
        <v>0</v>
      </c>
      <c r="Y641" s="5"/>
    </row>
    <row r="642" spans="1:25" customFormat="1" x14ac:dyDescent="0.35">
      <c r="A642" s="1" t="s">
        <v>2457</v>
      </c>
      <c r="B642" s="1" t="s">
        <v>2458</v>
      </c>
      <c r="C642" s="3">
        <v>43992</v>
      </c>
      <c r="D642" s="1" t="s">
        <v>2459</v>
      </c>
      <c r="E642" s="1" t="s">
        <v>2460</v>
      </c>
      <c r="F642" s="1" t="s">
        <v>2983</v>
      </c>
      <c r="G642" s="1" t="s">
        <v>3150</v>
      </c>
      <c r="H642" s="18">
        <v>624</v>
      </c>
      <c r="I642" s="2">
        <v>1</v>
      </c>
      <c r="J642" s="2">
        <v>184.70140495867801</v>
      </c>
      <c r="K642" s="87">
        <v>258.13129551405001</v>
      </c>
      <c r="L642" s="2">
        <v>312.33886757200048</v>
      </c>
      <c r="M642" s="4">
        <v>223.48870000000039</v>
      </c>
      <c r="N642" s="4">
        <v>223.48870000000039</v>
      </c>
      <c r="O642" s="4">
        <v>212.31426500000038</v>
      </c>
      <c r="P642" s="4">
        <v>212.31426500000038</v>
      </c>
      <c r="Q642" s="5" t="s">
        <v>2969</v>
      </c>
      <c r="R642" s="12">
        <v>100.02460257200011</v>
      </c>
      <c r="S642" s="59">
        <v>2099</v>
      </c>
      <c r="T642" s="59">
        <v>-50.59</v>
      </c>
      <c r="U642" s="59">
        <v>-41.98</v>
      </c>
      <c r="V642" s="59">
        <v>-130.13999999999987</v>
      </c>
      <c r="W642" s="59">
        <v>1876.29</v>
      </c>
      <c r="X642" s="60">
        <f>+W642-P643</f>
        <v>385.56313499999374</v>
      </c>
      <c r="Y642" s="5"/>
    </row>
    <row r="643" spans="1:25" customFormat="1" x14ac:dyDescent="0.35">
      <c r="A643" s="1"/>
      <c r="B643" s="1"/>
      <c r="C643" s="3"/>
      <c r="D643" s="1"/>
      <c r="E643" s="1"/>
      <c r="F643" s="1"/>
      <c r="G643" s="1"/>
      <c r="H643" s="18"/>
      <c r="I643" s="2"/>
      <c r="J643" s="2"/>
      <c r="K643" s="87"/>
      <c r="L643" s="2"/>
      <c r="M643" s="4"/>
      <c r="N643" s="4"/>
      <c r="O643" s="4"/>
      <c r="P643" s="26">
        <f>SUM(P641:P642)</f>
        <v>1490.7268650000062</v>
      </c>
      <c r="Q643" s="5"/>
      <c r="R643" s="12"/>
      <c r="S643" s="59">
        <v>0</v>
      </c>
      <c r="T643" s="59">
        <v>0</v>
      </c>
      <c r="U643" s="59">
        <v>0</v>
      </c>
      <c r="V643" s="59">
        <v>0</v>
      </c>
      <c r="W643" s="59">
        <v>0</v>
      </c>
      <c r="X643" s="60">
        <f t="shared" ref="X643:X651" si="115">+W643</f>
        <v>0</v>
      </c>
      <c r="Y643" s="5"/>
    </row>
    <row r="644" spans="1:25" customFormat="1" x14ac:dyDescent="0.35">
      <c r="A644" s="1" t="s">
        <v>455</v>
      </c>
      <c r="B644" s="1" t="s">
        <v>456</v>
      </c>
      <c r="C644" s="3">
        <v>43992</v>
      </c>
      <c r="D644" s="1" t="s">
        <v>457</v>
      </c>
      <c r="E644" s="1" t="s">
        <v>458</v>
      </c>
      <c r="F644" s="1" t="s">
        <v>2983</v>
      </c>
      <c r="G644" s="1" t="s">
        <v>3151</v>
      </c>
      <c r="H644" s="18"/>
      <c r="I644" s="2">
        <v>1</v>
      </c>
      <c r="J644" s="2">
        <v>603.46553719008296</v>
      </c>
      <c r="K644" s="87">
        <v>897.38825480281002</v>
      </c>
      <c r="L644" s="2">
        <v>1085.8397883114001</v>
      </c>
      <c r="M644" s="4">
        <v>730.19330000000036</v>
      </c>
      <c r="N644" s="4">
        <v>730.19330000000036</v>
      </c>
      <c r="O644" s="4">
        <v>693.68363500000032</v>
      </c>
      <c r="P644" s="4">
        <v>693.68363500000032</v>
      </c>
      <c r="Q644" s="5" t="s">
        <v>2969</v>
      </c>
      <c r="R644" s="12">
        <v>392.15615331139975</v>
      </c>
      <c r="S644" s="59">
        <v>0</v>
      </c>
      <c r="T644" s="59">
        <v>0</v>
      </c>
      <c r="U644" s="59">
        <v>0</v>
      </c>
      <c r="V644" s="59">
        <v>0</v>
      </c>
      <c r="W644" s="59">
        <v>0</v>
      </c>
      <c r="X644" s="60">
        <f t="shared" si="115"/>
        <v>0</v>
      </c>
      <c r="Y644" s="5"/>
    </row>
    <row r="645" spans="1:25" customFormat="1" x14ac:dyDescent="0.35">
      <c r="A645" s="1" t="s">
        <v>505</v>
      </c>
      <c r="B645" s="1" t="s">
        <v>506</v>
      </c>
      <c r="C645" s="3">
        <v>43992</v>
      </c>
      <c r="D645" s="1" t="s">
        <v>507</v>
      </c>
      <c r="E645" s="1" t="s">
        <v>508</v>
      </c>
      <c r="F645" s="1" t="s">
        <v>2983</v>
      </c>
      <c r="G645" s="1" t="s">
        <v>3151</v>
      </c>
      <c r="H645" s="18"/>
      <c r="I645" s="2">
        <v>2</v>
      </c>
      <c r="J645" s="2">
        <v>214.039504132231</v>
      </c>
      <c r="K645" s="87">
        <v>636.58195254330406</v>
      </c>
      <c r="L645" s="2">
        <v>770.26416257739788</v>
      </c>
      <c r="M645" s="4">
        <v>258.98779999999948</v>
      </c>
      <c r="N645" s="4">
        <v>517.97559999999896</v>
      </c>
      <c r="O645" s="4">
        <v>492.07681999999897</v>
      </c>
      <c r="P645" s="4">
        <v>492.07681999999897</v>
      </c>
      <c r="Q645" s="5" t="s">
        <v>2969</v>
      </c>
      <c r="R645" s="12">
        <v>278.18734257739891</v>
      </c>
      <c r="S645" s="59">
        <v>0</v>
      </c>
      <c r="T645" s="59">
        <v>0</v>
      </c>
      <c r="U645" s="59">
        <v>0</v>
      </c>
      <c r="V645" s="59">
        <v>0</v>
      </c>
      <c r="W645" s="59">
        <v>0</v>
      </c>
      <c r="X645" s="60">
        <f t="shared" si="115"/>
        <v>0</v>
      </c>
      <c r="Y645" s="5"/>
    </row>
    <row r="646" spans="1:25" customFormat="1" x14ac:dyDescent="0.35">
      <c r="A646" s="1" t="s">
        <v>588</v>
      </c>
      <c r="B646" s="1" t="s">
        <v>589</v>
      </c>
      <c r="C646" s="3">
        <v>43992</v>
      </c>
      <c r="D646" s="1" t="s">
        <v>590</v>
      </c>
      <c r="E646" s="1" t="s">
        <v>591</v>
      </c>
      <c r="F646" s="1" t="s">
        <v>2983</v>
      </c>
      <c r="G646" s="1" t="s">
        <v>3151</v>
      </c>
      <c r="H646" s="18"/>
      <c r="I646" s="2">
        <v>2</v>
      </c>
      <c r="J646" s="2">
        <v>181.88462809917399</v>
      </c>
      <c r="K646" s="87">
        <v>540.952166661158</v>
      </c>
      <c r="L646" s="2">
        <v>654.55212166000115</v>
      </c>
      <c r="M646" s="4">
        <v>220.08040000000054</v>
      </c>
      <c r="N646" s="4">
        <v>440.16080000000107</v>
      </c>
      <c r="O646" s="4">
        <v>418.15276000000102</v>
      </c>
      <c r="P646" s="4">
        <v>418.15276000000102</v>
      </c>
      <c r="Q646" s="5" t="s">
        <v>2969</v>
      </c>
      <c r="R646" s="12">
        <v>236.39936166000012</v>
      </c>
      <c r="S646" s="59">
        <v>0</v>
      </c>
      <c r="T646" s="59">
        <v>0</v>
      </c>
      <c r="U646" s="59">
        <v>0</v>
      </c>
      <c r="V646" s="59">
        <v>0</v>
      </c>
      <c r="W646" s="59">
        <v>0</v>
      </c>
      <c r="X646" s="60">
        <f t="shared" si="115"/>
        <v>0</v>
      </c>
      <c r="Y646" s="5"/>
    </row>
    <row r="647" spans="1:25" customFormat="1" x14ac:dyDescent="0.35">
      <c r="A647" s="1" t="s">
        <v>1798</v>
      </c>
      <c r="B647" s="1" t="s">
        <v>1799</v>
      </c>
      <c r="C647" s="3">
        <v>43992</v>
      </c>
      <c r="D647" s="1" t="s">
        <v>1800</v>
      </c>
      <c r="E647" s="1" t="s">
        <v>1801</v>
      </c>
      <c r="F647" s="1" t="s">
        <v>2983</v>
      </c>
      <c r="G647" s="1" t="s">
        <v>3151</v>
      </c>
      <c r="H647" s="18"/>
      <c r="I647" s="2">
        <v>1</v>
      </c>
      <c r="J647" s="2">
        <v>193.323801652893</v>
      </c>
      <c r="K647" s="87">
        <v>287.49192209991799</v>
      </c>
      <c r="L647" s="2">
        <v>347.86522574090077</v>
      </c>
      <c r="M647" s="4">
        <v>233.92180000000053</v>
      </c>
      <c r="N647" s="4">
        <v>233.92180000000053</v>
      </c>
      <c r="O647" s="4">
        <v>222.2257100000005</v>
      </c>
      <c r="P647" s="4">
        <v>222.2257100000005</v>
      </c>
      <c r="Q647" s="5" t="s">
        <v>2969</v>
      </c>
      <c r="R647" s="12">
        <v>125.63951574090026</v>
      </c>
      <c r="S647" s="59">
        <v>0</v>
      </c>
      <c r="T647" s="59">
        <v>0</v>
      </c>
      <c r="U647" s="59">
        <v>0</v>
      </c>
      <c r="V647" s="59">
        <v>0</v>
      </c>
      <c r="W647" s="59">
        <v>0</v>
      </c>
      <c r="X647" s="60">
        <f t="shared" si="115"/>
        <v>0</v>
      </c>
      <c r="Y647" s="5"/>
    </row>
    <row r="648" spans="1:25" customFormat="1" x14ac:dyDescent="0.35">
      <c r="A648" s="1" t="s">
        <v>1814</v>
      </c>
      <c r="B648" s="1" t="s">
        <v>1815</v>
      </c>
      <c r="C648" s="3">
        <v>43992</v>
      </c>
      <c r="D648" s="1" t="s">
        <v>1816</v>
      </c>
      <c r="E648" s="1" t="s">
        <v>1817</v>
      </c>
      <c r="F648" s="1" t="s">
        <v>2983</v>
      </c>
      <c r="G648" s="1" t="s">
        <v>3151</v>
      </c>
      <c r="H648" s="18"/>
      <c r="I648" s="2">
        <v>1</v>
      </c>
      <c r="J648" s="2">
        <v>290.14710743801697</v>
      </c>
      <c r="K648" s="87">
        <v>431.17209349338901</v>
      </c>
      <c r="L648" s="2">
        <v>521.71823312700064</v>
      </c>
      <c r="M648" s="4">
        <v>351.07800000000054</v>
      </c>
      <c r="N648" s="4">
        <v>351.07800000000054</v>
      </c>
      <c r="O648" s="4">
        <v>333.52410000000049</v>
      </c>
      <c r="P648" s="4">
        <v>333.52410000000049</v>
      </c>
      <c r="Q648" s="5" t="s">
        <v>2969</v>
      </c>
      <c r="R648" s="12">
        <v>188.19413312700016</v>
      </c>
      <c r="S648" s="59">
        <v>0</v>
      </c>
      <c r="T648" s="59">
        <v>0</v>
      </c>
      <c r="U648" s="59">
        <v>0</v>
      </c>
      <c r="V648" s="59">
        <v>0</v>
      </c>
      <c r="W648" s="59">
        <v>0</v>
      </c>
      <c r="X648" s="60">
        <f t="shared" si="115"/>
        <v>0</v>
      </c>
      <c r="Y648" s="5"/>
    </row>
    <row r="649" spans="1:25" customFormat="1" x14ac:dyDescent="0.35">
      <c r="A649" s="1" t="s">
        <v>1894</v>
      </c>
      <c r="B649" s="1" t="s">
        <v>1895</v>
      </c>
      <c r="C649" s="3">
        <v>43992</v>
      </c>
      <c r="D649" s="1" t="s">
        <v>1896</v>
      </c>
      <c r="E649" s="1" t="s">
        <v>1897</v>
      </c>
      <c r="F649" s="1" t="s">
        <v>2983</v>
      </c>
      <c r="G649" s="1" t="s">
        <v>3151</v>
      </c>
      <c r="H649" s="18"/>
      <c r="I649" s="2">
        <v>1</v>
      </c>
      <c r="J649" s="2">
        <v>20.730165289256199</v>
      </c>
      <c r="K649" s="87">
        <v>30.822024355371902</v>
      </c>
      <c r="L649" s="2">
        <v>37.294649470000003</v>
      </c>
      <c r="M649" s="4">
        <v>25.083500000000001</v>
      </c>
      <c r="N649" s="4">
        <v>25.083500000000001</v>
      </c>
      <c r="O649" s="4">
        <v>23.829325000000001</v>
      </c>
      <c r="P649" s="4">
        <v>23.829325000000001</v>
      </c>
      <c r="Q649" s="5" t="s">
        <v>2969</v>
      </c>
      <c r="R649" s="12">
        <v>13.465324470000002</v>
      </c>
      <c r="S649" s="59">
        <v>0</v>
      </c>
      <c r="T649" s="59">
        <v>0</v>
      </c>
      <c r="U649" s="59">
        <v>0</v>
      </c>
      <c r="V649" s="59">
        <v>0</v>
      </c>
      <c r="W649" s="59">
        <v>0</v>
      </c>
      <c r="X649" s="60">
        <f t="shared" si="115"/>
        <v>0</v>
      </c>
      <c r="Y649" s="5"/>
    </row>
    <row r="650" spans="1:25" customFormat="1" x14ac:dyDescent="0.35">
      <c r="A650" s="1" t="s">
        <v>2059</v>
      </c>
      <c r="B650" s="1" t="s">
        <v>2060</v>
      </c>
      <c r="C650" s="3">
        <v>43992</v>
      </c>
      <c r="D650" s="1" t="s">
        <v>2061</v>
      </c>
      <c r="E650" s="1" t="s">
        <v>2062</v>
      </c>
      <c r="F650" s="1" t="s">
        <v>2983</v>
      </c>
      <c r="G650" s="1" t="s">
        <v>3151</v>
      </c>
      <c r="H650" s="18"/>
      <c r="I650" s="2">
        <v>1</v>
      </c>
      <c r="J650" s="2">
        <v>659.09768595041305</v>
      </c>
      <c r="K650" s="87">
        <v>1078.1180511468599</v>
      </c>
      <c r="L650" s="2">
        <v>1304.5228418877005</v>
      </c>
      <c r="M650" s="4">
        <v>797.50819999999976</v>
      </c>
      <c r="N650" s="4">
        <v>797.50819999999976</v>
      </c>
      <c r="O650" s="4">
        <v>757.63278999999977</v>
      </c>
      <c r="P650" s="4">
        <v>757.63278999999977</v>
      </c>
      <c r="Q650" s="5" t="s">
        <v>2969</v>
      </c>
      <c r="R650" s="12">
        <v>546.89005188770068</v>
      </c>
      <c r="S650" s="59">
        <v>0</v>
      </c>
      <c r="T650" s="59">
        <v>0</v>
      </c>
      <c r="U650" s="59">
        <v>0</v>
      </c>
      <c r="V650" s="59">
        <v>0</v>
      </c>
      <c r="W650" s="59">
        <v>0</v>
      </c>
      <c r="X650" s="60">
        <f t="shared" si="115"/>
        <v>0</v>
      </c>
      <c r="Y650" s="5"/>
    </row>
    <row r="651" spans="1:25" customFormat="1" x14ac:dyDescent="0.35">
      <c r="A651" s="1" t="s">
        <v>2797</v>
      </c>
      <c r="B651" s="1" t="s">
        <v>2798</v>
      </c>
      <c r="C651" s="3">
        <v>43992</v>
      </c>
      <c r="D651" s="1" t="s">
        <v>2799</v>
      </c>
      <c r="E651" s="1" t="s">
        <v>2800</v>
      </c>
      <c r="F651" s="1" t="s">
        <v>2983</v>
      </c>
      <c r="G651" s="1" t="s">
        <v>3151</v>
      </c>
      <c r="H651" s="18"/>
      <c r="I651" s="2">
        <v>1</v>
      </c>
      <c r="J651" s="2">
        <v>214.72669421487601</v>
      </c>
      <c r="K651" s="87">
        <v>350.536174865124</v>
      </c>
      <c r="L651" s="2">
        <v>424.14877158680002</v>
      </c>
      <c r="M651" s="4">
        <v>259.81929999999994</v>
      </c>
      <c r="N651" s="4">
        <v>259.81929999999994</v>
      </c>
      <c r="O651" s="4">
        <v>246.82833499999992</v>
      </c>
      <c r="P651" s="4">
        <v>246.82833499999992</v>
      </c>
      <c r="Q651" s="5" t="s">
        <v>2969</v>
      </c>
      <c r="R651" s="12">
        <v>177.3204365868001</v>
      </c>
      <c r="S651" s="59">
        <v>0</v>
      </c>
      <c r="T651" s="59">
        <v>0</v>
      </c>
      <c r="U651" s="59">
        <v>0</v>
      </c>
      <c r="V651" s="59">
        <v>0</v>
      </c>
      <c r="W651" s="59">
        <v>0</v>
      </c>
      <c r="X651" s="60">
        <f t="shared" si="115"/>
        <v>0</v>
      </c>
      <c r="Y651" s="5"/>
    </row>
    <row r="652" spans="1:25" customFormat="1" x14ac:dyDescent="0.35">
      <c r="A652" s="1" t="s">
        <v>2809</v>
      </c>
      <c r="B652" s="1" t="s">
        <v>2810</v>
      </c>
      <c r="C652" s="3">
        <v>43992</v>
      </c>
      <c r="D652" s="1" t="s">
        <v>2811</v>
      </c>
      <c r="E652" s="1" t="s">
        <v>2812</v>
      </c>
      <c r="F652" s="1" t="s">
        <v>2983</v>
      </c>
      <c r="G652" s="1" t="s">
        <v>3151</v>
      </c>
      <c r="H652" s="18">
        <v>625</v>
      </c>
      <c r="I652" s="2">
        <v>1</v>
      </c>
      <c r="J652" s="2">
        <v>674.13487603305805</v>
      </c>
      <c r="K652" s="87">
        <v>1009.03294801851</v>
      </c>
      <c r="L652" s="2">
        <v>1220.9298671023971</v>
      </c>
      <c r="M652" s="4">
        <v>815.70320000000027</v>
      </c>
      <c r="N652" s="4">
        <v>815.70320000000027</v>
      </c>
      <c r="O652" s="4">
        <v>774.91804000000025</v>
      </c>
      <c r="P652" s="4">
        <v>774.91804000000025</v>
      </c>
      <c r="Q652" s="5" t="s">
        <v>2969</v>
      </c>
      <c r="R652" s="12">
        <v>446.01182710239686</v>
      </c>
      <c r="S652" s="59">
        <v>6367.13</v>
      </c>
      <c r="T652" s="59">
        <v>-153.44999999999999</v>
      </c>
      <c r="U652" s="59">
        <v>-127.34</v>
      </c>
      <c r="V652" s="59">
        <v>-203.75</v>
      </c>
      <c r="W652" s="59">
        <v>5882.59</v>
      </c>
      <c r="X652" s="60">
        <f>+W652-P653</f>
        <v>1919.7184849999985</v>
      </c>
      <c r="Y652" s="5"/>
    </row>
    <row r="653" spans="1:25" customFormat="1" x14ac:dyDescent="0.35">
      <c r="A653" s="1"/>
      <c r="B653" s="1"/>
      <c r="C653" s="3"/>
      <c r="D653" s="1"/>
      <c r="E653" s="1"/>
      <c r="F653" s="1"/>
      <c r="G653" s="1"/>
      <c r="H653" s="18"/>
      <c r="I653" s="2"/>
      <c r="J653" s="2"/>
      <c r="K653" s="87"/>
      <c r="L653" s="2"/>
      <c r="M653" s="4"/>
      <c r="N653" s="4"/>
      <c r="O653" s="4"/>
      <c r="P653" s="26">
        <f>SUM(P644:P652)</f>
        <v>3962.8715150000016</v>
      </c>
      <c r="Q653" s="5"/>
      <c r="R653" s="12"/>
      <c r="S653" s="59">
        <v>0</v>
      </c>
      <c r="T653" s="59">
        <v>0</v>
      </c>
      <c r="U653" s="59">
        <v>0</v>
      </c>
      <c r="V653" s="59">
        <v>0</v>
      </c>
      <c r="W653" s="59">
        <v>0</v>
      </c>
      <c r="X653" s="60">
        <f t="shared" ref="X653:X654" si="116">+W653</f>
        <v>0</v>
      </c>
      <c r="Y653" s="5"/>
    </row>
    <row r="654" spans="1:25" customFormat="1" x14ac:dyDescent="0.35">
      <c r="A654" s="1" t="s">
        <v>657</v>
      </c>
      <c r="B654" s="1" t="s">
        <v>658</v>
      </c>
      <c r="C654" s="3">
        <v>43992</v>
      </c>
      <c r="D654" s="1" t="s">
        <v>659</v>
      </c>
      <c r="E654" s="1" t="s">
        <v>660</v>
      </c>
      <c r="F654" s="1" t="s">
        <v>2983</v>
      </c>
      <c r="G654" s="1" t="s">
        <v>3152</v>
      </c>
      <c r="H654" s="18"/>
      <c r="I654" s="2">
        <v>1</v>
      </c>
      <c r="J654" s="2">
        <v>753.73636363636399</v>
      </c>
      <c r="K654" s="87">
        <v>1198.3503698181801</v>
      </c>
      <c r="L654" s="2">
        <v>1450.0039474799978</v>
      </c>
      <c r="M654" s="4">
        <v>912.02100000000041</v>
      </c>
      <c r="N654" s="4">
        <v>912.02100000000041</v>
      </c>
      <c r="O654" s="4">
        <v>866.41995000000031</v>
      </c>
      <c r="P654" s="4">
        <v>866.41995000000031</v>
      </c>
      <c r="Q654" s="5" t="s">
        <v>2969</v>
      </c>
      <c r="R654" s="12">
        <v>583.58399747999749</v>
      </c>
      <c r="S654" s="59">
        <v>0</v>
      </c>
      <c r="T654" s="59">
        <v>0</v>
      </c>
      <c r="U654" s="59">
        <v>0</v>
      </c>
      <c r="V654" s="59">
        <v>0</v>
      </c>
      <c r="W654" s="59">
        <v>0</v>
      </c>
      <c r="X654" s="60">
        <f t="shared" si="116"/>
        <v>0</v>
      </c>
      <c r="Y654" s="5"/>
    </row>
    <row r="655" spans="1:25" customFormat="1" x14ac:dyDescent="0.35">
      <c r="A655" s="1" t="s">
        <v>848</v>
      </c>
      <c r="B655" s="1" t="s">
        <v>849</v>
      </c>
      <c r="C655" s="3">
        <v>43992</v>
      </c>
      <c r="D655" s="1" t="s">
        <v>850</v>
      </c>
      <c r="E655" s="1" t="s">
        <v>851</v>
      </c>
      <c r="F655" s="1" t="s">
        <v>2983</v>
      </c>
      <c r="G655" s="1" t="s">
        <v>3152</v>
      </c>
      <c r="H655" s="18">
        <v>626</v>
      </c>
      <c r="I655" s="2">
        <v>1</v>
      </c>
      <c r="J655" s="2">
        <v>379.18297520661201</v>
      </c>
      <c r="K655" s="87">
        <v>663.37303146446402</v>
      </c>
      <c r="L655" s="2">
        <v>802.68136807200142</v>
      </c>
      <c r="M655" s="4">
        <v>458.8114000000005</v>
      </c>
      <c r="N655" s="4">
        <v>458.8114000000005</v>
      </c>
      <c r="O655" s="4">
        <v>435.87083000000047</v>
      </c>
      <c r="P655" s="4">
        <v>435.87083000000047</v>
      </c>
      <c r="Q655" s="5" t="s">
        <v>2969</v>
      </c>
      <c r="R655" s="12">
        <v>366.81053807200095</v>
      </c>
      <c r="S655" s="59">
        <v>2252.6799999999998</v>
      </c>
      <c r="T655" s="59">
        <v>-54.29</v>
      </c>
      <c r="U655" s="59">
        <v>-45.05</v>
      </c>
      <c r="V655" s="59">
        <v>-94.619999999999891</v>
      </c>
      <c r="W655" s="59">
        <v>2058.7199999999998</v>
      </c>
      <c r="X655" s="60">
        <f>+W655-P656</f>
        <v>756.42921999999908</v>
      </c>
      <c r="Y655" s="5"/>
    </row>
    <row r="656" spans="1:25" customFormat="1" x14ac:dyDescent="0.35">
      <c r="A656" s="1"/>
      <c r="B656" s="1"/>
      <c r="C656" s="3"/>
      <c r="D656" s="1"/>
      <c r="E656" s="1"/>
      <c r="F656" s="1"/>
      <c r="G656" s="1"/>
      <c r="H656" s="18"/>
      <c r="I656" s="2"/>
      <c r="J656" s="2"/>
      <c r="K656" s="87"/>
      <c r="L656" s="2"/>
      <c r="M656" s="4"/>
      <c r="N656" s="4"/>
      <c r="O656" s="4"/>
      <c r="P656" s="26">
        <f>SUM(P654:P655)</f>
        <v>1302.2907800000007</v>
      </c>
      <c r="Q656" s="5"/>
      <c r="R656" s="12"/>
      <c r="S656" s="59">
        <v>0</v>
      </c>
      <c r="T656" s="59">
        <v>0</v>
      </c>
      <c r="U656" s="59">
        <v>0</v>
      </c>
      <c r="V656" s="59">
        <v>0</v>
      </c>
      <c r="W656" s="59">
        <v>0</v>
      </c>
      <c r="X656" s="60">
        <f>+W656</f>
        <v>0</v>
      </c>
      <c r="Y656" s="5"/>
    </row>
    <row r="657" spans="1:25" customFormat="1" x14ac:dyDescent="0.35">
      <c r="A657" s="1" t="s">
        <v>2298</v>
      </c>
      <c r="B657" s="1" t="s">
        <v>2299</v>
      </c>
      <c r="C657" s="3">
        <v>43992</v>
      </c>
      <c r="D657" s="1" t="s">
        <v>2300</v>
      </c>
      <c r="E657" s="1" t="s">
        <v>2301</v>
      </c>
      <c r="F657" s="1" t="s">
        <v>2983</v>
      </c>
      <c r="G657" s="1" t="s">
        <v>3153</v>
      </c>
      <c r="H657" s="18">
        <v>627</v>
      </c>
      <c r="I657" s="2">
        <v>1</v>
      </c>
      <c r="J657" s="2">
        <v>1056.53933884298</v>
      </c>
      <c r="K657" s="87">
        <v>1486.7832884066199</v>
      </c>
      <c r="L657" s="2">
        <v>1799.0077789720101</v>
      </c>
      <c r="M657" s="4">
        <v>1278.4126000000058</v>
      </c>
      <c r="N657" s="4">
        <v>1278.4126000000058</v>
      </c>
      <c r="O657" s="4">
        <v>1278.4126000000058</v>
      </c>
      <c r="P657" s="26">
        <v>1278.4126000000058</v>
      </c>
      <c r="Q657" s="5" t="s">
        <v>2969</v>
      </c>
      <c r="R657" s="12">
        <v>520.59517897200431</v>
      </c>
      <c r="S657" s="59">
        <v>1799</v>
      </c>
      <c r="T657" s="59">
        <v>-43.36</v>
      </c>
      <c r="U657" s="59">
        <v>-35.979999999999997</v>
      </c>
      <c r="V657" s="59">
        <v>-75.560000000000173</v>
      </c>
      <c r="W657" s="59">
        <v>1644.1</v>
      </c>
      <c r="X657" s="60">
        <f t="shared" ref="X657:X658" si="117">+W657-P657</f>
        <v>365.68739999999411</v>
      </c>
      <c r="Y657" s="5"/>
    </row>
    <row r="658" spans="1:25" customFormat="1" x14ac:dyDescent="0.35">
      <c r="A658" s="1" t="s">
        <v>673</v>
      </c>
      <c r="B658" s="1" t="s">
        <v>674</v>
      </c>
      <c r="C658" s="3">
        <v>43992</v>
      </c>
      <c r="D658" s="1" t="s">
        <v>675</v>
      </c>
      <c r="E658" s="1" t="s">
        <v>676</v>
      </c>
      <c r="F658" s="1" t="s">
        <v>2983</v>
      </c>
      <c r="G658" s="1" t="s">
        <v>3154</v>
      </c>
      <c r="H658" s="18">
        <v>628</v>
      </c>
      <c r="I658" s="2">
        <v>1</v>
      </c>
      <c r="J658" s="2">
        <v>817.16710743801696</v>
      </c>
      <c r="K658" s="87">
        <v>1215.1818303729799</v>
      </c>
      <c r="L658" s="2">
        <v>1470.3700147513057</v>
      </c>
      <c r="M658" s="4">
        <v>988.77220000000045</v>
      </c>
      <c r="N658" s="4">
        <v>988.77220000000045</v>
      </c>
      <c r="O658" s="4">
        <v>939.33359000000041</v>
      </c>
      <c r="P658" s="26">
        <v>939.33359000000041</v>
      </c>
      <c r="Q658" s="5" t="s">
        <v>2969</v>
      </c>
      <c r="R658" s="12">
        <v>531.03642475130528</v>
      </c>
      <c r="S658" s="59">
        <v>1470.36</v>
      </c>
      <c r="T658" s="59">
        <v>-35.44</v>
      </c>
      <c r="U658" s="59">
        <v>-29.41</v>
      </c>
      <c r="V658" s="59">
        <v>-61.749999999999773</v>
      </c>
      <c r="W658" s="59">
        <v>1343.76</v>
      </c>
      <c r="X658" s="60">
        <f t="shared" si="117"/>
        <v>404.42640999999958</v>
      </c>
      <c r="Y658" s="5"/>
    </row>
    <row r="659" spans="1:25" customFormat="1" x14ac:dyDescent="0.35">
      <c r="A659" s="1" t="s">
        <v>750</v>
      </c>
      <c r="B659" s="1" t="s">
        <v>751</v>
      </c>
      <c r="C659" s="3">
        <v>43993</v>
      </c>
      <c r="D659" s="1" t="s">
        <v>752</v>
      </c>
      <c r="E659" s="1" t="s">
        <v>753</v>
      </c>
      <c r="F659" s="1" t="s">
        <v>2983</v>
      </c>
      <c r="G659" s="1" t="s">
        <v>3155</v>
      </c>
      <c r="H659" s="18"/>
      <c r="I659" s="2">
        <v>1</v>
      </c>
      <c r="J659" s="2">
        <v>138.89371900826399</v>
      </c>
      <c r="K659" s="87">
        <v>242.98483884462701</v>
      </c>
      <c r="L659" s="2">
        <v>294.01165500199869</v>
      </c>
      <c r="M659" s="4">
        <v>168.06139999999942</v>
      </c>
      <c r="N659" s="4">
        <v>168.06139999999942</v>
      </c>
      <c r="O659" s="4">
        <v>159.65832999999944</v>
      </c>
      <c r="P659" s="4">
        <v>159.65832999999944</v>
      </c>
      <c r="Q659" s="5" t="s">
        <v>2969</v>
      </c>
      <c r="R659" s="12">
        <v>134.35332500199925</v>
      </c>
      <c r="S659" s="59">
        <v>0</v>
      </c>
      <c r="T659" s="59">
        <v>0</v>
      </c>
      <c r="U659" s="59">
        <v>0</v>
      </c>
      <c r="V659" s="59">
        <v>0</v>
      </c>
      <c r="W659" s="59">
        <v>0</v>
      </c>
      <c r="X659" s="60">
        <f t="shared" ref="X659:X663" si="118">+W659</f>
        <v>0</v>
      </c>
      <c r="Y659" s="5"/>
    </row>
    <row r="660" spans="1:25" customFormat="1" x14ac:dyDescent="0.35">
      <c r="A660" s="1" t="s">
        <v>1304</v>
      </c>
      <c r="B660" s="1" t="s">
        <v>1305</v>
      </c>
      <c r="C660" s="3">
        <v>43993</v>
      </c>
      <c r="D660" s="1" t="s">
        <v>1306</v>
      </c>
      <c r="E660" s="1" t="s">
        <v>1307</v>
      </c>
      <c r="F660" s="1" t="s">
        <v>2983</v>
      </c>
      <c r="G660" s="1" t="s">
        <v>3155</v>
      </c>
      <c r="H660" s="18"/>
      <c r="I660" s="2">
        <v>1</v>
      </c>
      <c r="J660" s="2">
        <v>148.53363636363599</v>
      </c>
      <c r="K660" s="87">
        <v>224.89626415454501</v>
      </c>
      <c r="L660" s="2">
        <v>272.12447962699946</v>
      </c>
      <c r="M660" s="4">
        <v>179.72569999999953</v>
      </c>
      <c r="N660" s="4">
        <v>179.72569999999953</v>
      </c>
      <c r="O660" s="4">
        <v>170.73941499999955</v>
      </c>
      <c r="P660" s="4">
        <v>170.73941499999955</v>
      </c>
      <c r="Q660" s="5" t="s">
        <v>2969</v>
      </c>
      <c r="R660" s="12">
        <v>101.38506462699991</v>
      </c>
      <c r="S660" s="59">
        <v>0</v>
      </c>
      <c r="T660" s="59">
        <v>0</v>
      </c>
      <c r="U660" s="59">
        <v>0</v>
      </c>
      <c r="V660" s="59">
        <v>0</v>
      </c>
      <c r="W660" s="59">
        <v>0</v>
      </c>
      <c r="X660" s="60">
        <f t="shared" si="118"/>
        <v>0</v>
      </c>
      <c r="Y660" s="5"/>
    </row>
    <row r="661" spans="1:25" customFormat="1" x14ac:dyDescent="0.35">
      <c r="A661" s="1" t="s">
        <v>1477</v>
      </c>
      <c r="B661" s="1" t="s">
        <v>1478</v>
      </c>
      <c r="C661" s="3">
        <v>43993</v>
      </c>
      <c r="D661" s="1" t="s">
        <v>1479</v>
      </c>
      <c r="E661" s="1" t="s">
        <v>1480</v>
      </c>
      <c r="F661" s="1" t="s">
        <v>2983</v>
      </c>
      <c r="G661" s="1" t="s">
        <v>3155</v>
      </c>
      <c r="H661" s="18"/>
      <c r="I661" s="2">
        <v>1</v>
      </c>
      <c r="J661" s="2">
        <v>209.05173553719001</v>
      </c>
      <c r="K661" s="87">
        <v>316.52732329421502</v>
      </c>
      <c r="L661" s="2">
        <v>382.99806118600014</v>
      </c>
      <c r="M661" s="4">
        <v>252.9525999999999</v>
      </c>
      <c r="N661" s="4">
        <v>252.9525999999999</v>
      </c>
      <c r="O661" s="4">
        <v>240.30496999999991</v>
      </c>
      <c r="P661" s="4">
        <v>240.30496999999991</v>
      </c>
      <c r="Q661" s="5" t="s">
        <v>2969</v>
      </c>
      <c r="R661" s="12">
        <v>142.69309118600023</v>
      </c>
      <c r="S661" s="59">
        <v>0</v>
      </c>
      <c r="T661" s="59">
        <v>0</v>
      </c>
      <c r="U661" s="59">
        <v>0</v>
      </c>
      <c r="V661" s="59">
        <v>0</v>
      </c>
      <c r="W661" s="59">
        <v>0</v>
      </c>
      <c r="X661" s="60">
        <f t="shared" si="118"/>
        <v>0</v>
      </c>
      <c r="Y661" s="5"/>
    </row>
    <row r="662" spans="1:25" customFormat="1" x14ac:dyDescent="0.35">
      <c r="A662" s="1" t="s">
        <v>1665</v>
      </c>
      <c r="B662" s="1" t="s">
        <v>1666</v>
      </c>
      <c r="C662" s="3">
        <v>43993</v>
      </c>
      <c r="D662" s="1" t="s">
        <v>1667</v>
      </c>
      <c r="E662" s="1" t="s">
        <v>1668</v>
      </c>
      <c r="F662" s="1" t="s">
        <v>2983</v>
      </c>
      <c r="G662" s="1" t="s">
        <v>3155</v>
      </c>
      <c r="H662" s="18"/>
      <c r="I662" s="2">
        <v>1</v>
      </c>
      <c r="J662" s="2">
        <v>133.117933884298</v>
      </c>
      <c r="K662" s="87">
        <v>201.555194873554</v>
      </c>
      <c r="L662" s="2">
        <v>243.88178579700033</v>
      </c>
      <c r="M662" s="4">
        <v>161.07270000000057</v>
      </c>
      <c r="N662" s="4">
        <v>161.07270000000057</v>
      </c>
      <c r="O662" s="4">
        <v>153.01906500000052</v>
      </c>
      <c r="P662" s="4">
        <v>153.01906500000052</v>
      </c>
      <c r="Q662" s="5" t="s">
        <v>2969</v>
      </c>
      <c r="R662" s="12">
        <v>90.86272079699981</v>
      </c>
      <c r="S662" s="59">
        <v>0</v>
      </c>
      <c r="T662" s="59">
        <v>0</v>
      </c>
      <c r="U662" s="59">
        <v>0</v>
      </c>
      <c r="V662" s="59">
        <v>0</v>
      </c>
      <c r="W662" s="59">
        <v>0</v>
      </c>
      <c r="X662" s="60">
        <f t="shared" si="118"/>
        <v>0</v>
      </c>
      <c r="Y662" s="5"/>
    </row>
    <row r="663" spans="1:25" customFormat="1" x14ac:dyDescent="0.35">
      <c r="A663" s="1" t="s">
        <v>2088</v>
      </c>
      <c r="B663" s="1" t="s">
        <v>2089</v>
      </c>
      <c r="C663" s="3">
        <v>43993</v>
      </c>
      <c r="D663" s="1" t="s">
        <v>2090</v>
      </c>
      <c r="E663" s="1" t="s">
        <v>2091</v>
      </c>
      <c r="F663" s="1" t="s">
        <v>2983</v>
      </c>
      <c r="G663" s="1" t="s">
        <v>3155</v>
      </c>
      <c r="H663" s="18"/>
      <c r="I663" s="2">
        <v>1</v>
      </c>
      <c r="J663" s="2">
        <v>850.14876033057897</v>
      </c>
      <c r="K663" s="87">
        <v>1487.60730380165</v>
      </c>
      <c r="L663" s="2">
        <v>1800.0048375999966</v>
      </c>
      <c r="M663" s="4">
        <v>1028.6800000000005</v>
      </c>
      <c r="N663" s="4">
        <v>1028.6800000000005</v>
      </c>
      <c r="O663" s="4">
        <v>977.24600000000044</v>
      </c>
      <c r="P663" s="4">
        <v>977.24600000000044</v>
      </c>
      <c r="Q663" s="5" t="s">
        <v>2969</v>
      </c>
      <c r="R663" s="12">
        <v>822.75883759999613</v>
      </c>
      <c r="S663" s="59">
        <v>0</v>
      </c>
      <c r="T663" s="59">
        <v>0</v>
      </c>
      <c r="U663" s="59">
        <v>0</v>
      </c>
      <c r="V663" s="59">
        <v>0</v>
      </c>
      <c r="W663" s="59">
        <v>0</v>
      </c>
      <c r="X663" s="60">
        <f t="shared" si="118"/>
        <v>0</v>
      </c>
      <c r="Y663" s="5"/>
    </row>
    <row r="664" spans="1:25" customFormat="1" x14ac:dyDescent="0.35">
      <c r="A664" s="1" t="s">
        <v>2331</v>
      </c>
      <c r="B664" s="1" t="s">
        <v>2332</v>
      </c>
      <c r="C664" s="3">
        <v>43993</v>
      </c>
      <c r="D664" s="1" t="s">
        <v>2333</v>
      </c>
      <c r="E664" s="1" t="s">
        <v>2334</v>
      </c>
      <c r="F664" s="1" t="s">
        <v>2983</v>
      </c>
      <c r="G664" s="1" t="s">
        <v>3155</v>
      </c>
      <c r="H664" s="18">
        <v>658</v>
      </c>
      <c r="I664" s="2">
        <v>1</v>
      </c>
      <c r="J664" s="2">
        <v>1056.53933884298</v>
      </c>
      <c r="K664" s="87">
        <v>1486.7832884066199</v>
      </c>
      <c r="L664" s="2">
        <v>1799.0077789720101</v>
      </c>
      <c r="M664" s="4">
        <v>1278.4126000000058</v>
      </c>
      <c r="N664" s="4">
        <v>1278.4126000000058</v>
      </c>
      <c r="O664" s="4">
        <v>1278.4126000000058</v>
      </c>
      <c r="P664" s="4">
        <v>1278.4126000000058</v>
      </c>
      <c r="Q664" s="5" t="s">
        <v>2969</v>
      </c>
      <c r="R664" s="12">
        <v>520.59517897200431</v>
      </c>
      <c r="S664" s="59">
        <v>4792.01</v>
      </c>
      <c r="T664" s="59">
        <v>-115.49</v>
      </c>
      <c r="U664" s="59">
        <v>-95.84</v>
      </c>
      <c r="V664" s="59">
        <v>-297.10000000000036</v>
      </c>
      <c r="W664" s="59">
        <v>4283.58</v>
      </c>
      <c r="X664" s="60">
        <f>+W664-P665</f>
        <v>1304.199619999994</v>
      </c>
      <c r="Y664" s="5"/>
    </row>
    <row r="665" spans="1:25" customFormat="1" x14ac:dyDescent="0.35">
      <c r="A665" s="1"/>
      <c r="B665" s="1"/>
      <c r="C665" s="3"/>
      <c r="D665" s="1"/>
      <c r="E665" s="1"/>
      <c r="F665" s="1"/>
      <c r="G665" s="1"/>
      <c r="H665" s="18"/>
      <c r="I665" s="2"/>
      <c r="J665" s="2"/>
      <c r="K665" s="87"/>
      <c r="L665" s="2"/>
      <c r="M665" s="4"/>
      <c r="N665" s="4"/>
      <c r="O665" s="4"/>
      <c r="P665" s="26">
        <f>SUM(P659:P664)</f>
        <v>2979.380380000006</v>
      </c>
      <c r="Q665" s="5"/>
      <c r="R665" s="12"/>
      <c r="S665" s="59">
        <v>0</v>
      </c>
      <c r="T665" s="59">
        <v>0</v>
      </c>
      <c r="U665" s="59">
        <v>0</v>
      </c>
      <c r="V665" s="59">
        <v>0</v>
      </c>
      <c r="W665" s="59">
        <v>0</v>
      </c>
      <c r="X665" s="60">
        <f>+W665</f>
        <v>0</v>
      </c>
      <c r="Y665" s="5"/>
    </row>
    <row r="666" spans="1:25" customFormat="1" x14ac:dyDescent="0.35">
      <c r="A666" s="1" t="s">
        <v>2393</v>
      </c>
      <c r="B666" s="1" t="s">
        <v>2394</v>
      </c>
      <c r="C666" s="3">
        <v>43993</v>
      </c>
      <c r="D666" s="1" t="s">
        <v>2395</v>
      </c>
      <c r="E666" s="1" t="s">
        <v>2396</v>
      </c>
      <c r="F666" s="1" t="s">
        <v>2983</v>
      </c>
      <c r="G666" s="1" t="s">
        <v>3013</v>
      </c>
      <c r="H666" s="18">
        <v>656</v>
      </c>
      <c r="I666" s="2">
        <v>1</v>
      </c>
      <c r="J666" s="2">
        <v>259.09049586776899</v>
      </c>
      <c r="K666" s="87">
        <v>468.18045631404999</v>
      </c>
      <c r="L666" s="2">
        <v>566.49835214000052</v>
      </c>
      <c r="M666" s="4">
        <v>313.49950000000047</v>
      </c>
      <c r="N666" s="4">
        <v>313.49950000000047</v>
      </c>
      <c r="O666" s="4">
        <v>297.82452500000045</v>
      </c>
      <c r="P666" s="26">
        <v>297.82452500000045</v>
      </c>
      <c r="Q666" s="5" t="s">
        <v>2969</v>
      </c>
      <c r="R666" s="12">
        <v>268.67382714000007</v>
      </c>
      <c r="S666" s="59">
        <v>566.5</v>
      </c>
      <c r="T666" s="59">
        <v>-13.65</v>
      </c>
      <c r="U666" s="59">
        <v>-11.33</v>
      </c>
      <c r="V666" s="59">
        <v>-23.799999999999955</v>
      </c>
      <c r="W666" s="59">
        <v>517.72</v>
      </c>
      <c r="X666" s="60">
        <f>+W666-P666</f>
        <v>219.89547499999958</v>
      </c>
      <c r="Y666" s="5"/>
    </row>
    <row r="667" spans="1:25" customFormat="1" x14ac:dyDescent="0.35">
      <c r="A667" s="1" t="s">
        <v>551</v>
      </c>
      <c r="B667" s="1" t="s">
        <v>552</v>
      </c>
      <c r="C667" s="3">
        <v>43993</v>
      </c>
      <c r="D667" s="1" t="s">
        <v>553</v>
      </c>
      <c r="E667" s="1" t="s">
        <v>554</v>
      </c>
      <c r="F667" s="1" t="s">
        <v>2983</v>
      </c>
      <c r="G667" s="1" t="s">
        <v>3031</v>
      </c>
      <c r="H667" s="18"/>
      <c r="I667" s="2">
        <v>1</v>
      </c>
      <c r="J667" s="2">
        <v>168.49818181818199</v>
      </c>
      <c r="K667" s="87">
        <v>251.24089898181799</v>
      </c>
      <c r="L667" s="2">
        <v>304.00148776799978</v>
      </c>
      <c r="M667" s="4">
        <v>203.8828000000002</v>
      </c>
      <c r="N667" s="4">
        <v>203.8828000000002</v>
      </c>
      <c r="O667" s="4">
        <v>193.68866000000017</v>
      </c>
      <c r="P667" s="4">
        <v>193.68866000000017</v>
      </c>
      <c r="Q667" s="5" t="s">
        <v>2969</v>
      </c>
      <c r="R667" s="12">
        <v>110.31282776799961</v>
      </c>
      <c r="S667" s="59">
        <v>0</v>
      </c>
      <c r="T667" s="59">
        <v>0</v>
      </c>
      <c r="U667" s="59">
        <v>0</v>
      </c>
      <c r="V667" s="59">
        <v>0</v>
      </c>
      <c r="W667" s="59">
        <v>0</v>
      </c>
      <c r="X667" s="60">
        <f t="shared" ref="X667:X670" si="119">+W667</f>
        <v>0</v>
      </c>
      <c r="Y667" s="5"/>
    </row>
    <row r="668" spans="1:25" customFormat="1" x14ac:dyDescent="0.35">
      <c r="A668" s="1" t="s">
        <v>1692</v>
      </c>
      <c r="B668" s="1" t="s">
        <v>1693</v>
      </c>
      <c r="C668" s="3">
        <v>43993</v>
      </c>
      <c r="D668" s="1" t="s">
        <v>1694</v>
      </c>
      <c r="E668" s="1" t="s">
        <v>1695</v>
      </c>
      <c r="F668" s="1" t="s">
        <v>2983</v>
      </c>
      <c r="G668" s="1" t="s">
        <v>3031</v>
      </c>
      <c r="H668" s="18"/>
      <c r="I668" s="2">
        <v>1</v>
      </c>
      <c r="J668" s="2">
        <v>88.015371900826494</v>
      </c>
      <c r="K668" s="87">
        <v>130.88396290809899</v>
      </c>
      <c r="L668" s="2">
        <v>158.36959511879977</v>
      </c>
      <c r="M668" s="4">
        <v>106.49860000000005</v>
      </c>
      <c r="N668" s="4">
        <v>106.49860000000005</v>
      </c>
      <c r="O668" s="4">
        <v>101.17367000000004</v>
      </c>
      <c r="P668" s="4">
        <v>101.17367000000004</v>
      </c>
      <c r="Q668" s="5" t="s">
        <v>2969</v>
      </c>
      <c r="R668" s="12">
        <v>57.195925118799721</v>
      </c>
      <c r="S668" s="59">
        <v>0</v>
      </c>
      <c r="T668" s="59">
        <v>0</v>
      </c>
      <c r="U668" s="59">
        <v>0</v>
      </c>
      <c r="V668" s="59">
        <v>0</v>
      </c>
      <c r="W668" s="59">
        <v>0</v>
      </c>
      <c r="X668" s="60">
        <f t="shared" si="119"/>
        <v>0</v>
      </c>
      <c r="Y668" s="5"/>
    </row>
    <row r="669" spans="1:25" customFormat="1" x14ac:dyDescent="0.35">
      <c r="A669" s="1" t="s">
        <v>1898</v>
      </c>
      <c r="B669" s="1" t="s">
        <v>1899</v>
      </c>
      <c r="C669" s="3">
        <v>43993</v>
      </c>
      <c r="D669" s="1" t="s">
        <v>1900</v>
      </c>
      <c r="E669" s="1" t="s">
        <v>1901</v>
      </c>
      <c r="F669" s="1" t="s">
        <v>2983</v>
      </c>
      <c r="G669" s="1" t="s">
        <v>3031</v>
      </c>
      <c r="H669" s="18"/>
      <c r="I669" s="2">
        <v>1</v>
      </c>
      <c r="J669" s="2">
        <v>20.730165289256199</v>
      </c>
      <c r="K669" s="87">
        <v>30.822024355371902</v>
      </c>
      <c r="L669" s="2">
        <v>37.294649470000003</v>
      </c>
      <c r="M669" s="4">
        <v>25.083500000000001</v>
      </c>
      <c r="N669" s="4">
        <v>25.083500000000001</v>
      </c>
      <c r="O669" s="4">
        <v>23.829325000000001</v>
      </c>
      <c r="P669" s="4">
        <v>23.829325000000001</v>
      </c>
      <c r="Q669" s="5" t="s">
        <v>2969</v>
      </c>
      <c r="R669" s="12">
        <v>13.465324470000002</v>
      </c>
      <c r="S669" s="59">
        <v>0</v>
      </c>
      <c r="T669" s="59">
        <v>0</v>
      </c>
      <c r="U669" s="59">
        <v>0</v>
      </c>
      <c r="V669" s="59">
        <v>0</v>
      </c>
      <c r="W669" s="59">
        <v>0</v>
      </c>
      <c r="X669" s="60">
        <f t="shared" si="119"/>
        <v>0</v>
      </c>
      <c r="Y669" s="5"/>
    </row>
    <row r="670" spans="1:25" customFormat="1" x14ac:dyDescent="0.35">
      <c r="A670" s="1" t="s">
        <v>1918</v>
      </c>
      <c r="B670" s="1" t="s">
        <v>1919</v>
      </c>
      <c r="C670" s="3">
        <v>43993</v>
      </c>
      <c r="D670" s="1" t="s">
        <v>1920</v>
      </c>
      <c r="E670" s="1" t="s">
        <v>1921</v>
      </c>
      <c r="F670" s="1" t="s">
        <v>2983</v>
      </c>
      <c r="G670" s="1" t="s">
        <v>3031</v>
      </c>
      <c r="H670" s="18"/>
      <c r="I670" s="2">
        <v>1</v>
      </c>
      <c r="J670" s="2">
        <v>22.803471074380202</v>
      </c>
      <c r="K670" s="87">
        <v>35.119774024214898</v>
      </c>
      <c r="L670" s="2">
        <v>42.494926569300027</v>
      </c>
      <c r="M670" s="4">
        <v>27.592200000000044</v>
      </c>
      <c r="N670" s="4">
        <v>27.592200000000044</v>
      </c>
      <c r="O670" s="4">
        <v>26.212590000000041</v>
      </c>
      <c r="P670" s="4">
        <v>26.212590000000041</v>
      </c>
      <c r="Q670" s="5" t="s">
        <v>2969</v>
      </c>
      <c r="R670" s="12">
        <v>16.282336569299986</v>
      </c>
      <c r="S670" s="59">
        <v>0</v>
      </c>
      <c r="T670" s="59">
        <v>0</v>
      </c>
      <c r="U670" s="59">
        <v>0</v>
      </c>
      <c r="V670" s="59">
        <v>0</v>
      </c>
      <c r="W670" s="59">
        <v>0</v>
      </c>
      <c r="X670" s="60">
        <f t="shared" si="119"/>
        <v>0</v>
      </c>
      <c r="Y670" s="5"/>
    </row>
    <row r="671" spans="1:25" customFormat="1" x14ac:dyDescent="0.35">
      <c r="A671" s="1" t="s">
        <v>2047</v>
      </c>
      <c r="B671" s="1" t="s">
        <v>2048</v>
      </c>
      <c r="C671" s="3">
        <v>43993</v>
      </c>
      <c r="D671" s="1" t="s">
        <v>2049</v>
      </c>
      <c r="E671" s="1" t="s">
        <v>2050</v>
      </c>
      <c r="F671" s="1" t="s">
        <v>2983</v>
      </c>
      <c r="G671" s="1" t="s">
        <v>3031</v>
      </c>
      <c r="H671" s="18">
        <v>657</v>
      </c>
      <c r="I671" s="2">
        <v>1</v>
      </c>
      <c r="J671" s="2">
        <v>274.36727272727302</v>
      </c>
      <c r="K671" s="87">
        <v>409.09806567272801</v>
      </c>
      <c r="L671" s="2">
        <v>495.00865946400086</v>
      </c>
      <c r="M671" s="4">
        <v>331.98440000000033</v>
      </c>
      <c r="N671" s="4">
        <v>331.98440000000033</v>
      </c>
      <c r="O671" s="4">
        <v>315.38518000000028</v>
      </c>
      <c r="P671" s="4">
        <v>315.38518000000028</v>
      </c>
      <c r="Q671" s="5" t="s">
        <v>2969</v>
      </c>
      <c r="R671" s="12">
        <v>179.62347946400058</v>
      </c>
      <c r="S671" s="59">
        <v>1037.1500000000001</v>
      </c>
      <c r="T671" s="59">
        <v>-25</v>
      </c>
      <c r="U671" s="59">
        <v>-20.74</v>
      </c>
      <c r="V671" s="59">
        <v>-12.450000000000045</v>
      </c>
      <c r="W671" s="59">
        <v>978.96</v>
      </c>
      <c r="X671" s="60">
        <f>+W671-P672</f>
        <v>318.67057499999953</v>
      </c>
      <c r="Y671" s="5"/>
    </row>
    <row r="672" spans="1:25" customFormat="1" x14ac:dyDescent="0.35">
      <c r="A672" s="1"/>
      <c r="B672" s="1"/>
      <c r="C672" s="3"/>
      <c r="D672" s="1"/>
      <c r="E672" s="1"/>
      <c r="F672" s="1"/>
      <c r="G672" s="1"/>
      <c r="H672" s="18"/>
      <c r="I672" s="2"/>
      <c r="J672" s="2"/>
      <c r="K672" s="87"/>
      <c r="L672" s="2"/>
      <c r="M672" s="4"/>
      <c r="N672" s="4"/>
      <c r="O672" s="4"/>
      <c r="P672" s="26">
        <f>SUM(P667:P671)</f>
        <v>660.28942500000051</v>
      </c>
      <c r="Q672" s="5"/>
      <c r="R672" s="12"/>
      <c r="S672" s="59">
        <v>0</v>
      </c>
      <c r="T672" s="59">
        <v>0</v>
      </c>
      <c r="U672" s="59">
        <v>0</v>
      </c>
      <c r="V672" s="59">
        <v>0</v>
      </c>
      <c r="W672" s="59">
        <v>0</v>
      </c>
      <c r="X672" s="60">
        <f>+W672</f>
        <v>0</v>
      </c>
      <c r="Y672" s="5"/>
    </row>
    <row r="673" spans="1:25" customFormat="1" x14ac:dyDescent="0.35">
      <c r="A673" s="1" t="s">
        <v>720</v>
      </c>
      <c r="B673" s="1" t="s">
        <v>721</v>
      </c>
      <c r="C673" s="3">
        <v>43993</v>
      </c>
      <c r="D673" s="1" t="s">
        <v>722</v>
      </c>
      <c r="E673" s="1" t="s">
        <v>723</v>
      </c>
      <c r="F673" s="1" t="s">
        <v>2983</v>
      </c>
      <c r="G673" s="1" t="s">
        <v>3099</v>
      </c>
      <c r="H673" s="18">
        <v>568</v>
      </c>
      <c r="I673" s="2">
        <v>1</v>
      </c>
      <c r="J673" s="2">
        <v>372.48338842975198</v>
      </c>
      <c r="K673" s="87">
        <v>553.96772480760296</v>
      </c>
      <c r="L673" s="2">
        <v>670.30094701719952</v>
      </c>
      <c r="M673" s="4">
        <v>450.7048999999999</v>
      </c>
      <c r="N673" s="4">
        <v>450.7048999999999</v>
      </c>
      <c r="O673" s="4">
        <v>428.16965499999986</v>
      </c>
      <c r="P673" s="26">
        <v>428.16965499999986</v>
      </c>
      <c r="Q673" s="5" t="s">
        <v>2969</v>
      </c>
      <c r="R673" s="12">
        <v>242.13129201719966</v>
      </c>
      <c r="S673" s="59">
        <v>670.29</v>
      </c>
      <c r="T673" s="59">
        <v>-16.149999999999999</v>
      </c>
      <c r="U673" s="59">
        <v>-13.41</v>
      </c>
      <c r="V673" s="59">
        <v>-97.200000000000045</v>
      </c>
      <c r="W673" s="59">
        <v>543.53</v>
      </c>
      <c r="X673" s="60">
        <f>+W673-P673</f>
        <v>115.36034500000011</v>
      </c>
      <c r="Y673" s="5"/>
    </row>
    <row r="674" spans="1:25" customFormat="1" x14ac:dyDescent="0.35">
      <c r="A674" s="1" t="s">
        <v>67</v>
      </c>
      <c r="B674" s="1" t="s">
        <v>68</v>
      </c>
      <c r="C674" s="3">
        <v>43993</v>
      </c>
      <c r="D674" s="1" t="s">
        <v>69</v>
      </c>
      <c r="E674" s="1" t="s">
        <v>70</v>
      </c>
      <c r="F674" s="1" t="s">
        <v>2983</v>
      </c>
      <c r="G674" s="1" t="s">
        <v>3125</v>
      </c>
      <c r="H674" s="18"/>
      <c r="I674" s="2">
        <v>1</v>
      </c>
      <c r="J674" s="2">
        <v>748.21338842975194</v>
      </c>
      <c r="K674" s="87">
        <v>1112.7384619924001</v>
      </c>
      <c r="L674" s="2">
        <v>1346.413539010804</v>
      </c>
      <c r="M674" s="4">
        <v>905.3381999999998</v>
      </c>
      <c r="N674" s="4">
        <v>905.3381999999998</v>
      </c>
      <c r="O674" s="4">
        <v>860.07128999999975</v>
      </c>
      <c r="P674" s="4">
        <v>860.07128999999975</v>
      </c>
      <c r="Q674" s="5" t="s">
        <v>2969</v>
      </c>
      <c r="R674" s="12">
        <v>486.34224901080427</v>
      </c>
      <c r="S674" s="59">
        <v>0</v>
      </c>
      <c r="T674" s="59">
        <v>0</v>
      </c>
      <c r="U674" s="59">
        <v>0</v>
      </c>
      <c r="V674" s="59">
        <v>0</v>
      </c>
      <c r="W674" s="59">
        <v>0</v>
      </c>
      <c r="X674" s="60">
        <f t="shared" ref="X674:X675" si="120">+W674</f>
        <v>0</v>
      </c>
      <c r="Y674" s="5"/>
    </row>
    <row r="675" spans="1:25" customFormat="1" x14ac:dyDescent="0.35">
      <c r="A675" s="1" t="s">
        <v>762</v>
      </c>
      <c r="B675" s="1" t="s">
        <v>763</v>
      </c>
      <c r="C675" s="3">
        <v>43993</v>
      </c>
      <c r="D675" s="1" t="s">
        <v>764</v>
      </c>
      <c r="E675" s="1" t="s">
        <v>765</v>
      </c>
      <c r="F675" s="1" t="s">
        <v>2983</v>
      </c>
      <c r="G675" s="1" t="s">
        <v>3125</v>
      </c>
      <c r="H675" s="18"/>
      <c r="I675" s="2">
        <v>3</v>
      </c>
      <c r="J675" s="2">
        <v>9.1437190082644602</v>
      </c>
      <c r="K675" s="87">
        <v>42.142445390454498</v>
      </c>
      <c r="L675" s="2">
        <v>50.992358922449938</v>
      </c>
      <c r="M675" s="4">
        <v>11.063899999999997</v>
      </c>
      <c r="N675" s="4">
        <v>33.19169999999999</v>
      </c>
      <c r="O675" s="4">
        <v>31.53211499999999</v>
      </c>
      <c r="P675" s="4">
        <v>31.53211499999999</v>
      </c>
      <c r="Q675" s="5" t="s">
        <v>2969</v>
      </c>
      <c r="R675" s="12">
        <v>19.460243922449948</v>
      </c>
      <c r="S675" s="59">
        <v>0</v>
      </c>
      <c r="T675" s="59">
        <v>0</v>
      </c>
      <c r="U675" s="59">
        <v>0</v>
      </c>
      <c r="V675" s="59">
        <v>0</v>
      </c>
      <c r="W675" s="59">
        <v>0</v>
      </c>
      <c r="X675" s="60">
        <f t="shared" si="120"/>
        <v>0</v>
      </c>
      <c r="Y675" s="5"/>
    </row>
    <row r="676" spans="1:25" customFormat="1" x14ac:dyDescent="0.35">
      <c r="A676" s="1" t="s">
        <v>1780</v>
      </c>
      <c r="B676" s="1" t="s">
        <v>1781</v>
      </c>
      <c r="C676" s="3">
        <v>43993</v>
      </c>
      <c r="D676" s="1" t="s">
        <v>1782</v>
      </c>
      <c r="E676" s="1" t="s">
        <v>1783</v>
      </c>
      <c r="F676" s="1" t="s">
        <v>2983</v>
      </c>
      <c r="G676" s="1" t="s">
        <v>3125</v>
      </c>
      <c r="H676" s="18">
        <v>598</v>
      </c>
      <c r="I676" s="2">
        <v>1</v>
      </c>
      <c r="J676" s="2">
        <v>176.041818181818</v>
      </c>
      <c r="K676" s="87">
        <v>261.78738677272702</v>
      </c>
      <c r="L676" s="2">
        <v>316.76273799499967</v>
      </c>
      <c r="M676" s="4">
        <v>213.01059999999978</v>
      </c>
      <c r="N676" s="4">
        <v>213.01059999999978</v>
      </c>
      <c r="O676" s="4">
        <v>202.36006999999978</v>
      </c>
      <c r="P676" s="4">
        <v>202.36006999999978</v>
      </c>
      <c r="Q676" s="5" t="s">
        <v>2969</v>
      </c>
      <c r="R676" s="12">
        <v>114.40266799499989</v>
      </c>
      <c r="S676" s="59">
        <v>1722.29</v>
      </c>
      <c r="T676" s="59">
        <v>-41.51</v>
      </c>
      <c r="U676" s="59">
        <v>-34.450000000000003</v>
      </c>
      <c r="V676" s="59">
        <v>-106.77999999999997</v>
      </c>
      <c r="W676" s="59">
        <v>1539.55</v>
      </c>
      <c r="X676" s="60">
        <f>+W676-P677</f>
        <v>445.58652500000039</v>
      </c>
      <c r="Y676" s="5"/>
    </row>
    <row r="677" spans="1:25" customFormat="1" x14ac:dyDescent="0.35">
      <c r="A677" s="1"/>
      <c r="B677" s="1"/>
      <c r="C677" s="3"/>
      <c r="D677" s="1"/>
      <c r="E677" s="1"/>
      <c r="F677" s="1"/>
      <c r="G677" s="1"/>
      <c r="H677" s="18"/>
      <c r="I677" s="2"/>
      <c r="J677" s="2"/>
      <c r="K677" s="87"/>
      <c r="L677" s="2"/>
      <c r="M677" s="4"/>
      <c r="N677" s="4"/>
      <c r="O677" s="4"/>
      <c r="P677" s="26">
        <f>SUM(P674:P676)</f>
        <v>1093.9634749999996</v>
      </c>
      <c r="Q677" s="5"/>
      <c r="R677" s="12"/>
      <c r="S677" s="59">
        <v>0</v>
      </c>
      <c r="T677" s="59">
        <v>0</v>
      </c>
      <c r="U677" s="59">
        <v>0</v>
      </c>
      <c r="V677" s="59">
        <v>0</v>
      </c>
      <c r="W677" s="59">
        <v>0</v>
      </c>
      <c r="X677" s="60">
        <f>+W677</f>
        <v>0</v>
      </c>
      <c r="Y677" s="5"/>
    </row>
    <row r="678" spans="1:25" customFormat="1" x14ac:dyDescent="0.35">
      <c r="A678" s="1" t="s">
        <v>2601</v>
      </c>
      <c r="B678" s="1" t="s">
        <v>2602</v>
      </c>
      <c r="C678" s="3">
        <v>43993</v>
      </c>
      <c r="D678" s="1" t="s">
        <v>2603</v>
      </c>
      <c r="E678" s="1" t="s">
        <v>2604</v>
      </c>
      <c r="F678" s="1" t="s">
        <v>2983</v>
      </c>
      <c r="G678" s="1" t="s">
        <v>3156</v>
      </c>
      <c r="H678" s="18">
        <v>629</v>
      </c>
      <c r="I678" s="2">
        <v>1</v>
      </c>
      <c r="J678" s="2">
        <v>2786.90628099174</v>
      </c>
      <c r="K678" s="87">
        <v>4387.59377254216</v>
      </c>
      <c r="L678" s="2">
        <v>5308.9884647760136</v>
      </c>
      <c r="M678" s="4">
        <v>3372.1566000000053</v>
      </c>
      <c r="N678" s="4">
        <v>3372.1566000000053</v>
      </c>
      <c r="O678" s="4">
        <v>3203.5487700000049</v>
      </c>
      <c r="P678" s="26">
        <v>3203.5487700000049</v>
      </c>
      <c r="Q678" s="5" t="s">
        <v>2969</v>
      </c>
      <c r="R678" s="12">
        <v>2105.4396947760088</v>
      </c>
      <c r="S678" s="59">
        <v>5309</v>
      </c>
      <c r="T678" s="59">
        <v>-127.95</v>
      </c>
      <c r="U678" s="59">
        <v>-106.18</v>
      </c>
      <c r="V678" s="59">
        <v>-329.15999999999985</v>
      </c>
      <c r="W678" s="59">
        <v>4745.71</v>
      </c>
      <c r="X678" s="60">
        <f t="shared" ref="X678:X680" si="121">+W678-P678</f>
        <v>1542.1612299999952</v>
      </c>
      <c r="Y678" s="5"/>
    </row>
    <row r="679" spans="1:25" customFormat="1" x14ac:dyDescent="0.35">
      <c r="A679" s="1" t="s">
        <v>2302</v>
      </c>
      <c r="B679" s="1" t="s">
        <v>2303</v>
      </c>
      <c r="C679" s="3">
        <v>43993</v>
      </c>
      <c r="D679" s="1" t="s">
        <v>2304</v>
      </c>
      <c r="E679" s="1" t="s">
        <v>2305</v>
      </c>
      <c r="F679" s="1" t="s">
        <v>2983</v>
      </c>
      <c r="G679" s="1" t="s">
        <v>3157</v>
      </c>
      <c r="H679" s="18">
        <v>630</v>
      </c>
      <c r="I679" s="2">
        <v>3</v>
      </c>
      <c r="J679" s="2">
        <v>1056.53933884298</v>
      </c>
      <c r="K679" s="87">
        <v>4460.3498652198496</v>
      </c>
      <c r="L679" s="2">
        <v>5397.0233369160178</v>
      </c>
      <c r="M679" s="4">
        <v>1278.4126000000058</v>
      </c>
      <c r="N679" s="4">
        <v>3835.2378000000172</v>
      </c>
      <c r="O679" s="4">
        <v>3835.2378000000172</v>
      </c>
      <c r="P679" s="26">
        <v>3835.2378000000172</v>
      </c>
      <c r="Q679" s="5" t="s">
        <v>2969</v>
      </c>
      <c r="R679" s="12">
        <v>1561.7855369160006</v>
      </c>
      <c r="S679" s="59">
        <v>5397</v>
      </c>
      <c r="T679" s="59">
        <v>-130.07</v>
      </c>
      <c r="U679" s="59">
        <v>-107.94</v>
      </c>
      <c r="V679" s="59">
        <v>-172.71000000000095</v>
      </c>
      <c r="W679" s="59">
        <v>4986.28</v>
      </c>
      <c r="X679" s="60">
        <f t="shared" si="121"/>
        <v>1151.0421999999826</v>
      </c>
      <c r="Y679" s="5"/>
    </row>
    <row r="680" spans="1:25" customFormat="1" x14ac:dyDescent="0.35">
      <c r="A680" s="1" t="s">
        <v>2306</v>
      </c>
      <c r="B680" s="1" t="s">
        <v>2307</v>
      </c>
      <c r="C680" s="3">
        <v>43993</v>
      </c>
      <c r="D680" s="1" t="s">
        <v>2308</v>
      </c>
      <c r="E680" s="1" t="s">
        <v>2309</v>
      </c>
      <c r="F680" s="1" t="s">
        <v>2983</v>
      </c>
      <c r="G680" s="1" t="s">
        <v>3158</v>
      </c>
      <c r="H680" s="18">
        <v>631</v>
      </c>
      <c r="I680" s="2">
        <v>1</v>
      </c>
      <c r="J680" s="2">
        <v>1056.53933884298</v>
      </c>
      <c r="K680" s="87">
        <v>1486.7832884066199</v>
      </c>
      <c r="L680" s="2">
        <v>1799.0077789720101</v>
      </c>
      <c r="M680" s="4">
        <v>1278.4126000000058</v>
      </c>
      <c r="N680" s="4">
        <v>1278.4126000000058</v>
      </c>
      <c r="O680" s="4">
        <v>1278.4126000000058</v>
      </c>
      <c r="P680" s="26">
        <v>1278.4126000000058</v>
      </c>
      <c r="Q680" s="5" t="s">
        <v>2969</v>
      </c>
      <c r="R680" s="12">
        <v>520.59517897200431</v>
      </c>
      <c r="S680" s="59">
        <v>1799</v>
      </c>
      <c r="T680" s="59">
        <v>-43.36</v>
      </c>
      <c r="U680" s="59">
        <v>-35.979999999999997</v>
      </c>
      <c r="V680" s="59">
        <v>-21.600000000000136</v>
      </c>
      <c r="W680" s="59">
        <v>1698.06</v>
      </c>
      <c r="X680" s="60">
        <f t="shared" si="121"/>
        <v>419.64739999999415</v>
      </c>
      <c r="Y680" s="5"/>
    </row>
    <row r="681" spans="1:25" customFormat="1" x14ac:dyDescent="0.35">
      <c r="A681" s="1" t="s">
        <v>1293</v>
      </c>
      <c r="B681" s="1" t="s">
        <v>1294</v>
      </c>
      <c r="C681" s="3">
        <v>43993</v>
      </c>
      <c r="D681" s="1" t="s">
        <v>1295</v>
      </c>
      <c r="E681" s="1" t="s">
        <v>1296</v>
      </c>
      <c r="F681" s="1" t="s">
        <v>2983</v>
      </c>
      <c r="G681" s="1" t="s">
        <v>3159</v>
      </c>
      <c r="H681" s="32"/>
      <c r="I681" s="2">
        <v>1</v>
      </c>
      <c r="J681" s="2">
        <v>148.53363636363599</v>
      </c>
      <c r="K681" s="87">
        <v>224.89626415454501</v>
      </c>
      <c r="L681" s="2">
        <v>272.12447962699946</v>
      </c>
      <c r="M681" s="4">
        <v>179.72569999999953</v>
      </c>
      <c r="N681" s="4">
        <v>179.72569999999953</v>
      </c>
      <c r="O681" s="4">
        <v>170.73941499999955</v>
      </c>
      <c r="P681" s="4">
        <v>170.73941499999955</v>
      </c>
      <c r="Q681" s="5" t="s">
        <v>2969</v>
      </c>
      <c r="R681" s="12">
        <v>101.38506462699991</v>
      </c>
      <c r="S681" s="59">
        <v>0</v>
      </c>
      <c r="T681" s="59">
        <v>0</v>
      </c>
      <c r="U681" s="59">
        <v>0</v>
      </c>
      <c r="V681" s="59">
        <v>0</v>
      </c>
      <c r="W681" s="59">
        <v>0</v>
      </c>
      <c r="X681" s="60">
        <f t="shared" ref="X681:X682" si="122">+W681</f>
        <v>0</v>
      </c>
      <c r="Y681" s="5"/>
    </row>
    <row r="682" spans="1:25" customFormat="1" x14ac:dyDescent="0.35">
      <c r="A682" s="1" t="s">
        <v>1469</v>
      </c>
      <c r="B682" s="1" t="s">
        <v>1470</v>
      </c>
      <c r="C682" s="3">
        <v>43993</v>
      </c>
      <c r="D682" s="1" t="s">
        <v>1471</v>
      </c>
      <c r="E682" s="1" t="s">
        <v>1472</v>
      </c>
      <c r="F682" s="1" t="s">
        <v>2983</v>
      </c>
      <c r="G682" s="1" t="s">
        <v>3159</v>
      </c>
      <c r="H682" s="32"/>
      <c r="I682" s="2">
        <v>1</v>
      </c>
      <c r="J682" s="2">
        <v>209.05173553719001</v>
      </c>
      <c r="K682" s="87">
        <v>316.52732329421502</v>
      </c>
      <c r="L682" s="2">
        <v>382.99806118600014</v>
      </c>
      <c r="M682" s="4">
        <v>252.9525999999999</v>
      </c>
      <c r="N682" s="4">
        <v>252.9525999999999</v>
      </c>
      <c r="O682" s="4">
        <v>240.30496999999991</v>
      </c>
      <c r="P682" s="4">
        <v>240.30496999999991</v>
      </c>
      <c r="Q682" s="5" t="s">
        <v>2969</v>
      </c>
      <c r="R682" s="12">
        <v>142.69309118600023</v>
      </c>
      <c r="S682" s="59">
        <v>0</v>
      </c>
      <c r="T682" s="59">
        <v>0</v>
      </c>
      <c r="U682" s="59">
        <v>0</v>
      </c>
      <c r="V682" s="59">
        <v>0</v>
      </c>
      <c r="W682" s="59">
        <v>0</v>
      </c>
      <c r="X682" s="60">
        <f t="shared" si="122"/>
        <v>0</v>
      </c>
      <c r="Y682" s="5"/>
    </row>
    <row r="683" spans="1:25" customFormat="1" x14ac:dyDescent="0.35">
      <c r="A683" s="1" t="s">
        <v>1657</v>
      </c>
      <c r="B683" s="1" t="s">
        <v>1658</v>
      </c>
      <c r="C683" s="3">
        <v>43993</v>
      </c>
      <c r="D683" s="1" t="s">
        <v>1659</v>
      </c>
      <c r="E683" s="1" t="s">
        <v>1660</v>
      </c>
      <c r="F683" s="1" t="s">
        <v>2983</v>
      </c>
      <c r="G683" s="1" t="s">
        <v>3159</v>
      </c>
      <c r="H683" s="32">
        <v>632</v>
      </c>
      <c r="I683" s="2">
        <v>1</v>
      </c>
      <c r="J683" s="2">
        <v>133.117933884298</v>
      </c>
      <c r="K683" s="87">
        <v>201.555194873554</v>
      </c>
      <c r="L683" s="2">
        <v>243.88178579700033</v>
      </c>
      <c r="M683" s="4">
        <v>161.07270000000057</v>
      </c>
      <c r="N683" s="4">
        <v>161.07270000000057</v>
      </c>
      <c r="O683" s="4">
        <v>153.01906500000052</v>
      </c>
      <c r="P683" s="4">
        <v>153.01906500000052</v>
      </c>
      <c r="Q683" s="5" t="s">
        <v>2969</v>
      </c>
      <c r="R683" s="12">
        <v>90.86272079699981</v>
      </c>
      <c r="S683" s="59">
        <v>899</v>
      </c>
      <c r="T683" s="59">
        <v>-21.67</v>
      </c>
      <c r="U683" s="59">
        <v>-17.98</v>
      </c>
      <c r="V683" s="59">
        <v>-37.759999999999991</v>
      </c>
      <c r="W683" s="59">
        <v>821.59</v>
      </c>
      <c r="X683" s="60">
        <f>+W683-P684</f>
        <v>257.52655000000004</v>
      </c>
      <c r="Y683" s="5"/>
    </row>
    <row r="684" spans="1:25" customFormat="1" x14ac:dyDescent="0.35">
      <c r="A684" s="1"/>
      <c r="B684" s="1"/>
      <c r="C684" s="3"/>
      <c r="D684" s="1"/>
      <c r="E684" s="1"/>
      <c r="F684" s="1"/>
      <c r="G684" s="1"/>
      <c r="H684" s="32"/>
      <c r="I684" s="2"/>
      <c r="J684" s="2"/>
      <c r="K684" s="87"/>
      <c r="L684" s="2"/>
      <c r="M684" s="4"/>
      <c r="N684" s="4"/>
      <c r="O684" s="4"/>
      <c r="P684" s="26">
        <f>SUM(P681:P683)</f>
        <v>564.06344999999999</v>
      </c>
      <c r="Q684" s="5"/>
      <c r="R684" s="12"/>
      <c r="S684" s="59">
        <v>0</v>
      </c>
      <c r="T684" s="59">
        <v>0</v>
      </c>
      <c r="U684" s="59">
        <v>0</v>
      </c>
      <c r="V684" s="59">
        <v>0</v>
      </c>
      <c r="W684" s="59">
        <v>0</v>
      </c>
      <c r="X684" s="60">
        <f>+W684</f>
        <v>0</v>
      </c>
      <c r="Y684" s="5"/>
    </row>
    <row r="685" spans="1:25" customFormat="1" x14ac:dyDescent="0.35">
      <c r="A685" s="1" t="s">
        <v>2310</v>
      </c>
      <c r="B685" s="1" t="s">
        <v>2311</v>
      </c>
      <c r="C685" s="3">
        <v>43993</v>
      </c>
      <c r="D685" s="1" t="s">
        <v>2312</v>
      </c>
      <c r="E685" s="1" t="s">
        <v>2313</v>
      </c>
      <c r="F685" s="1" t="s">
        <v>2983</v>
      </c>
      <c r="G685" s="1" t="s">
        <v>3160</v>
      </c>
      <c r="H685" s="18">
        <v>633</v>
      </c>
      <c r="I685" s="2">
        <v>1</v>
      </c>
      <c r="J685" s="2">
        <v>1056.53933884298</v>
      </c>
      <c r="K685" s="87">
        <v>1486.7832884066199</v>
      </c>
      <c r="L685" s="2">
        <v>1799.0077789720101</v>
      </c>
      <c r="M685" s="4">
        <v>1278.4126000000058</v>
      </c>
      <c r="N685" s="4">
        <v>1278.4126000000058</v>
      </c>
      <c r="O685" s="4">
        <v>1278.4126000000058</v>
      </c>
      <c r="P685" s="26">
        <v>1278.4126000000058</v>
      </c>
      <c r="Q685" s="5" t="s">
        <v>2969</v>
      </c>
      <c r="R685" s="12">
        <v>520.59517897200431</v>
      </c>
      <c r="S685" s="59">
        <v>1799</v>
      </c>
      <c r="T685" s="59">
        <v>-43.36</v>
      </c>
      <c r="U685" s="59">
        <v>-35.979999999999997</v>
      </c>
      <c r="V685" s="59">
        <v>-111.54000000000019</v>
      </c>
      <c r="W685" s="59">
        <v>1608.12</v>
      </c>
      <c r="X685" s="60">
        <f>+W685-P685</f>
        <v>329.7073999999941</v>
      </c>
      <c r="Y685" s="5"/>
    </row>
    <row r="686" spans="1:25" customFormat="1" x14ac:dyDescent="0.35">
      <c r="A686" s="1" t="s">
        <v>2314</v>
      </c>
      <c r="B686" s="1" t="s">
        <v>2315</v>
      </c>
      <c r="C686" s="3">
        <v>43993</v>
      </c>
      <c r="D686" s="1" t="s">
        <v>2316</v>
      </c>
      <c r="E686" s="1" t="s">
        <v>2317</v>
      </c>
      <c r="F686" s="1" t="s">
        <v>2983</v>
      </c>
      <c r="G686" s="1" t="s">
        <v>3161</v>
      </c>
      <c r="H686" s="18"/>
      <c r="I686" s="2">
        <v>1</v>
      </c>
      <c r="J686" s="2">
        <v>1056.53933884298</v>
      </c>
      <c r="K686" s="87">
        <v>1476.57711839339</v>
      </c>
      <c r="L686" s="2">
        <v>1786.658313256002</v>
      </c>
      <c r="M686" s="4">
        <v>1278.4126000000058</v>
      </c>
      <c r="N686" s="4">
        <v>1278.4126000000058</v>
      </c>
      <c r="O686" s="4">
        <v>1278.4126000000058</v>
      </c>
      <c r="P686" s="4">
        <v>1278.4126000000058</v>
      </c>
      <c r="Q686" s="5" t="s">
        <v>2969</v>
      </c>
      <c r="R686" s="12">
        <v>508.24571325599618</v>
      </c>
      <c r="S686" s="59">
        <v>0</v>
      </c>
      <c r="T686" s="59">
        <v>0</v>
      </c>
      <c r="U686" s="59">
        <v>0</v>
      </c>
      <c r="V686" s="59">
        <v>0</v>
      </c>
      <c r="W686" s="59">
        <v>0</v>
      </c>
      <c r="X686" s="60">
        <f>+W686</f>
        <v>0</v>
      </c>
      <c r="Y686" s="5"/>
    </row>
    <row r="687" spans="1:25" customFormat="1" x14ac:dyDescent="0.35">
      <c r="A687" s="1" t="s">
        <v>2465</v>
      </c>
      <c r="B687" s="1" t="s">
        <v>2466</v>
      </c>
      <c r="C687" s="3">
        <v>43993</v>
      </c>
      <c r="D687" s="1" t="s">
        <v>2467</v>
      </c>
      <c r="E687" s="1" t="s">
        <v>2468</v>
      </c>
      <c r="F687" s="1" t="s">
        <v>2983</v>
      </c>
      <c r="G687" s="1" t="s">
        <v>3161</v>
      </c>
      <c r="H687" s="18">
        <v>634</v>
      </c>
      <c r="I687" s="2">
        <v>1</v>
      </c>
      <c r="J687" s="2">
        <v>184.70140495867801</v>
      </c>
      <c r="K687" s="87">
        <v>258.13129551405001</v>
      </c>
      <c r="L687" s="2">
        <v>312.33886757200048</v>
      </c>
      <c r="M687" s="4">
        <v>223.48870000000039</v>
      </c>
      <c r="N687" s="4">
        <v>223.48870000000039</v>
      </c>
      <c r="O687" s="4">
        <v>212.31426500000038</v>
      </c>
      <c r="P687" s="4">
        <v>212.31426500000038</v>
      </c>
      <c r="Q687" s="5" t="s">
        <v>2969</v>
      </c>
      <c r="R687" s="12">
        <v>100.02460257200011</v>
      </c>
      <c r="S687" s="59">
        <v>2099</v>
      </c>
      <c r="T687" s="59">
        <v>-50.59</v>
      </c>
      <c r="U687" s="59">
        <v>-41.98</v>
      </c>
      <c r="V687" s="59">
        <v>-88.159999999999854</v>
      </c>
      <c r="W687" s="59">
        <v>1918.27</v>
      </c>
      <c r="X687" s="60">
        <f>+W687-P688</f>
        <v>427.54313499999375</v>
      </c>
      <c r="Y687" s="5"/>
    </row>
    <row r="688" spans="1:25" customFormat="1" x14ac:dyDescent="0.35">
      <c r="A688" s="1"/>
      <c r="B688" s="1"/>
      <c r="C688" s="3"/>
      <c r="D688" s="1"/>
      <c r="E688" s="1"/>
      <c r="F688" s="1"/>
      <c r="G688" s="1"/>
      <c r="H688" s="18"/>
      <c r="I688" s="2"/>
      <c r="J688" s="2"/>
      <c r="K688" s="87"/>
      <c r="L688" s="2"/>
      <c r="M688" s="4"/>
      <c r="N688" s="4"/>
      <c r="O688" s="4"/>
      <c r="P688" s="26">
        <f>SUM(P686:P687)</f>
        <v>1490.7268650000062</v>
      </c>
      <c r="Q688" s="5"/>
      <c r="R688" s="12"/>
      <c r="S688" s="59">
        <v>0</v>
      </c>
      <c r="T688" s="59">
        <v>0</v>
      </c>
      <c r="U688" s="59">
        <v>0</v>
      </c>
      <c r="V688" s="59">
        <v>0</v>
      </c>
      <c r="W688" s="59">
        <v>0</v>
      </c>
      <c r="X688" s="60">
        <f t="shared" ref="X688:X691" si="123">+W688</f>
        <v>0</v>
      </c>
      <c r="Y688" s="5"/>
    </row>
    <row r="689" spans="1:25" customFormat="1" x14ac:dyDescent="0.35">
      <c r="A689" s="1" t="s">
        <v>1297</v>
      </c>
      <c r="B689" s="1" t="s">
        <v>1298</v>
      </c>
      <c r="C689" s="3">
        <v>43993</v>
      </c>
      <c r="D689" s="1" t="s">
        <v>1299</v>
      </c>
      <c r="E689" s="1" t="s">
        <v>1300</v>
      </c>
      <c r="F689" s="1" t="s">
        <v>2983</v>
      </c>
      <c r="G689" s="1" t="s">
        <v>3162</v>
      </c>
      <c r="H689" s="18"/>
      <c r="I689" s="2">
        <v>1</v>
      </c>
      <c r="J689" s="2">
        <v>148.53363636363599</v>
      </c>
      <c r="K689" s="87">
        <v>224.89626415454501</v>
      </c>
      <c r="L689" s="2">
        <v>272.12447962699946</v>
      </c>
      <c r="M689" s="4">
        <v>179.72569999999953</v>
      </c>
      <c r="N689" s="4">
        <v>179.72569999999953</v>
      </c>
      <c r="O689" s="4">
        <v>170.73941499999955</v>
      </c>
      <c r="P689" s="4">
        <v>170.73941499999955</v>
      </c>
      <c r="Q689" s="5" t="s">
        <v>2969</v>
      </c>
      <c r="R689" s="12">
        <v>101.38506462699991</v>
      </c>
      <c r="S689" s="59">
        <v>0</v>
      </c>
      <c r="T689" s="59">
        <v>0</v>
      </c>
      <c r="U689" s="59">
        <v>0</v>
      </c>
      <c r="V689" s="59">
        <v>0</v>
      </c>
      <c r="W689" s="59">
        <v>0</v>
      </c>
      <c r="X689" s="60">
        <f t="shared" si="123"/>
        <v>0</v>
      </c>
      <c r="Y689" s="5"/>
    </row>
    <row r="690" spans="1:25" customFormat="1" x14ac:dyDescent="0.35">
      <c r="A690" s="1" t="s">
        <v>1473</v>
      </c>
      <c r="B690" s="1" t="s">
        <v>1474</v>
      </c>
      <c r="C690" s="3">
        <v>43993</v>
      </c>
      <c r="D690" s="1" t="s">
        <v>1475</v>
      </c>
      <c r="E690" s="1" t="s">
        <v>1476</v>
      </c>
      <c r="F690" s="1" t="s">
        <v>2983</v>
      </c>
      <c r="G690" s="1" t="s">
        <v>3162</v>
      </c>
      <c r="H690" s="18"/>
      <c r="I690" s="2">
        <v>1</v>
      </c>
      <c r="J690" s="2">
        <v>209.05173553719001</v>
      </c>
      <c r="K690" s="87">
        <v>316.52732329421502</v>
      </c>
      <c r="L690" s="2">
        <v>382.99806118600014</v>
      </c>
      <c r="M690" s="4">
        <v>252.9525999999999</v>
      </c>
      <c r="N690" s="4">
        <v>252.9525999999999</v>
      </c>
      <c r="O690" s="4">
        <v>240.30496999999991</v>
      </c>
      <c r="P690" s="4">
        <v>240.30496999999991</v>
      </c>
      <c r="Q690" s="5" t="s">
        <v>2969</v>
      </c>
      <c r="R690" s="12">
        <v>142.69309118600023</v>
      </c>
      <c r="S690" s="59">
        <v>0</v>
      </c>
      <c r="T690" s="59">
        <v>0</v>
      </c>
      <c r="U690" s="59">
        <v>0</v>
      </c>
      <c r="V690" s="59">
        <v>0</v>
      </c>
      <c r="W690" s="59">
        <v>0</v>
      </c>
      <c r="X690" s="60">
        <f t="shared" si="123"/>
        <v>0</v>
      </c>
      <c r="Y690" s="5"/>
    </row>
    <row r="691" spans="1:25" customFormat="1" x14ac:dyDescent="0.35">
      <c r="A691" s="1" t="s">
        <v>1661</v>
      </c>
      <c r="B691" s="1" t="s">
        <v>1662</v>
      </c>
      <c r="C691" s="3">
        <v>43993</v>
      </c>
      <c r="D691" s="1" t="s">
        <v>1663</v>
      </c>
      <c r="E691" s="1" t="s">
        <v>1664</v>
      </c>
      <c r="F691" s="1" t="s">
        <v>2983</v>
      </c>
      <c r="G691" s="1" t="s">
        <v>3162</v>
      </c>
      <c r="H691" s="18"/>
      <c r="I691" s="2">
        <v>1</v>
      </c>
      <c r="J691" s="2">
        <v>133.117933884298</v>
      </c>
      <c r="K691" s="87">
        <v>201.555194873554</v>
      </c>
      <c r="L691" s="2">
        <v>243.88178579700033</v>
      </c>
      <c r="M691" s="4">
        <v>161.07270000000057</v>
      </c>
      <c r="N691" s="4">
        <v>161.07270000000057</v>
      </c>
      <c r="O691" s="4">
        <v>153.01906500000052</v>
      </c>
      <c r="P691" s="4">
        <v>153.01906500000052</v>
      </c>
      <c r="Q691" s="5" t="s">
        <v>2969</v>
      </c>
      <c r="R691" s="12">
        <v>90.86272079699981</v>
      </c>
      <c r="S691" s="59">
        <v>0</v>
      </c>
      <c r="T691" s="59">
        <v>0</v>
      </c>
      <c r="U691" s="59">
        <v>0</v>
      </c>
      <c r="V691" s="59">
        <v>0</v>
      </c>
      <c r="W691" s="59">
        <v>0</v>
      </c>
      <c r="X691" s="60">
        <f t="shared" si="123"/>
        <v>0</v>
      </c>
      <c r="Y691" s="5"/>
    </row>
    <row r="692" spans="1:25" customFormat="1" x14ac:dyDescent="0.35">
      <c r="A692" s="1" t="s">
        <v>2777</v>
      </c>
      <c r="B692" s="1" t="s">
        <v>2778</v>
      </c>
      <c r="C692" s="3">
        <v>43993</v>
      </c>
      <c r="D692" s="1" t="s">
        <v>2779</v>
      </c>
      <c r="E692" s="1" t="s">
        <v>2780</v>
      </c>
      <c r="F692" s="1" t="s">
        <v>2983</v>
      </c>
      <c r="G692" s="1" t="s">
        <v>3162</v>
      </c>
      <c r="H692" s="18">
        <v>635</v>
      </c>
      <c r="I692" s="2">
        <v>1</v>
      </c>
      <c r="J692" s="2">
        <v>31.106528925619799</v>
      </c>
      <c r="K692" s="87">
        <v>59.998272991735497</v>
      </c>
      <c r="L692" s="2">
        <v>72.597910319999954</v>
      </c>
      <c r="M692" s="4">
        <v>37.638899999999957</v>
      </c>
      <c r="N692" s="4">
        <v>37.638899999999957</v>
      </c>
      <c r="O692" s="4">
        <v>35.756954999999955</v>
      </c>
      <c r="P692" s="4">
        <v>35.756954999999955</v>
      </c>
      <c r="Q692" s="5" t="s">
        <v>2969</v>
      </c>
      <c r="R692" s="12">
        <v>36.840955319999999</v>
      </c>
      <c r="S692" s="59">
        <v>971.6</v>
      </c>
      <c r="T692" s="59">
        <v>-23.42</v>
      </c>
      <c r="U692" s="59">
        <v>-19.43</v>
      </c>
      <c r="V692" s="59">
        <v>-11.660000000000082</v>
      </c>
      <c r="W692" s="59">
        <v>917.09</v>
      </c>
      <c r="X692" s="60">
        <f>+W692-P693</f>
        <v>317.26959500000009</v>
      </c>
      <c r="Y692" s="5"/>
    </row>
    <row r="693" spans="1:25" customFormat="1" x14ac:dyDescent="0.35">
      <c r="A693" s="1"/>
      <c r="B693" s="1"/>
      <c r="C693" s="3"/>
      <c r="D693" s="1"/>
      <c r="E693" s="1"/>
      <c r="F693" s="1"/>
      <c r="G693" s="1"/>
      <c r="H693" s="18"/>
      <c r="I693" s="2"/>
      <c r="J693" s="2"/>
      <c r="K693" s="87"/>
      <c r="L693" s="2"/>
      <c r="M693" s="4"/>
      <c r="N693" s="4"/>
      <c r="O693" s="4"/>
      <c r="P693" s="26">
        <f>SUM(P689:P692)</f>
        <v>599.82040499999994</v>
      </c>
      <c r="Q693" s="5"/>
      <c r="R693" s="12"/>
      <c r="S693" s="59">
        <v>0</v>
      </c>
      <c r="T693" s="59">
        <v>0</v>
      </c>
      <c r="U693" s="59">
        <v>0</v>
      </c>
      <c r="V693" s="59">
        <v>0</v>
      </c>
      <c r="W693" s="59">
        <v>0</v>
      </c>
      <c r="X693" s="60">
        <f>+W693</f>
        <v>0</v>
      </c>
      <c r="Y693" s="5"/>
    </row>
    <row r="694" spans="1:25" customFormat="1" x14ac:dyDescent="0.35">
      <c r="A694" s="1" t="s">
        <v>2385</v>
      </c>
      <c r="B694" s="1" t="s">
        <v>2386</v>
      </c>
      <c r="C694" s="3">
        <v>43993</v>
      </c>
      <c r="D694" s="1" t="s">
        <v>2387</v>
      </c>
      <c r="E694" s="1" t="s">
        <v>2388</v>
      </c>
      <c r="F694" s="1" t="s">
        <v>2983</v>
      </c>
      <c r="G694" s="1" t="s">
        <v>3163</v>
      </c>
      <c r="H694" s="18">
        <v>636</v>
      </c>
      <c r="I694" s="2">
        <v>1</v>
      </c>
      <c r="J694" s="2">
        <v>564.92966942148803</v>
      </c>
      <c r="K694" s="87">
        <v>988.33880735619903</v>
      </c>
      <c r="L694" s="2">
        <v>1195.8899569010007</v>
      </c>
      <c r="M694" s="4">
        <v>683.56490000000053</v>
      </c>
      <c r="N694" s="4">
        <v>683.56490000000053</v>
      </c>
      <c r="O694" s="4">
        <v>649.38665500000047</v>
      </c>
      <c r="P694" s="26">
        <v>649.38665500000047</v>
      </c>
      <c r="Q694" s="5" t="s">
        <v>2969</v>
      </c>
      <c r="R694" s="12">
        <v>546.50330190100021</v>
      </c>
      <c r="S694" s="59">
        <v>1195.8800000000001</v>
      </c>
      <c r="T694" s="59">
        <v>-28.82</v>
      </c>
      <c r="U694" s="59">
        <v>-23.92</v>
      </c>
      <c r="V694" s="59">
        <v>-74.150000000000091</v>
      </c>
      <c r="W694" s="59">
        <v>1068.99</v>
      </c>
      <c r="X694" s="60">
        <f t="shared" ref="X694:X695" si="124">+W694-P694</f>
        <v>419.60334499999954</v>
      </c>
      <c r="Y694" s="5"/>
    </row>
    <row r="695" spans="1:25" customFormat="1" x14ac:dyDescent="0.35">
      <c r="A695" s="1" t="s">
        <v>2593</v>
      </c>
      <c r="B695" s="1" t="s">
        <v>2594</v>
      </c>
      <c r="C695" s="3">
        <v>43993</v>
      </c>
      <c r="D695" s="1" t="s">
        <v>2595</v>
      </c>
      <c r="E695" s="1" t="s">
        <v>2596</v>
      </c>
      <c r="F695" s="1" t="s">
        <v>2983</v>
      </c>
      <c r="G695" s="1" t="s">
        <v>3164</v>
      </c>
      <c r="H695" s="18">
        <v>637</v>
      </c>
      <c r="I695" s="2">
        <v>1</v>
      </c>
      <c r="J695" s="2">
        <v>1238.61801652893</v>
      </c>
      <c r="K695" s="87">
        <v>1894.20614649753</v>
      </c>
      <c r="L695" s="2">
        <v>2291.9894372620111</v>
      </c>
      <c r="M695" s="4">
        <v>1498.7278000000051</v>
      </c>
      <c r="N695" s="4">
        <v>1498.7278000000051</v>
      </c>
      <c r="O695" s="4">
        <v>1423.7914100000048</v>
      </c>
      <c r="P695" s="26">
        <v>1423.7914100000048</v>
      </c>
      <c r="Q695" s="5" t="s">
        <v>2969</v>
      </c>
      <c r="R695" s="12">
        <v>868.19802726200624</v>
      </c>
      <c r="S695" s="59">
        <v>2292</v>
      </c>
      <c r="T695" s="59">
        <v>-55.24</v>
      </c>
      <c r="U695" s="59">
        <v>-45.84</v>
      </c>
      <c r="V695" s="59">
        <v>-73.340000000000146</v>
      </c>
      <c r="W695" s="59">
        <v>2117.58</v>
      </c>
      <c r="X695" s="60">
        <f t="shared" si="124"/>
        <v>693.78858999999511</v>
      </c>
      <c r="Y695" s="5"/>
    </row>
    <row r="696" spans="1:25" customFormat="1" x14ac:dyDescent="0.35">
      <c r="A696" s="1" t="s">
        <v>394</v>
      </c>
      <c r="B696" s="1" t="s">
        <v>395</v>
      </c>
      <c r="C696" s="3">
        <v>43993</v>
      </c>
      <c r="D696" s="1" t="s">
        <v>396</v>
      </c>
      <c r="E696" s="1" t="s">
        <v>397</v>
      </c>
      <c r="F696" s="1" t="s">
        <v>2983</v>
      </c>
      <c r="G696" s="1" t="s">
        <v>3165</v>
      </c>
      <c r="H696" s="18"/>
      <c r="I696" s="2">
        <v>2</v>
      </c>
      <c r="J696" s="2">
        <v>87.127107438016495</v>
      </c>
      <c r="K696" s="87">
        <v>305.77955372231401</v>
      </c>
      <c r="L696" s="2">
        <v>369.99326000399992</v>
      </c>
      <c r="M696" s="4">
        <v>105.42379999999996</v>
      </c>
      <c r="N696" s="4">
        <v>210.84759999999991</v>
      </c>
      <c r="O696" s="4">
        <v>200.30521999999991</v>
      </c>
      <c r="P696" s="4">
        <v>200.30521999999991</v>
      </c>
      <c r="Q696" s="5" t="s">
        <v>2969</v>
      </c>
      <c r="R696" s="12">
        <v>169.68804000400002</v>
      </c>
      <c r="S696" s="59">
        <v>0</v>
      </c>
      <c r="T696" s="59">
        <v>0</v>
      </c>
      <c r="U696" s="59">
        <v>0</v>
      </c>
      <c r="V696" s="59">
        <v>0</v>
      </c>
      <c r="W696" s="59">
        <v>0</v>
      </c>
      <c r="X696" s="60">
        <f t="shared" ref="X696:X700" si="125">+W696</f>
        <v>0</v>
      </c>
      <c r="Y696" s="5"/>
    </row>
    <row r="697" spans="1:25" s="31" customFormat="1" x14ac:dyDescent="0.35">
      <c r="A697" s="1" t="s">
        <v>616</v>
      </c>
      <c r="B697" s="1" t="s">
        <v>617</v>
      </c>
      <c r="C697" s="3">
        <v>43993</v>
      </c>
      <c r="D697" s="1" t="s">
        <v>618</v>
      </c>
      <c r="E697" s="1" t="s">
        <v>619</v>
      </c>
      <c r="F697" s="1" t="s">
        <v>2983</v>
      </c>
      <c r="G697" s="1" t="s">
        <v>3165</v>
      </c>
      <c r="H697" s="18"/>
      <c r="I697" s="2">
        <v>2</v>
      </c>
      <c r="J697" s="2">
        <v>283.83999999999997</v>
      </c>
      <c r="K697" s="87">
        <v>896.19702585124003</v>
      </c>
      <c r="L697" s="2">
        <v>1084.3984012800004</v>
      </c>
      <c r="M697" s="27">
        <v>343.44639999999998</v>
      </c>
      <c r="N697" s="27">
        <v>686.89279999999997</v>
      </c>
      <c r="O697" s="27">
        <v>652.54815999999994</v>
      </c>
      <c r="P697" s="27">
        <v>652.54815999999994</v>
      </c>
      <c r="Q697" s="29" t="s">
        <v>2969</v>
      </c>
      <c r="R697" s="30">
        <v>431.85024128000043</v>
      </c>
      <c r="S697" s="59">
        <v>0</v>
      </c>
      <c r="T697" s="59">
        <v>0</v>
      </c>
      <c r="U697" s="59">
        <v>0</v>
      </c>
      <c r="V697" s="59">
        <v>0</v>
      </c>
      <c r="W697" s="59">
        <v>0</v>
      </c>
      <c r="X697" s="60">
        <f t="shared" si="125"/>
        <v>0</v>
      </c>
      <c r="Y697" s="29"/>
    </row>
    <row r="698" spans="1:25" customFormat="1" x14ac:dyDescent="0.35">
      <c r="A698" s="1" t="s">
        <v>746</v>
      </c>
      <c r="B698" s="1" t="s">
        <v>747</v>
      </c>
      <c r="C698" s="3">
        <v>43993</v>
      </c>
      <c r="D698" s="1" t="s">
        <v>748</v>
      </c>
      <c r="E698" s="1" t="s">
        <v>749</v>
      </c>
      <c r="F698" s="1" t="s">
        <v>2983</v>
      </c>
      <c r="G698" s="1" t="s">
        <v>3165</v>
      </c>
      <c r="H698" s="18"/>
      <c r="I698" s="2">
        <v>1</v>
      </c>
      <c r="J698" s="2">
        <v>138.89371900826399</v>
      </c>
      <c r="K698" s="87">
        <v>242.98483884462701</v>
      </c>
      <c r="L698" s="2">
        <v>294.01165500199869</v>
      </c>
      <c r="M698" s="4">
        <v>168.06139999999942</v>
      </c>
      <c r="N698" s="4">
        <v>168.06139999999942</v>
      </c>
      <c r="O698" s="4">
        <v>159.65832999999944</v>
      </c>
      <c r="P698" s="4">
        <v>159.65832999999944</v>
      </c>
      <c r="Q698" s="5" t="s">
        <v>2969</v>
      </c>
      <c r="R698" s="12">
        <v>134.35332500199925</v>
      </c>
      <c r="S698" s="59">
        <v>0</v>
      </c>
      <c r="T698" s="59">
        <v>0</v>
      </c>
      <c r="U698" s="59">
        <v>0</v>
      </c>
      <c r="V698" s="59">
        <v>0</v>
      </c>
      <c r="W698" s="59">
        <v>0</v>
      </c>
      <c r="X698" s="60">
        <f t="shared" si="125"/>
        <v>0</v>
      </c>
      <c r="Y698" s="5"/>
    </row>
    <row r="699" spans="1:25" customFormat="1" x14ac:dyDescent="0.35">
      <c r="A699" s="1" t="s">
        <v>1097</v>
      </c>
      <c r="B699" s="1" t="s">
        <v>1098</v>
      </c>
      <c r="C699" s="3">
        <v>43993</v>
      </c>
      <c r="D699" s="1" t="s">
        <v>1099</v>
      </c>
      <c r="E699" s="1" t="s">
        <v>1100</v>
      </c>
      <c r="F699" s="1" t="s">
        <v>2983</v>
      </c>
      <c r="G699" s="1" t="s">
        <v>3165</v>
      </c>
      <c r="H699" s="18"/>
      <c r="I699" s="2">
        <v>1</v>
      </c>
      <c r="J699" s="2">
        <v>66.008760330578497</v>
      </c>
      <c r="K699" s="87">
        <v>54.211674684297499</v>
      </c>
      <c r="L699" s="2">
        <v>65.596126367999972</v>
      </c>
      <c r="M699" s="4">
        <v>79.870599999999982</v>
      </c>
      <c r="N699" s="4">
        <v>79.870599999999982</v>
      </c>
      <c r="O699" s="4">
        <v>75.877069999999975</v>
      </c>
      <c r="P699" s="4">
        <v>75.877069999999975</v>
      </c>
      <c r="Q699" s="5" t="s">
        <v>2969</v>
      </c>
      <c r="R699" s="12">
        <v>-10.280943632000003</v>
      </c>
      <c r="S699" s="59">
        <v>0</v>
      </c>
      <c r="T699" s="59">
        <v>0</v>
      </c>
      <c r="U699" s="59">
        <v>0</v>
      </c>
      <c r="V699" s="59">
        <v>0</v>
      </c>
      <c r="W699" s="59">
        <v>0</v>
      </c>
      <c r="X699" s="60">
        <f t="shared" si="125"/>
        <v>0</v>
      </c>
      <c r="Y699" s="5"/>
    </row>
    <row r="700" spans="1:25" customFormat="1" x14ac:dyDescent="0.35">
      <c r="A700" s="1" t="s">
        <v>1968</v>
      </c>
      <c r="B700" s="1" t="s">
        <v>1969</v>
      </c>
      <c r="C700" s="3">
        <v>43993</v>
      </c>
      <c r="D700" s="1" t="s">
        <v>1970</v>
      </c>
      <c r="E700" s="1" t="s">
        <v>1971</v>
      </c>
      <c r="F700" s="1" t="s">
        <v>2983</v>
      </c>
      <c r="G700" s="1" t="s">
        <v>3165</v>
      </c>
      <c r="H700" s="18"/>
      <c r="I700" s="2">
        <v>1</v>
      </c>
      <c r="J700" s="2">
        <v>484.13421487603301</v>
      </c>
      <c r="K700" s="87">
        <v>846.35859310413196</v>
      </c>
      <c r="L700" s="2">
        <v>1024.0938976559996</v>
      </c>
      <c r="M700" s="4">
        <v>585.80239999999992</v>
      </c>
      <c r="N700" s="4">
        <v>585.80239999999992</v>
      </c>
      <c r="O700" s="4">
        <v>556.51227999999992</v>
      </c>
      <c r="P700" s="4">
        <v>556.51227999999992</v>
      </c>
      <c r="Q700" s="5" t="s">
        <v>2969</v>
      </c>
      <c r="R700" s="12">
        <v>467.58161765599971</v>
      </c>
      <c r="S700" s="59">
        <v>0</v>
      </c>
      <c r="T700" s="59">
        <v>0</v>
      </c>
      <c r="U700" s="59">
        <v>0</v>
      </c>
      <c r="V700" s="59">
        <v>0</v>
      </c>
      <c r="W700" s="59">
        <v>0</v>
      </c>
      <c r="X700" s="60">
        <f t="shared" si="125"/>
        <v>0</v>
      </c>
      <c r="Y700" s="5"/>
    </row>
    <row r="701" spans="1:25" customFormat="1" x14ac:dyDescent="0.35">
      <c r="A701" s="1" t="s">
        <v>2958</v>
      </c>
      <c r="B701" s="1" t="s">
        <v>2959</v>
      </c>
      <c r="C701" s="3">
        <v>43993</v>
      </c>
      <c r="D701" s="1" t="s">
        <v>2960</v>
      </c>
      <c r="E701" s="1" t="s">
        <v>2961</v>
      </c>
      <c r="F701" s="1" t="s">
        <v>2983</v>
      </c>
      <c r="G701" s="1" t="s">
        <v>3165</v>
      </c>
      <c r="H701" s="18">
        <v>638</v>
      </c>
      <c r="I701" s="2">
        <v>1</v>
      </c>
      <c r="J701" s="2">
        <v>574.50520661156997</v>
      </c>
      <c r="K701" s="87">
        <v>1005.0738787586801</v>
      </c>
      <c r="L701" s="2">
        <v>1216.1393932980029</v>
      </c>
      <c r="M701" s="4">
        <v>695.15129999999965</v>
      </c>
      <c r="N701" s="4">
        <v>695.15129999999965</v>
      </c>
      <c r="O701" s="4">
        <v>660.39373499999965</v>
      </c>
      <c r="P701" s="4">
        <v>660.39373499999965</v>
      </c>
      <c r="Q701" s="5" t="s">
        <v>2969</v>
      </c>
      <c r="R701" s="12">
        <v>555.74565829800326</v>
      </c>
      <c r="S701" s="59">
        <v>4054.22</v>
      </c>
      <c r="T701" s="59">
        <v>-97.71</v>
      </c>
      <c r="U701" s="59">
        <v>-81.08</v>
      </c>
      <c r="V701" s="59">
        <v>-251.35999999999967</v>
      </c>
      <c r="W701" s="59">
        <v>3624.07</v>
      </c>
      <c r="X701" s="60">
        <f>+W701-P702</f>
        <v>1318.7752050000013</v>
      </c>
      <c r="Y701" s="5"/>
    </row>
    <row r="702" spans="1:25" customFormat="1" x14ac:dyDescent="0.35">
      <c r="A702" s="1"/>
      <c r="B702" s="1"/>
      <c r="C702" s="3"/>
      <c r="D702" s="1"/>
      <c r="E702" s="1"/>
      <c r="F702" s="1"/>
      <c r="G702" s="1"/>
      <c r="H702" s="18"/>
      <c r="I702" s="2"/>
      <c r="J702" s="2"/>
      <c r="K702" s="87"/>
      <c r="L702" s="2"/>
      <c r="M702" s="4"/>
      <c r="N702" s="4"/>
      <c r="O702" s="4"/>
      <c r="P702" s="26">
        <f>SUM(P696:P701)</f>
        <v>2305.2947949999989</v>
      </c>
      <c r="Q702" s="5"/>
      <c r="R702" s="12"/>
      <c r="S702" s="59">
        <v>0</v>
      </c>
      <c r="T702" s="59">
        <v>0</v>
      </c>
      <c r="U702" s="59">
        <v>0</v>
      </c>
      <c r="V702" s="59">
        <v>0</v>
      </c>
      <c r="W702" s="59">
        <v>0</v>
      </c>
      <c r="X702" s="60">
        <f t="shared" ref="X702:X704" si="126">+W702</f>
        <v>0</v>
      </c>
      <c r="Y702" s="5"/>
    </row>
    <row r="703" spans="1:25" customFormat="1" x14ac:dyDescent="0.35">
      <c r="A703" s="1" t="s">
        <v>1101</v>
      </c>
      <c r="B703" s="1" t="s">
        <v>1102</v>
      </c>
      <c r="C703" s="3">
        <v>43993</v>
      </c>
      <c r="D703" s="1" t="s">
        <v>1103</v>
      </c>
      <c r="E703" s="1" t="s">
        <v>1104</v>
      </c>
      <c r="F703" s="1" t="s">
        <v>2983</v>
      </c>
      <c r="G703" s="1" t="s">
        <v>3166</v>
      </c>
      <c r="H703" s="18"/>
      <c r="I703" s="2">
        <v>1</v>
      </c>
      <c r="J703" s="2">
        <v>66.008760330578497</v>
      </c>
      <c r="K703" s="87">
        <v>127.27347105619801</v>
      </c>
      <c r="L703" s="2">
        <v>154.00089997799958</v>
      </c>
      <c r="M703" s="4">
        <v>79.870599999999982</v>
      </c>
      <c r="N703" s="4">
        <v>79.870599999999982</v>
      </c>
      <c r="O703" s="4">
        <v>75.877069999999975</v>
      </c>
      <c r="P703" s="4">
        <v>75.877069999999975</v>
      </c>
      <c r="Q703" s="5" t="s">
        <v>2969</v>
      </c>
      <c r="R703" s="12">
        <v>78.123829977999605</v>
      </c>
      <c r="S703" s="59">
        <v>0</v>
      </c>
      <c r="T703" s="59">
        <v>0</v>
      </c>
      <c r="U703" s="59">
        <v>0</v>
      </c>
      <c r="V703" s="59">
        <v>0</v>
      </c>
      <c r="W703" s="59">
        <v>0</v>
      </c>
      <c r="X703" s="60">
        <f t="shared" si="126"/>
        <v>0</v>
      </c>
      <c r="Y703" s="5"/>
    </row>
    <row r="704" spans="1:25" customFormat="1" x14ac:dyDescent="0.35">
      <c r="A704" s="1" t="s">
        <v>2318</v>
      </c>
      <c r="B704" s="1" t="s">
        <v>2319</v>
      </c>
      <c r="C704" s="3">
        <v>43993</v>
      </c>
      <c r="D704" s="1" t="s">
        <v>2320</v>
      </c>
      <c r="E704" s="1" t="s">
        <v>2321</v>
      </c>
      <c r="F704" s="1" t="s">
        <v>2983</v>
      </c>
      <c r="G704" s="1" t="s">
        <v>3166</v>
      </c>
      <c r="H704" s="18"/>
      <c r="I704" s="2">
        <v>1</v>
      </c>
      <c r="J704" s="2">
        <v>1056.32801652893</v>
      </c>
      <c r="K704" s="87">
        <v>1476.57711839339</v>
      </c>
      <c r="L704" s="2">
        <v>1786.658313256002</v>
      </c>
      <c r="M704" s="4">
        <v>1278.1569000000052</v>
      </c>
      <c r="N704" s="4">
        <v>1278.1569000000052</v>
      </c>
      <c r="O704" s="4">
        <v>1278.4126000000058</v>
      </c>
      <c r="P704" s="4">
        <v>1278.4126000000058</v>
      </c>
      <c r="Q704" s="5" t="s">
        <v>2969</v>
      </c>
      <c r="R704" s="12">
        <v>508.24571325599618</v>
      </c>
      <c r="S704" s="59">
        <v>0</v>
      </c>
      <c r="T704" s="59">
        <v>0</v>
      </c>
      <c r="U704" s="59">
        <v>0</v>
      </c>
      <c r="V704" s="59">
        <v>0</v>
      </c>
      <c r="W704" s="59">
        <v>0</v>
      </c>
      <c r="X704" s="60">
        <f t="shared" si="126"/>
        <v>0</v>
      </c>
      <c r="Y704" s="5"/>
    </row>
    <row r="705" spans="1:25" customFormat="1" x14ac:dyDescent="0.35">
      <c r="A705" s="1" t="s">
        <v>2469</v>
      </c>
      <c r="B705" s="1" t="s">
        <v>2470</v>
      </c>
      <c r="C705" s="3">
        <v>43993</v>
      </c>
      <c r="D705" s="1" t="s">
        <v>2471</v>
      </c>
      <c r="E705" s="1" t="s">
        <v>2472</v>
      </c>
      <c r="F705" s="1" t="s">
        <v>2983</v>
      </c>
      <c r="G705" s="1" t="s">
        <v>3166</v>
      </c>
      <c r="H705" s="18">
        <v>639</v>
      </c>
      <c r="I705" s="2">
        <v>1</v>
      </c>
      <c r="J705" s="2">
        <v>184.70140495867801</v>
      </c>
      <c r="K705" s="87">
        <v>258.13129551405001</v>
      </c>
      <c r="L705" s="2">
        <v>312.33886757200048</v>
      </c>
      <c r="M705" s="4">
        <v>223.48870000000039</v>
      </c>
      <c r="N705" s="4">
        <v>223.48870000000039</v>
      </c>
      <c r="O705" s="4">
        <v>212.31426500000038</v>
      </c>
      <c r="P705" s="4">
        <v>212.31426500000038</v>
      </c>
      <c r="Q705" s="5" t="s">
        <v>2969</v>
      </c>
      <c r="R705" s="12">
        <v>100.02460257200011</v>
      </c>
      <c r="S705" s="59">
        <v>2253</v>
      </c>
      <c r="T705" s="59">
        <v>-54.3</v>
      </c>
      <c r="U705" s="59">
        <v>-45.06</v>
      </c>
      <c r="V705" s="59">
        <v>-94.629999999999654</v>
      </c>
      <c r="W705" s="59">
        <v>2059.0100000000002</v>
      </c>
      <c r="X705" s="60">
        <f>+W705-P706</f>
        <v>492.40606499999399</v>
      </c>
      <c r="Y705" s="5"/>
    </row>
    <row r="706" spans="1:25" customFormat="1" x14ac:dyDescent="0.35">
      <c r="A706" s="1"/>
      <c r="B706" s="1"/>
      <c r="C706" s="3"/>
      <c r="D706" s="1"/>
      <c r="E706" s="1"/>
      <c r="F706" s="1"/>
      <c r="G706" s="1"/>
      <c r="H706" s="18"/>
      <c r="I706" s="2"/>
      <c r="J706" s="2"/>
      <c r="K706" s="87"/>
      <c r="L706" s="2"/>
      <c r="M706" s="4"/>
      <c r="N706" s="4"/>
      <c r="O706" s="4"/>
      <c r="P706" s="26">
        <f>SUM(P703:P705)</f>
        <v>1566.6039350000062</v>
      </c>
      <c r="Q706" s="5"/>
      <c r="R706" s="12"/>
      <c r="S706" s="59">
        <v>0</v>
      </c>
      <c r="T706" s="59">
        <v>0</v>
      </c>
      <c r="U706" s="59">
        <v>0</v>
      </c>
      <c r="V706" s="59">
        <v>0</v>
      </c>
      <c r="W706" s="59">
        <v>0</v>
      </c>
      <c r="X706" s="60">
        <f t="shared" ref="X706:X707" si="127">+W706</f>
        <v>0</v>
      </c>
      <c r="Y706" s="5"/>
    </row>
    <row r="707" spans="1:25" s="31" customFormat="1" x14ac:dyDescent="0.35">
      <c r="A707" s="1" t="s">
        <v>206</v>
      </c>
      <c r="B707" s="1" t="s">
        <v>207</v>
      </c>
      <c r="C707" s="3">
        <v>43993</v>
      </c>
      <c r="D707" s="1" t="s">
        <v>208</v>
      </c>
      <c r="E707" s="1" t="s">
        <v>209</v>
      </c>
      <c r="F707" s="1" t="s">
        <v>2983</v>
      </c>
      <c r="G707" s="1" t="s">
        <v>3167</v>
      </c>
      <c r="H707" s="18"/>
      <c r="I707" s="2">
        <v>1</v>
      </c>
      <c r="J707" s="2">
        <v>629.37776859504095</v>
      </c>
      <c r="K707" s="87">
        <v>936.00684118793299</v>
      </c>
      <c r="L707" s="2">
        <v>1132.5682778373989</v>
      </c>
      <c r="M707" s="27">
        <v>761.54709999999955</v>
      </c>
      <c r="N707" s="27">
        <v>761.54709999999955</v>
      </c>
      <c r="O707" s="27">
        <v>723.46974499999953</v>
      </c>
      <c r="P707" s="27">
        <v>723.46974499999953</v>
      </c>
      <c r="Q707" s="29" t="s">
        <v>2969</v>
      </c>
      <c r="R707" s="30">
        <v>409.09853283739938</v>
      </c>
      <c r="S707" s="59">
        <v>0</v>
      </c>
      <c r="T707" s="59">
        <v>0</v>
      </c>
      <c r="U707" s="59">
        <v>0</v>
      </c>
      <c r="V707" s="59">
        <v>0</v>
      </c>
      <c r="W707" s="59">
        <v>0</v>
      </c>
      <c r="X707" s="60">
        <f t="shared" si="127"/>
        <v>0</v>
      </c>
      <c r="Y707" s="29"/>
    </row>
    <row r="708" spans="1:25" customFormat="1" x14ac:dyDescent="0.35">
      <c r="A708" s="1" t="s">
        <v>2691</v>
      </c>
      <c r="B708" s="1" t="s">
        <v>2692</v>
      </c>
      <c r="C708" s="3">
        <v>43993</v>
      </c>
      <c r="D708" s="1" t="s">
        <v>2693</v>
      </c>
      <c r="E708" s="1" t="s">
        <v>2694</v>
      </c>
      <c r="F708" s="1" t="s">
        <v>2983</v>
      </c>
      <c r="G708" s="1" t="s">
        <v>3167</v>
      </c>
      <c r="H708" s="18">
        <v>640</v>
      </c>
      <c r="I708" s="2">
        <v>1</v>
      </c>
      <c r="J708" s="2">
        <v>1066.2198347107401</v>
      </c>
      <c r="K708" s="87">
        <v>1585.6848037314001</v>
      </c>
      <c r="L708" s="2">
        <v>1918.678612514994</v>
      </c>
      <c r="M708" s="4">
        <v>1290.1259999999954</v>
      </c>
      <c r="N708" s="4">
        <v>1290.1259999999954</v>
      </c>
      <c r="O708" s="4">
        <v>1225.6196999999956</v>
      </c>
      <c r="P708" s="4">
        <v>1225.6196999999956</v>
      </c>
      <c r="Q708" s="5" t="s">
        <v>2969</v>
      </c>
      <c r="R708" s="12">
        <v>693.05891251499838</v>
      </c>
      <c r="S708" s="59">
        <v>3051.26</v>
      </c>
      <c r="T708" s="59">
        <v>-73.540000000000006</v>
      </c>
      <c r="U708" s="59">
        <v>-61.03</v>
      </c>
      <c r="V708" s="59">
        <v>-128.15000000000009</v>
      </c>
      <c r="W708" s="59">
        <v>2788.54</v>
      </c>
      <c r="X708" s="60">
        <f>+W708-P709</f>
        <v>839.4505550000049</v>
      </c>
      <c r="Y708" s="5"/>
    </row>
    <row r="709" spans="1:25" customFormat="1" x14ac:dyDescent="0.35">
      <c r="A709" s="1"/>
      <c r="B709" s="1"/>
      <c r="C709" s="3"/>
      <c r="D709" s="1"/>
      <c r="E709" s="1"/>
      <c r="F709" s="1"/>
      <c r="G709" s="1"/>
      <c r="H709" s="18"/>
      <c r="I709" s="2"/>
      <c r="J709" s="2"/>
      <c r="K709" s="87"/>
      <c r="L709" s="2"/>
      <c r="M709" s="4"/>
      <c r="N709" s="4"/>
      <c r="O709" s="4"/>
      <c r="P709" s="26">
        <f>SUM(P707:P708)</f>
        <v>1949.0894449999951</v>
      </c>
      <c r="Q709" s="5"/>
      <c r="R709" s="12"/>
      <c r="S709" s="59">
        <v>0</v>
      </c>
      <c r="T709" s="59">
        <v>0</v>
      </c>
      <c r="U709" s="59">
        <v>0</v>
      </c>
      <c r="V709" s="59">
        <v>0</v>
      </c>
      <c r="W709" s="59">
        <v>0</v>
      </c>
      <c r="X709" s="60">
        <f>+W709</f>
        <v>0</v>
      </c>
      <c r="Y709" s="5"/>
    </row>
    <row r="710" spans="1:25" s="41" customFormat="1" x14ac:dyDescent="0.35">
      <c r="A710" s="34" t="s">
        <v>2146</v>
      </c>
      <c r="B710" s="34" t="s">
        <v>2147</v>
      </c>
      <c r="C710" s="35">
        <v>43993</v>
      </c>
      <c r="D710" s="34" t="s">
        <v>2322</v>
      </c>
      <c r="E710" s="34" t="s">
        <v>2323</v>
      </c>
      <c r="F710" s="34" t="s">
        <v>2983</v>
      </c>
      <c r="G710" s="34" t="s">
        <v>3170</v>
      </c>
      <c r="H710" s="36">
        <v>645</v>
      </c>
      <c r="I710" s="37">
        <v>1</v>
      </c>
      <c r="J710" s="37">
        <v>1056.53933884298</v>
      </c>
      <c r="K710" s="87">
        <v>1486.7832884066199</v>
      </c>
      <c r="L710" s="37">
        <v>1799.0077789720101</v>
      </c>
      <c r="M710" s="38">
        <v>1278.4126000000058</v>
      </c>
      <c r="N710" s="38">
        <v>1278.4126000000058</v>
      </c>
      <c r="O710" s="38">
        <v>1278.4126000000058</v>
      </c>
      <c r="P710" s="28">
        <v>1278.4126000000058</v>
      </c>
      <c r="Q710" s="39" t="s">
        <v>2969</v>
      </c>
      <c r="R710" s="40">
        <v>520.59517897200431</v>
      </c>
      <c r="S710" s="59">
        <v>1799</v>
      </c>
      <c r="T710" s="59">
        <v>-43.36</v>
      </c>
      <c r="U710" s="59">
        <v>-35.979999999999997</v>
      </c>
      <c r="V710" s="59">
        <v>-57.580000000000155</v>
      </c>
      <c r="W710" s="59">
        <v>1662.08</v>
      </c>
      <c r="X710" s="60">
        <f t="shared" ref="X710:X711" si="128">+W710-P710</f>
        <v>383.66739999999413</v>
      </c>
      <c r="Y710" s="39"/>
    </row>
    <row r="711" spans="1:25" customFormat="1" x14ac:dyDescent="0.35">
      <c r="A711" s="1" t="s">
        <v>2146</v>
      </c>
      <c r="B711" s="1" t="s">
        <v>2147</v>
      </c>
      <c r="C711" s="3">
        <v>43993</v>
      </c>
      <c r="D711" s="1" t="s">
        <v>2324</v>
      </c>
      <c r="E711" s="1" t="s">
        <v>132</v>
      </c>
      <c r="F711" s="1" t="s">
        <v>2983</v>
      </c>
      <c r="G711" s="1" t="s">
        <v>3171</v>
      </c>
      <c r="H711" s="42">
        <v>646</v>
      </c>
      <c r="I711" s="2">
        <v>1</v>
      </c>
      <c r="J711" s="2">
        <v>1056.53933884298</v>
      </c>
      <c r="K711" s="87">
        <v>1486.7832884066199</v>
      </c>
      <c r="L711" s="2">
        <v>1799.0077789720101</v>
      </c>
      <c r="M711" s="4">
        <v>1278.4126000000058</v>
      </c>
      <c r="N711" s="4">
        <v>1278.4126000000058</v>
      </c>
      <c r="O711" s="4">
        <v>1278.4126000000058</v>
      </c>
      <c r="P711" s="26">
        <v>1278.4126000000058</v>
      </c>
      <c r="Q711" s="5" t="s">
        <v>2969</v>
      </c>
      <c r="R711" s="12">
        <v>520.59517897200431</v>
      </c>
      <c r="S711" s="59">
        <v>1799</v>
      </c>
      <c r="T711" s="59">
        <v>-43.36</v>
      </c>
      <c r="U711" s="59">
        <v>-35.979999999999997</v>
      </c>
      <c r="V711" s="59">
        <v>-57.580000000000155</v>
      </c>
      <c r="W711" s="59">
        <v>1662.08</v>
      </c>
      <c r="X711" s="60">
        <f t="shared" si="128"/>
        <v>383.66739999999413</v>
      </c>
      <c r="Y711" s="5"/>
    </row>
    <row r="712" spans="1:25" customFormat="1" x14ac:dyDescent="0.35">
      <c r="A712" s="1" t="s">
        <v>306</v>
      </c>
      <c r="B712" s="1" t="s">
        <v>307</v>
      </c>
      <c r="C712" s="3">
        <v>43993</v>
      </c>
      <c r="D712" s="1" t="s">
        <v>310</v>
      </c>
      <c r="E712" s="1" t="s">
        <v>311</v>
      </c>
      <c r="F712" s="1" t="s">
        <v>2983</v>
      </c>
      <c r="G712" s="1" t="s">
        <v>3172</v>
      </c>
      <c r="H712" s="42"/>
      <c r="I712" s="2">
        <v>1</v>
      </c>
      <c r="J712" s="2">
        <v>191.78570247933899</v>
      </c>
      <c r="K712" s="87">
        <v>285.19972351446302</v>
      </c>
      <c r="L712" s="2">
        <v>345.09166545250025</v>
      </c>
      <c r="M712" s="4">
        <v>232.06070000000017</v>
      </c>
      <c r="N712" s="4">
        <v>232.06070000000017</v>
      </c>
      <c r="O712" s="4">
        <v>220.45766500000016</v>
      </c>
      <c r="P712" s="4">
        <v>220.45766500000016</v>
      </c>
      <c r="Q712" s="5" t="s">
        <v>2969</v>
      </c>
      <c r="R712" s="12">
        <v>124.63400045250009</v>
      </c>
      <c r="S712" s="59">
        <v>0</v>
      </c>
      <c r="T712" s="59">
        <v>0</v>
      </c>
      <c r="U712" s="59">
        <v>0</v>
      </c>
      <c r="V712" s="59">
        <v>0</v>
      </c>
      <c r="W712" s="59">
        <v>0</v>
      </c>
      <c r="X712" s="60">
        <f t="shared" ref="X712:X714" si="129">+W712</f>
        <v>0</v>
      </c>
      <c r="Y712" s="5"/>
    </row>
    <row r="713" spans="1:25" customFormat="1" x14ac:dyDescent="0.35">
      <c r="A713" s="1" t="s">
        <v>1145</v>
      </c>
      <c r="B713" s="1" t="s">
        <v>1146</v>
      </c>
      <c r="C713" s="3">
        <v>43993</v>
      </c>
      <c r="D713" s="1" t="s">
        <v>1301</v>
      </c>
      <c r="E713" s="1" t="s">
        <v>311</v>
      </c>
      <c r="F713" s="1" t="s">
        <v>2983</v>
      </c>
      <c r="G713" s="1" t="s">
        <v>3172</v>
      </c>
      <c r="H713" s="42"/>
      <c r="I713" s="2">
        <v>1</v>
      </c>
      <c r="J713" s="2">
        <v>148.53363636363599</v>
      </c>
      <c r="K713" s="87">
        <v>224.89626415454501</v>
      </c>
      <c r="L713" s="2">
        <v>272.12447962699946</v>
      </c>
      <c r="M713" s="4">
        <v>179.72569999999953</v>
      </c>
      <c r="N713" s="4">
        <v>179.72569999999953</v>
      </c>
      <c r="O713" s="4">
        <v>170.73941499999955</v>
      </c>
      <c r="P713" s="4">
        <v>170.73941499999955</v>
      </c>
      <c r="Q713" s="5" t="s">
        <v>2969</v>
      </c>
      <c r="R713" s="12">
        <v>101.38506462699991</v>
      </c>
      <c r="S713" s="59">
        <v>0</v>
      </c>
      <c r="T713" s="59">
        <v>0</v>
      </c>
      <c r="U713" s="59">
        <v>0</v>
      </c>
      <c r="V713" s="59">
        <v>0</v>
      </c>
      <c r="W713" s="59">
        <v>0</v>
      </c>
      <c r="X713" s="60">
        <f t="shared" si="129"/>
        <v>0</v>
      </c>
      <c r="Y713" s="5"/>
    </row>
    <row r="714" spans="1:25" customFormat="1" x14ac:dyDescent="0.35">
      <c r="A714" s="1" t="s">
        <v>1349</v>
      </c>
      <c r="B714" s="1" t="s">
        <v>1350</v>
      </c>
      <c r="C714" s="3">
        <v>43993</v>
      </c>
      <c r="D714" s="1" t="s">
        <v>1301</v>
      </c>
      <c r="E714" s="1" t="s">
        <v>311</v>
      </c>
      <c r="F714" s="1" t="s">
        <v>2983</v>
      </c>
      <c r="G714" s="1" t="s">
        <v>3172</v>
      </c>
      <c r="H714" s="42"/>
      <c r="I714" s="2">
        <v>1</v>
      </c>
      <c r="J714" s="2">
        <v>209.05173553719001</v>
      </c>
      <c r="K714" s="87">
        <v>316.52732329421502</v>
      </c>
      <c r="L714" s="2">
        <v>382.99806118600014</v>
      </c>
      <c r="M714" s="4">
        <v>252.9525999999999</v>
      </c>
      <c r="N714" s="4">
        <v>252.9525999999999</v>
      </c>
      <c r="O714" s="4">
        <v>240.30496999999991</v>
      </c>
      <c r="P714" s="4">
        <v>240.30496999999991</v>
      </c>
      <c r="Q714" s="5" t="s">
        <v>2969</v>
      </c>
      <c r="R714" s="12">
        <v>142.69309118600023</v>
      </c>
      <c r="S714" s="59">
        <v>0</v>
      </c>
      <c r="T714" s="59">
        <v>0</v>
      </c>
      <c r="U714" s="59">
        <v>0</v>
      </c>
      <c r="V714" s="59">
        <v>0</v>
      </c>
      <c r="W714" s="59">
        <v>0</v>
      </c>
      <c r="X714" s="60">
        <f t="shared" si="129"/>
        <v>0</v>
      </c>
      <c r="Y714" s="5"/>
    </row>
    <row r="715" spans="1:25" customFormat="1" x14ac:dyDescent="0.35">
      <c r="A715" s="1" t="s">
        <v>1529</v>
      </c>
      <c r="B715" s="1" t="s">
        <v>1530</v>
      </c>
      <c r="C715" s="3">
        <v>43993</v>
      </c>
      <c r="D715" s="1" t="s">
        <v>1301</v>
      </c>
      <c r="E715" s="1" t="s">
        <v>311</v>
      </c>
      <c r="F715" s="1" t="s">
        <v>2983</v>
      </c>
      <c r="G715" s="1" t="s">
        <v>3172</v>
      </c>
      <c r="H715" s="42">
        <v>647</v>
      </c>
      <c r="I715" s="2">
        <v>1</v>
      </c>
      <c r="J715" s="2">
        <v>133.117933884298</v>
      </c>
      <c r="K715" s="87">
        <v>201.555194873554</v>
      </c>
      <c r="L715" s="2">
        <v>243.88178579700033</v>
      </c>
      <c r="M715" s="4">
        <v>161.07270000000057</v>
      </c>
      <c r="N715" s="4">
        <v>161.07270000000057</v>
      </c>
      <c r="O715" s="4">
        <v>153.01906500000052</v>
      </c>
      <c r="P715" s="4">
        <v>153.01906500000052</v>
      </c>
      <c r="Q715" s="5" t="s">
        <v>2969</v>
      </c>
      <c r="R715" s="12">
        <v>90.86272079699981</v>
      </c>
      <c r="S715" s="59">
        <v>1244.0899999999999</v>
      </c>
      <c r="T715" s="59">
        <v>-29.98</v>
      </c>
      <c r="U715" s="59">
        <v>-24.88</v>
      </c>
      <c r="V715" s="59">
        <v>-39.809999999999718</v>
      </c>
      <c r="W715" s="59">
        <v>1149.42</v>
      </c>
      <c r="X715" s="60">
        <f>+W715-P716</f>
        <v>364.89888499999995</v>
      </c>
      <c r="Y715" s="5"/>
    </row>
    <row r="716" spans="1:25" customFormat="1" x14ac:dyDescent="0.35">
      <c r="A716" s="1"/>
      <c r="B716" s="1"/>
      <c r="C716" s="3"/>
      <c r="D716" s="1"/>
      <c r="E716" s="1"/>
      <c r="F716" s="1"/>
      <c r="G716" s="1"/>
      <c r="H716" s="42"/>
      <c r="I716" s="2"/>
      <c r="J716" s="2"/>
      <c r="K716" s="87"/>
      <c r="L716" s="2"/>
      <c r="M716" s="4"/>
      <c r="N716" s="4"/>
      <c r="O716" s="4"/>
      <c r="P716" s="26">
        <f>SUM(P712:P715)</f>
        <v>784.52111500000012</v>
      </c>
      <c r="Q716" s="5"/>
      <c r="R716" s="12"/>
      <c r="S716" s="59">
        <v>0</v>
      </c>
      <c r="T716" s="59">
        <v>0</v>
      </c>
      <c r="U716" s="59">
        <v>0</v>
      </c>
      <c r="V716" s="59">
        <v>0</v>
      </c>
      <c r="W716" s="59">
        <v>0</v>
      </c>
      <c r="X716" s="60">
        <f>+W716</f>
        <v>0</v>
      </c>
      <c r="Y716" s="5"/>
    </row>
    <row r="717" spans="1:25" customFormat="1" x14ac:dyDescent="0.35">
      <c r="A717" s="1" t="s">
        <v>2146</v>
      </c>
      <c r="B717" s="1" t="s">
        <v>2147</v>
      </c>
      <c r="C717" s="3">
        <v>43993</v>
      </c>
      <c r="D717" s="1" t="s">
        <v>2325</v>
      </c>
      <c r="E717" s="1" t="s">
        <v>2326</v>
      </c>
      <c r="F717" s="1" t="s">
        <v>2983</v>
      </c>
      <c r="G717" s="1" t="s">
        <v>3173</v>
      </c>
      <c r="H717" s="42">
        <v>648</v>
      </c>
      <c r="I717" s="2">
        <v>1</v>
      </c>
      <c r="J717" s="2">
        <v>1056.53933884298</v>
      </c>
      <c r="K717" s="87">
        <v>1486.7832884066199</v>
      </c>
      <c r="L717" s="2">
        <v>1799.0077789720101</v>
      </c>
      <c r="M717" s="4">
        <v>1278.4126000000058</v>
      </c>
      <c r="N717" s="4">
        <v>1278.4126000000058</v>
      </c>
      <c r="O717" s="4">
        <v>1278.4126000000058</v>
      </c>
      <c r="P717" s="26">
        <v>1278.4126000000058</v>
      </c>
      <c r="Q717" s="5" t="s">
        <v>2969</v>
      </c>
      <c r="R717" s="12">
        <v>520.59517897200431</v>
      </c>
      <c r="S717" s="59">
        <v>1799</v>
      </c>
      <c r="T717" s="59">
        <v>-43.36</v>
      </c>
      <c r="U717" s="59">
        <v>-35.979999999999997</v>
      </c>
      <c r="V717" s="59">
        <v>-111.54000000000019</v>
      </c>
      <c r="W717" s="59">
        <v>1608.12</v>
      </c>
      <c r="X717" s="60">
        <f t="shared" ref="X717:X720" si="130">+W717-P717</f>
        <v>329.7073999999941</v>
      </c>
      <c r="Y717" s="5"/>
    </row>
    <row r="718" spans="1:25" customFormat="1" x14ac:dyDescent="0.35">
      <c r="A718" s="1" t="s">
        <v>2474</v>
      </c>
      <c r="B718" s="1" t="s">
        <v>2475</v>
      </c>
      <c r="C718" s="3">
        <v>43993</v>
      </c>
      <c r="D718" s="1" t="s">
        <v>2476</v>
      </c>
      <c r="E718" s="1" t="s">
        <v>2477</v>
      </c>
      <c r="F718" s="1" t="s">
        <v>2983</v>
      </c>
      <c r="G718" s="1" t="s">
        <v>3174</v>
      </c>
      <c r="H718" s="42">
        <v>649</v>
      </c>
      <c r="I718" s="2">
        <v>2</v>
      </c>
      <c r="J718" s="2">
        <v>806.82363636363596</v>
      </c>
      <c r="K718" s="87">
        <v>2823.1243130545399</v>
      </c>
      <c r="L718" s="2">
        <v>3415.980418795993</v>
      </c>
      <c r="M718" s="4">
        <v>976.25659999999948</v>
      </c>
      <c r="N718" s="4">
        <v>1952.513199999999</v>
      </c>
      <c r="O718" s="4">
        <v>1854.887539999999</v>
      </c>
      <c r="P718" s="26">
        <v>1854.887539999999</v>
      </c>
      <c r="Q718" s="5" t="s">
        <v>2969</v>
      </c>
      <c r="R718" s="12">
        <v>1561.092878795994</v>
      </c>
      <c r="S718" s="59">
        <v>3416</v>
      </c>
      <c r="T718" s="59">
        <v>-82.33</v>
      </c>
      <c r="U718" s="59">
        <v>-68.319999999999993</v>
      </c>
      <c r="V718" s="59">
        <v>-109.30999999999995</v>
      </c>
      <c r="W718" s="59">
        <v>3156.04</v>
      </c>
      <c r="X718" s="60">
        <f t="shared" si="130"/>
        <v>1301.1524600000009</v>
      </c>
      <c r="Y718" s="5"/>
    </row>
    <row r="719" spans="1:25" customFormat="1" x14ac:dyDescent="0.35">
      <c r="A719" s="1" t="s">
        <v>2146</v>
      </c>
      <c r="B719" s="1" t="s">
        <v>2147</v>
      </c>
      <c r="C719" s="3">
        <v>43993</v>
      </c>
      <c r="D719" s="1" t="s">
        <v>2327</v>
      </c>
      <c r="E719" s="1" t="s">
        <v>2328</v>
      </c>
      <c r="F719" s="1" t="s">
        <v>2983</v>
      </c>
      <c r="G719" s="1" t="s">
        <v>3175</v>
      </c>
      <c r="H719" s="42">
        <v>650</v>
      </c>
      <c r="I719" s="2">
        <v>1</v>
      </c>
      <c r="J719" s="2">
        <v>1056.53933884298</v>
      </c>
      <c r="K719" s="87">
        <v>1486.7832884066199</v>
      </c>
      <c r="L719" s="2">
        <v>1799.0077789720101</v>
      </c>
      <c r="M719" s="4">
        <v>1278.4126000000058</v>
      </c>
      <c r="N719" s="4">
        <v>1278.4126000000058</v>
      </c>
      <c r="O719" s="4">
        <v>1278.4126000000058</v>
      </c>
      <c r="P719" s="26">
        <v>1278.4126000000058</v>
      </c>
      <c r="Q719" s="5" t="s">
        <v>2969</v>
      </c>
      <c r="R719" s="12">
        <v>520.59517897200431</v>
      </c>
      <c r="S719" s="59">
        <v>1799</v>
      </c>
      <c r="T719" s="59">
        <v>-43.36</v>
      </c>
      <c r="U719" s="59">
        <v>-35.979999999999997</v>
      </c>
      <c r="V719" s="59">
        <v>-75.560000000000173</v>
      </c>
      <c r="W719" s="59">
        <v>1644.1</v>
      </c>
      <c r="X719" s="60">
        <f t="shared" si="130"/>
        <v>365.68739999999411</v>
      </c>
      <c r="Y719" s="5"/>
    </row>
    <row r="720" spans="1:25" customFormat="1" x14ac:dyDescent="0.35">
      <c r="A720" s="1" t="s">
        <v>2146</v>
      </c>
      <c r="B720" s="1" t="s">
        <v>2147</v>
      </c>
      <c r="C720" s="3">
        <v>43993</v>
      </c>
      <c r="D720" s="1" t="s">
        <v>2329</v>
      </c>
      <c r="E720" s="1" t="s">
        <v>2330</v>
      </c>
      <c r="F720" s="1" t="s">
        <v>2983</v>
      </c>
      <c r="G720" s="1" t="s">
        <v>3176</v>
      </c>
      <c r="H720" s="42">
        <v>652</v>
      </c>
      <c r="I720" s="2">
        <v>1</v>
      </c>
      <c r="J720" s="2">
        <v>1056.53933884298</v>
      </c>
      <c r="K720" s="87">
        <v>1486.7832884066199</v>
      </c>
      <c r="L720" s="2">
        <v>1799.0077789720101</v>
      </c>
      <c r="M720" s="4">
        <v>1278.4126000000058</v>
      </c>
      <c r="N720" s="4">
        <v>1278.4126000000058</v>
      </c>
      <c r="O720" s="4">
        <v>1278.4126000000058</v>
      </c>
      <c r="P720" s="26">
        <v>1278.4126000000058</v>
      </c>
      <c r="Q720" s="5" t="s">
        <v>2969</v>
      </c>
      <c r="R720" s="12">
        <v>520.59517897200431</v>
      </c>
      <c r="S720" s="59">
        <v>1799</v>
      </c>
      <c r="T720" s="59">
        <v>-43.36</v>
      </c>
      <c r="U720" s="59">
        <v>-35.979999999999997</v>
      </c>
      <c r="V720" s="59">
        <v>-75.560000000000173</v>
      </c>
      <c r="W720" s="59">
        <v>1644.1</v>
      </c>
      <c r="X720" s="60">
        <f t="shared" si="130"/>
        <v>365.68739999999411</v>
      </c>
      <c r="Y720" s="5"/>
    </row>
    <row r="721" spans="1:25" customFormat="1" x14ac:dyDescent="0.35">
      <c r="A721" s="1" t="s">
        <v>872</v>
      </c>
      <c r="B721" s="1" t="s">
        <v>873</v>
      </c>
      <c r="C721" s="3">
        <v>43993</v>
      </c>
      <c r="D721" s="1" t="s">
        <v>874</v>
      </c>
      <c r="E721" s="1" t="s">
        <v>875</v>
      </c>
      <c r="F721" s="1" t="s">
        <v>2983</v>
      </c>
      <c r="G721" s="1" t="s">
        <v>3177</v>
      </c>
      <c r="H721" s="42"/>
      <c r="I721" s="2">
        <v>1</v>
      </c>
      <c r="J721" s="2">
        <v>341.09132231404999</v>
      </c>
      <c r="K721" s="87">
        <v>596.72903564876106</v>
      </c>
      <c r="L721" s="2">
        <v>722.04213313500088</v>
      </c>
      <c r="M721" s="4">
        <v>412.72050000000047</v>
      </c>
      <c r="N721" s="4">
        <v>412.72050000000047</v>
      </c>
      <c r="O721" s="4">
        <v>392.08447500000045</v>
      </c>
      <c r="P721" s="4">
        <v>392.08447500000045</v>
      </c>
      <c r="Q721" s="5" t="s">
        <v>2969</v>
      </c>
      <c r="R721" s="12">
        <v>329.95765813500043</v>
      </c>
      <c r="S721" s="59">
        <v>0</v>
      </c>
      <c r="T721" s="59">
        <v>0</v>
      </c>
      <c r="U721" s="59">
        <v>0</v>
      </c>
      <c r="V721" s="59">
        <v>0</v>
      </c>
      <c r="W721" s="59">
        <v>0</v>
      </c>
      <c r="X721" s="60">
        <f t="shared" ref="X721:X723" si="131">+W721</f>
        <v>0</v>
      </c>
      <c r="Y721" s="5"/>
    </row>
    <row r="722" spans="1:25" customFormat="1" x14ac:dyDescent="0.35">
      <c r="A722" s="1" t="s">
        <v>2146</v>
      </c>
      <c r="B722" s="1" t="s">
        <v>2147</v>
      </c>
      <c r="C722" s="3">
        <v>43993</v>
      </c>
      <c r="D722" s="1" t="s">
        <v>874</v>
      </c>
      <c r="E722" s="1" t="s">
        <v>875</v>
      </c>
      <c r="F722" s="1" t="s">
        <v>2983</v>
      </c>
      <c r="G722" s="1" t="s">
        <v>3177</v>
      </c>
      <c r="H722" s="42"/>
      <c r="I722" s="2">
        <v>1</v>
      </c>
      <c r="J722" s="2">
        <v>1056.53933884298</v>
      </c>
      <c r="K722" s="87">
        <v>1476.57711839339</v>
      </c>
      <c r="L722" s="2">
        <v>1786.658313256002</v>
      </c>
      <c r="M722" s="4">
        <v>1278.4126000000058</v>
      </c>
      <c r="N722" s="4">
        <v>1278.4126000000058</v>
      </c>
      <c r="O722" s="4">
        <v>1278.4126000000058</v>
      </c>
      <c r="P722" s="4">
        <v>1278.4126000000058</v>
      </c>
      <c r="Q722" s="5" t="s">
        <v>2969</v>
      </c>
      <c r="R722" s="12">
        <v>508.24571325599618</v>
      </c>
      <c r="S722" s="59">
        <v>0</v>
      </c>
      <c r="T722" s="59">
        <v>0</v>
      </c>
      <c r="U722" s="59">
        <v>0</v>
      </c>
      <c r="V722" s="59">
        <v>0</v>
      </c>
      <c r="W722" s="59">
        <v>0</v>
      </c>
      <c r="X722" s="60">
        <f t="shared" si="131"/>
        <v>0</v>
      </c>
      <c r="Y722" s="5"/>
    </row>
    <row r="723" spans="1:25" customFormat="1" x14ac:dyDescent="0.35">
      <c r="A723" s="1" t="s">
        <v>2405</v>
      </c>
      <c r="B723" s="1" t="s">
        <v>2406</v>
      </c>
      <c r="C723" s="3">
        <v>43993</v>
      </c>
      <c r="D723" s="1" t="s">
        <v>874</v>
      </c>
      <c r="E723" s="1" t="s">
        <v>875</v>
      </c>
      <c r="F723" s="1" t="s">
        <v>2983</v>
      </c>
      <c r="G723" s="1" t="s">
        <v>3177</v>
      </c>
      <c r="H723" s="42"/>
      <c r="I723" s="2">
        <v>1</v>
      </c>
      <c r="J723" s="2">
        <v>184.70140495867801</v>
      </c>
      <c r="K723" s="87">
        <v>258.13129551405001</v>
      </c>
      <c r="L723" s="2">
        <v>312.33886757200048</v>
      </c>
      <c r="M723" s="4">
        <v>223.48870000000039</v>
      </c>
      <c r="N723" s="4">
        <v>223.48870000000039</v>
      </c>
      <c r="O723" s="4">
        <v>212.31426500000038</v>
      </c>
      <c r="P723" s="4">
        <v>212.31426500000038</v>
      </c>
      <c r="Q723" s="5" t="s">
        <v>2969</v>
      </c>
      <c r="R723" s="12">
        <v>100.02460257200011</v>
      </c>
      <c r="S723" s="59">
        <v>0</v>
      </c>
      <c r="T723" s="59">
        <v>0</v>
      </c>
      <c r="U723" s="59">
        <v>0</v>
      </c>
      <c r="V723" s="59">
        <v>0</v>
      </c>
      <c r="W723" s="59">
        <v>0</v>
      </c>
      <c r="X723" s="60">
        <f t="shared" si="131"/>
        <v>0</v>
      </c>
      <c r="Y723" s="5"/>
    </row>
    <row r="724" spans="1:25" customFormat="1" x14ac:dyDescent="0.35">
      <c r="A724" s="1" t="s">
        <v>2912</v>
      </c>
      <c r="B724" s="1" t="s">
        <v>2913</v>
      </c>
      <c r="C724" s="3">
        <v>43993</v>
      </c>
      <c r="D724" s="1" t="s">
        <v>874</v>
      </c>
      <c r="E724" s="1" t="s">
        <v>875</v>
      </c>
      <c r="F724" s="1" t="s">
        <v>2983</v>
      </c>
      <c r="G724" s="1" t="s">
        <v>3177</v>
      </c>
      <c r="H724" s="42">
        <v>654</v>
      </c>
      <c r="I724" s="2">
        <v>1</v>
      </c>
      <c r="J724" s="2">
        <v>168.656611570248</v>
      </c>
      <c r="K724" s="87">
        <v>315.46207254545499</v>
      </c>
      <c r="L724" s="2">
        <v>381.70910778000052</v>
      </c>
      <c r="M724" s="4">
        <v>204.07450000000009</v>
      </c>
      <c r="N724" s="4">
        <v>204.07450000000009</v>
      </c>
      <c r="O724" s="4">
        <v>193.87077500000007</v>
      </c>
      <c r="P724" s="4">
        <v>193.87077500000007</v>
      </c>
      <c r="Q724" s="5" t="s">
        <v>2969</v>
      </c>
      <c r="R724" s="12">
        <v>187.83833278000046</v>
      </c>
      <c r="S724" s="59">
        <v>3202.74</v>
      </c>
      <c r="T724" s="59">
        <v>-77.19</v>
      </c>
      <c r="U724" s="59">
        <v>-64.05</v>
      </c>
      <c r="V724" s="59">
        <v>-38.429999999999382</v>
      </c>
      <c r="W724" s="59">
        <v>3023.07</v>
      </c>
      <c r="X724" s="60">
        <f>+W724-P725</f>
        <v>946.38788499999373</v>
      </c>
      <c r="Y724" s="5"/>
    </row>
    <row r="725" spans="1:25" customFormat="1" x14ac:dyDescent="0.35">
      <c r="A725" s="1"/>
      <c r="B725" s="1"/>
      <c r="C725" s="3"/>
      <c r="D725" s="1"/>
      <c r="E725" s="1"/>
      <c r="F725" s="1"/>
      <c r="G725" s="1"/>
      <c r="H725" s="42"/>
      <c r="I725" s="2"/>
      <c r="J725" s="2"/>
      <c r="K725" s="87"/>
      <c r="L725" s="2"/>
      <c r="M725" s="4"/>
      <c r="N725" s="4"/>
      <c r="O725" s="4"/>
      <c r="P725" s="26">
        <f>SUM(P721:P724)</f>
        <v>2076.6821150000064</v>
      </c>
      <c r="Q725" s="5"/>
      <c r="R725" s="12"/>
      <c r="S725" s="59">
        <v>0</v>
      </c>
      <c r="T725" s="59">
        <v>0</v>
      </c>
      <c r="U725" s="59">
        <v>0</v>
      </c>
      <c r="V725" s="59">
        <v>0</v>
      </c>
      <c r="W725" s="59">
        <v>0</v>
      </c>
      <c r="X725" s="60">
        <f t="shared" ref="X725:X728" si="132">+W725</f>
        <v>0</v>
      </c>
      <c r="Y725" s="5"/>
    </row>
    <row r="726" spans="1:25" customFormat="1" x14ac:dyDescent="0.35">
      <c r="A726" s="1" t="s">
        <v>1145</v>
      </c>
      <c r="B726" s="1" t="s">
        <v>1146</v>
      </c>
      <c r="C726" s="3">
        <v>43993</v>
      </c>
      <c r="D726" s="1" t="s">
        <v>1302</v>
      </c>
      <c r="E726" s="1" t="s">
        <v>1303</v>
      </c>
      <c r="F726" s="1" t="s">
        <v>2983</v>
      </c>
      <c r="G726" s="1" t="s">
        <v>3178</v>
      </c>
      <c r="H726" s="42"/>
      <c r="I726" s="2">
        <v>1</v>
      </c>
      <c r="J726" s="2">
        <v>148.53363636363599</v>
      </c>
      <c r="K726" s="87">
        <v>224.89626415454501</v>
      </c>
      <c r="L726" s="2">
        <v>272.12447962699946</v>
      </c>
      <c r="M726" s="4">
        <v>179.72569999999953</v>
      </c>
      <c r="N726" s="4">
        <v>179.72569999999953</v>
      </c>
      <c r="O726" s="4">
        <v>170.73941499999955</v>
      </c>
      <c r="P726" s="4">
        <v>170.73941499999955</v>
      </c>
      <c r="Q726" s="5" t="s">
        <v>2969</v>
      </c>
      <c r="R726" s="12">
        <v>101.38506462699991</v>
      </c>
      <c r="S726" s="59">
        <v>0</v>
      </c>
      <c r="T726" s="59">
        <v>0</v>
      </c>
      <c r="U726" s="59">
        <v>0</v>
      </c>
      <c r="V726" s="59">
        <v>0</v>
      </c>
      <c r="W726" s="59">
        <v>0</v>
      </c>
      <c r="X726" s="60">
        <f t="shared" si="132"/>
        <v>0</v>
      </c>
      <c r="Y726" s="5"/>
    </row>
    <row r="727" spans="1:25" customFormat="1" x14ac:dyDescent="0.35">
      <c r="A727" s="1" t="s">
        <v>1349</v>
      </c>
      <c r="B727" s="1" t="s">
        <v>1350</v>
      </c>
      <c r="C727" s="3">
        <v>43993</v>
      </c>
      <c r="D727" s="1" t="s">
        <v>1302</v>
      </c>
      <c r="E727" s="1" t="s">
        <v>1303</v>
      </c>
      <c r="F727" s="1" t="s">
        <v>2983</v>
      </c>
      <c r="G727" s="1" t="s">
        <v>3178</v>
      </c>
      <c r="H727" s="42"/>
      <c r="I727" s="2">
        <v>1</v>
      </c>
      <c r="J727" s="2">
        <v>209.05173553719001</v>
      </c>
      <c r="K727" s="87">
        <v>316.52732329421502</v>
      </c>
      <c r="L727" s="2">
        <v>382.99806118600014</v>
      </c>
      <c r="M727" s="4">
        <v>252.9525999999999</v>
      </c>
      <c r="N727" s="4">
        <v>252.9525999999999</v>
      </c>
      <c r="O727" s="4">
        <v>240.30496999999991</v>
      </c>
      <c r="P727" s="4">
        <v>240.30496999999991</v>
      </c>
      <c r="Q727" s="5" t="s">
        <v>2969</v>
      </c>
      <c r="R727" s="12">
        <v>142.69309118600023</v>
      </c>
      <c r="S727" s="59">
        <v>0</v>
      </c>
      <c r="T727" s="59">
        <v>0</v>
      </c>
      <c r="U727" s="59">
        <v>0</v>
      </c>
      <c r="V727" s="59">
        <v>0</v>
      </c>
      <c r="W727" s="59">
        <v>0</v>
      </c>
      <c r="X727" s="60">
        <f t="shared" si="132"/>
        <v>0</v>
      </c>
      <c r="Y727" s="5"/>
    </row>
    <row r="728" spans="1:25" customFormat="1" x14ac:dyDescent="0.35">
      <c r="A728" s="1" t="s">
        <v>1529</v>
      </c>
      <c r="B728" s="1" t="s">
        <v>1530</v>
      </c>
      <c r="C728" s="3">
        <v>43993</v>
      </c>
      <c r="D728" s="1" t="s">
        <v>1302</v>
      </c>
      <c r="E728" s="1" t="s">
        <v>1303</v>
      </c>
      <c r="F728" s="1" t="s">
        <v>2983</v>
      </c>
      <c r="G728" s="1" t="s">
        <v>3178</v>
      </c>
      <c r="H728" s="42"/>
      <c r="I728" s="2">
        <v>1</v>
      </c>
      <c r="J728" s="2">
        <v>133.117933884298</v>
      </c>
      <c r="K728" s="87">
        <v>201.555194873554</v>
      </c>
      <c r="L728" s="2">
        <v>243.88178579700033</v>
      </c>
      <c r="M728" s="4">
        <v>161.07270000000057</v>
      </c>
      <c r="N728" s="4">
        <v>161.07270000000057</v>
      </c>
      <c r="O728" s="4">
        <v>153.01906500000052</v>
      </c>
      <c r="P728" s="4">
        <v>153.01906500000052</v>
      </c>
      <c r="Q728" s="5" t="s">
        <v>2969</v>
      </c>
      <c r="R728" s="12">
        <v>90.86272079699981</v>
      </c>
      <c r="S728" s="59">
        <v>0</v>
      </c>
      <c r="T728" s="59">
        <v>0</v>
      </c>
      <c r="U728" s="59">
        <v>0</v>
      </c>
      <c r="V728" s="59">
        <v>0</v>
      </c>
      <c r="W728" s="59">
        <v>0</v>
      </c>
      <c r="X728" s="60">
        <f t="shared" si="132"/>
        <v>0</v>
      </c>
      <c r="Y728" s="5"/>
    </row>
    <row r="729" spans="1:25" customFormat="1" x14ac:dyDescent="0.35">
      <c r="A729" s="1" t="s">
        <v>2146</v>
      </c>
      <c r="B729" s="1" t="s">
        <v>2147</v>
      </c>
      <c r="C729" s="3">
        <v>43993</v>
      </c>
      <c r="D729" s="1" t="s">
        <v>1302</v>
      </c>
      <c r="E729" s="1" t="s">
        <v>1303</v>
      </c>
      <c r="F729" s="1" t="s">
        <v>2983</v>
      </c>
      <c r="G729" s="1" t="s">
        <v>3178</v>
      </c>
      <c r="H729" s="42">
        <v>655</v>
      </c>
      <c r="I729" s="2">
        <v>1</v>
      </c>
      <c r="J729" s="2">
        <v>1056.53933884298</v>
      </c>
      <c r="K729" s="87">
        <v>1486.7832884066199</v>
      </c>
      <c r="L729" s="2">
        <v>1799.0077789720101</v>
      </c>
      <c r="M729" s="4">
        <v>1278.4126000000058</v>
      </c>
      <c r="N729" s="4">
        <v>1278.4126000000058</v>
      </c>
      <c r="O729" s="4">
        <v>1278.4126000000058</v>
      </c>
      <c r="P729" s="4">
        <v>1278.4126000000058</v>
      </c>
      <c r="Q729" s="5" t="s">
        <v>2969</v>
      </c>
      <c r="R729" s="12">
        <v>520.59517897200431</v>
      </c>
      <c r="S729" s="59">
        <v>2698</v>
      </c>
      <c r="T729" s="59">
        <v>-65.02</v>
      </c>
      <c r="U729" s="59">
        <v>-53.96</v>
      </c>
      <c r="V729" s="59">
        <v>-113.32000000000016</v>
      </c>
      <c r="W729" s="59">
        <v>2465.6999999999998</v>
      </c>
      <c r="X729" s="60">
        <f>+W729-P730</f>
        <v>623.22394999999415</v>
      </c>
      <c r="Y729" s="5"/>
    </row>
    <row r="730" spans="1:25" customFormat="1" x14ac:dyDescent="0.35">
      <c r="A730" s="1"/>
      <c r="B730" s="1"/>
      <c r="C730" s="3"/>
      <c r="D730" s="1"/>
      <c r="E730" s="1"/>
      <c r="F730" s="1"/>
      <c r="G730" s="1"/>
      <c r="H730" s="42"/>
      <c r="I730" s="2"/>
      <c r="J730" s="2"/>
      <c r="K730" s="87"/>
      <c r="L730" s="2"/>
      <c r="M730" s="4"/>
      <c r="N730" s="4"/>
      <c r="O730" s="4"/>
      <c r="P730" s="26">
        <f>SUM(P726:P729)</f>
        <v>1842.4760500000057</v>
      </c>
      <c r="Q730" s="5"/>
      <c r="R730" s="12"/>
      <c r="S730" s="59">
        <v>0</v>
      </c>
      <c r="T730" s="59">
        <v>0</v>
      </c>
      <c r="U730" s="59">
        <v>0</v>
      </c>
      <c r="V730" s="59">
        <v>0</v>
      </c>
      <c r="W730" s="59">
        <v>0</v>
      </c>
      <c r="X730" s="60">
        <f>+W730</f>
        <v>0</v>
      </c>
      <c r="Y730" s="5"/>
    </row>
    <row r="731" spans="1:25" customFormat="1" x14ac:dyDescent="0.35">
      <c r="A731" s="1" t="s">
        <v>2585</v>
      </c>
      <c r="B731" s="1" t="s">
        <v>2586</v>
      </c>
      <c r="C731" s="3">
        <v>43993</v>
      </c>
      <c r="D731" s="1" t="s">
        <v>2587</v>
      </c>
      <c r="E731" s="1" t="s">
        <v>2588</v>
      </c>
      <c r="F731" s="1" t="s">
        <v>2983</v>
      </c>
      <c r="G731" s="1" t="s">
        <v>3179</v>
      </c>
      <c r="H731" s="42">
        <v>659</v>
      </c>
      <c r="I731" s="2">
        <v>1</v>
      </c>
      <c r="J731" s="2">
        <v>1695.70247933884</v>
      </c>
      <c r="K731" s="87">
        <v>2669.4257140495802</v>
      </c>
      <c r="L731" s="2">
        <v>3230.0051139999919</v>
      </c>
      <c r="M731" s="4">
        <v>2051.7999999999965</v>
      </c>
      <c r="N731" s="4">
        <v>2051.7999999999965</v>
      </c>
      <c r="O731" s="4">
        <v>1949.2099999999966</v>
      </c>
      <c r="P731" s="26">
        <v>1949.2099999999966</v>
      </c>
      <c r="Q731" s="5" t="s">
        <v>2969</v>
      </c>
      <c r="R731" s="12">
        <v>1280.7951139999952</v>
      </c>
      <c r="S731" s="59">
        <v>3230</v>
      </c>
      <c r="T731" s="59">
        <v>-77.84</v>
      </c>
      <c r="U731" s="59">
        <v>-64.599999999999994</v>
      </c>
      <c r="V731" s="59">
        <v>-103.36000000000013</v>
      </c>
      <c r="W731" s="59">
        <v>2984.2</v>
      </c>
      <c r="X731" s="60">
        <f>+W731-P731</f>
        <v>1034.9900000000032</v>
      </c>
      <c r="Y731" s="5"/>
    </row>
    <row r="732" spans="1:25" customFormat="1" x14ac:dyDescent="0.35">
      <c r="A732" s="1" t="s">
        <v>219</v>
      </c>
      <c r="B732" s="1" t="s">
        <v>220</v>
      </c>
      <c r="C732" s="3">
        <v>43994</v>
      </c>
      <c r="D732" s="1" t="s">
        <v>228</v>
      </c>
      <c r="E732" s="1" t="s">
        <v>229</v>
      </c>
      <c r="F732" s="1" t="s">
        <v>2983</v>
      </c>
      <c r="G732" s="1" t="s">
        <v>3180</v>
      </c>
      <c r="H732" s="42"/>
      <c r="I732" s="2">
        <v>1</v>
      </c>
      <c r="J732" s="2">
        <v>629.37776859504095</v>
      </c>
      <c r="K732" s="87">
        <v>1101.18451904463</v>
      </c>
      <c r="L732" s="2">
        <v>1332.4332680440023</v>
      </c>
      <c r="M732" s="4">
        <v>761.54709999999955</v>
      </c>
      <c r="N732" s="4">
        <v>761.54709999999955</v>
      </c>
      <c r="O732" s="4">
        <v>723.46974499999953</v>
      </c>
      <c r="P732" s="4">
        <v>723.46974499999953</v>
      </c>
      <c r="Q732" s="5" t="s">
        <v>2969</v>
      </c>
      <c r="R732" s="12">
        <v>608.96352304400273</v>
      </c>
      <c r="S732" s="59">
        <v>0</v>
      </c>
      <c r="T732" s="59">
        <v>0</v>
      </c>
      <c r="U732" s="59">
        <v>0</v>
      </c>
      <c r="V732" s="59">
        <v>0</v>
      </c>
      <c r="W732" s="59">
        <v>0</v>
      </c>
      <c r="X732" s="60">
        <f t="shared" ref="X732:X742" si="133">+W732</f>
        <v>0</v>
      </c>
      <c r="Y732" s="5"/>
    </row>
    <row r="733" spans="1:25" customFormat="1" x14ac:dyDescent="0.35">
      <c r="A733" s="1" t="s">
        <v>219</v>
      </c>
      <c r="B733" s="1" t="s">
        <v>220</v>
      </c>
      <c r="C733" s="3">
        <v>43994</v>
      </c>
      <c r="D733" s="1" t="s">
        <v>230</v>
      </c>
      <c r="E733" s="1" t="s">
        <v>229</v>
      </c>
      <c r="F733" s="1" t="s">
        <v>2983</v>
      </c>
      <c r="G733" s="1" t="s">
        <v>3180</v>
      </c>
      <c r="H733" s="42"/>
      <c r="I733" s="2">
        <v>-1</v>
      </c>
      <c r="J733" s="2">
        <v>629.37776859504095</v>
      </c>
      <c r="K733" s="87">
        <v>-1101.18451904463</v>
      </c>
      <c r="L733" s="2">
        <v>-1332.4332680440023</v>
      </c>
      <c r="M733" s="4">
        <v>761.54709999999955</v>
      </c>
      <c r="N733" s="4">
        <v>-761.54709999999955</v>
      </c>
      <c r="O733" s="4">
        <v>-723.46974499999953</v>
      </c>
      <c r="P733" s="4">
        <v>-723.46974499999953</v>
      </c>
      <c r="Q733" s="5" t="s">
        <v>2969</v>
      </c>
      <c r="R733" s="12">
        <v>-608.96352304400273</v>
      </c>
      <c r="S733" s="59">
        <v>0</v>
      </c>
      <c r="T733" s="59">
        <v>0</v>
      </c>
      <c r="U733" s="59">
        <v>0</v>
      </c>
      <c r="V733" s="59">
        <v>0</v>
      </c>
      <c r="W733" s="59">
        <v>0</v>
      </c>
      <c r="X733" s="60">
        <f t="shared" si="133"/>
        <v>0</v>
      </c>
      <c r="Y733" s="5"/>
    </row>
    <row r="734" spans="1:25" customFormat="1" x14ac:dyDescent="0.35">
      <c r="A734" s="1" t="s">
        <v>219</v>
      </c>
      <c r="B734" s="1" t="s">
        <v>220</v>
      </c>
      <c r="C734" s="3">
        <v>43994</v>
      </c>
      <c r="D734" s="1" t="s">
        <v>231</v>
      </c>
      <c r="E734" s="1" t="s">
        <v>229</v>
      </c>
      <c r="F734" s="1" t="s">
        <v>2983</v>
      </c>
      <c r="G734" s="1" t="s">
        <v>3180</v>
      </c>
      <c r="H734" s="42"/>
      <c r="I734" s="2">
        <v>1</v>
      </c>
      <c r="J734" s="2">
        <v>629.37776859504095</v>
      </c>
      <c r="K734" s="87">
        <v>1101.18451904463</v>
      </c>
      <c r="L734" s="2">
        <v>1332.4332680440023</v>
      </c>
      <c r="M734" s="4">
        <v>761.54709999999955</v>
      </c>
      <c r="N734" s="4">
        <v>761.54709999999955</v>
      </c>
      <c r="O734" s="4">
        <v>723.46974499999953</v>
      </c>
      <c r="P734" s="4">
        <v>723.46974499999953</v>
      </c>
      <c r="Q734" s="5" t="s">
        <v>2969</v>
      </c>
      <c r="R734" s="12">
        <v>608.96352304400273</v>
      </c>
      <c r="S734" s="59">
        <v>0</v>
      </c>
      <c r="T734" s="59">
        <v>0</v>
      </c>
      <c r="U734" s="59">
        <v>0</v>
      </c>
      <c r="V734" s="59">
        <v>0</v>
      </c>
      <c r="W734" s="59">
        <v>0</v>
      </c>
      <c r="X734" s="60">
        <f t="shared" si="133"/>
        <v>0</v>
      </c>
      <c r="Y734" s="5"/>
    </row>
    <row r="735" spans="1:25" customFormat="1" x14ac:dyDescent="0.35">
      <c r="A735" s="1" t="s">
        <v>1145</v>
      </c>
      <c r="B735" s="1" t="s">
        <v>1146</v>
      </c>
      <c r="C735" s="3">
        <v>43994</v>
      </c>
      <c r="D735" s="1" t="s">
        <v>228</v>
      </c>
      <c r="E735" s="1" t="s">
        <v>229</v>
      </c>
      <c r="F735" s="1" t="s">
        <v>2983</v>
      </c>
      <c r="G735" s="1" t="s">
        <v>3180</v>
      </c>
      <c r="H735" s="42"/>
      <c r="I735" s="2">
        <v>1</v>
      </c>
      <c r="J735" s="2">
        <v>148.53363636363599</v>
      </c>
      <c r="K735" s="87">
        <v>224.89626415454501</v>
      </c>
      <c r="L735" s="2">
        <v>272.12447962699946</v>
      </c>
      <c r="M735" s="4">
        <v>179.72569999999953</v>
      </c>
      <c r="N735" s="4">
        <v>179.72569999999953</v>
      </c>
      <c r="O735" s="4">
        <v>170.73941499999955</v>
      </c>
      <c r="P735" s="4">
        <v>170.73941499999955</v>
      </c>
      <c r="Q735" s="5" t="s">
        <v>2969</v>
      </c>
      <c r="R735" s="12">
        <v>101.38506462699991</v>
      </c>
      <c r="S735" s="59">
        <v>0</v>
      </c>
      <c r="T735" s="59">
        <v>0</v>
      </c>
      <c r="U735" s="59">
        <v>0</v>
      </c>
      <c r="V735" s="59">
        <v>0</v>
      </c>
      <c r="W735" s="59">
        <v>0</v>
      </c>
      <c r="X735" s="60">
        <f t="shared" si="133"/>
        <v>0</v>
      </c>
      <c r="Y735" s="5"/>
    </row>
    <row r="736" spans="1:25" customFormat="1" x14ac:dyDescent="0.35">
      <c r="A736" s="1" t="s">
        <v>1145</v>
      </c>
      <c r="B736" s="1" t="s">
        <v>1146</v>
      </c>
      <c r="C736" s="3">
        <v>43994</v>
      </c>
      <c r="D736" s="1" t="s">
        <v>230</v>
      </c>
      <c r="E736" s="1" t="s">
        <v>229</v>
      </c>
      <c r="F736" s="1" t="s">
        <v>2983</v>
      </c>
      <c r="G736" s="1" t="s">
        <v>3180</v>
      </c>
      <c r="H736" s="42"/>
      <c r="I736" s="2">
        <v>-1</v>
      </c>
      <c r="J736" s="2">
        <v>148.53363636363599</v>
      </c>
      <c r="K736" s="87">
        <v>-224.89626415454501</v>
      </c>
      <c r="L736" s="2">
        <v>-272.12447962699946</v>
      </c>
      <c r="M736" s="4">
        <v>179.72569999999953</v>
      </c>
      <c r="N736" s="4">
        <v>-179.72569999999953</v>
      </c>
      <c r="O736" s="4">
        <v>-170.73941499999955</v>
      </c>
      <c r="P736" s="4">
        <v>-170.73941499999955</v>
      </c>
      <c r="Q736" s="5" t="s">
        <v>2969</v>
      </c>
      <c r="R736" s="12">
        <v>-101.38506462699991</v>
      </c>
      <c r="S736" s="59">
        <v>0</v>
      </c>
      <c r="T736" s="59">
        <v>0</v>
      </c>
      <c r="U736" s="59">
        <v>0</v>
      </c>
      <c r="V736" s="59">
        <v>0</v>
      </c>
      <c r="W736" s="59">
        <v>0</v>
      </c>
      <c r="X736" s="60">
        <f t="shared" si="133"/>
        <v>0</v>
      </c>
      <c r="Y736" s="5"/>
    </row>
    <row r="737" spans="1:25" customFormat="1" x14ac:dyDescent="0.35">
      <c r="A737" s="1" t="s">
        <v>1145</v>
      </c>
      <c r="B737" s="1" t="s">
        <v>1146</v>
      </c>
      <c r="C737" s="3">
        <v>43994</v>
      </c>
      <c r="D737" s="1" t="s">
        <v>231</v>
      </c>
      <c r="E737" s="1" t="s">
        <v>229</v>
      </c>
      <c r="F737" s="1" t="s">
        <v>2983</v>
      </c>
      <c r="G737" s="1" t="s">
        <v>3180</v>
      </c>
      <c r="H737" s="42"/>
      <c r="I737" s="2">
        <v>1</v>
      </c>
      <c r="J737" s="2">
        <v>148.53363636363599</v>
      </c>
      <c r="K737" s="87">
        <v>224.89626415454501</v>
      </c>
      <c r="L737" s="2">
        <v>272.12447962699946</v>
      </c>
      <c r="M737" s="4">
        <v>179.72569999999953</v>
      </c>
      <c r="N737" s="4">
        <v>179.72569999999953</v>
      </c>
      <c r="O737" s="4">
        <v>170.73941499999955</v>
      </c>
      <c r="P737" s="4">
        <v>170.73941499999955</v>
      </c>
      <c r="Q737" s="5" t="s">
        <v>2969</v>
      </c>
      <c r="R737" s="12">
        <v>101.38506462699991</v>
      </c>
      <c r="S737" s="59">
        <v>0</v>
      </c>
      <c r="T737" s="59">
        <v>0</v>
      </c>
      <c r="U737" s="59">
        <v>0</v>
      </c>
      <c r="V737" s="59">
        <v>0</v>
      </c>
      <c r="W737" s="59">
        <v>0</v>
      </c>
      <c r="X737" s="60">
        <f t="shared" si="133"/>
        <v>0</v>
      </c>
      <c r="Y737" s="5"/>
    </row>
    <row r="738" spans="1:25" customFormat="1" x14ac:dyDescent="0.35">
      <c r="A738" s="1" t="s">
        <v>1349</v>
      </c>
      <c r="B738" s="1" t="s">
        <v>1350</v>
      </c>
      <c r="C738" s="3">
        <v>43994</v>
      </c>
      <c r="D738" s="1" t="s">
        <v>228</v>
      </c>
      <c r="E738" s="1" t="s">
        <v>229</v>
      </c>
      <c r="F738" s="1" t="s">
        <v>2983</v>
      </c>
      <c r="G738" s="1" t="s">
        <v>3180</v>
      </c>
      <c r="H738" s="42"/>
      <c r="I738" s="2">
        <v>1</v>
      </c>
      <c r="J738" s="2">
        <v>209.05173553719001</v>
      </c>
      <c r="K738" s="87">
        <v>316.52732329421502</v>
      </c>
      <c r="L738" s="2">
        <v>382.99806118600014</v>
      </c>
      <c r="M738" s="4">
        <v>252.9525999999999</v>
      </c>
      <c r="N738" s="4">
        <v>252.9525999999999</v>
      </c>
      <c r="O738" s="4">
        <v>240.30496999999991</v>
      </c>
      <c r="P738" s="4">
        <v>240.30496999999991</v>
      </c>
      <c r="Q738" s="5" t="s">
        <v>2969</v>
      </c>
      <c r="R738" s="12">
        <v>142.69309118600023</v>
      </c>
      <c r="S738" s="59">
        <v>0</v>
      </c>
      <c r="T738" s="59">
        <v>0</v>
      </c>
      <c r="U738" s="59">
        <v>0</v>
      </c>
      <c r="V738" s="59">
        <v>0</v>
      </c>
      <c r="W738" s="59">
        <v>0</v>
      </c>
      <c r="X738" s="60">
        <f t="shared" si="133"/>
        <v>0</v>
      </c>
      <c r="Y738" s="5"/>
    </row>
    <row r="739" spans="1:25" customFormat="1" x14ac:dyDescent="0.35">
      <c r="A739" s="1" t="s">
        <v>1349</v>
      </c>
      <c r="B739" s="1" t="s">
        <v>1350</v>
      </c>
      <c r="C739" s="3">
        <v>43994</v>
      </c>
      <c r="D739" s="1" t="s">
        <v>230</v>
      </c>
      <c r="E739" s="1" t="s">
        <v>229</v>
      </c>
      <c r="F739" s="1" t="s">
        <v>2983</v>
      </c>
      <c r="G739" s="1" t="s">
        <v>3180</v>
      </c>
      <c r="H739" s="42"/>
      <c r="I739" s="2">
        <v>-1</v>
      </c>
      <c r="J739" s="2">
        <v>209.05173553719001</v>
      </c>
      <c r="K739" s="87">
        <v>-316.52732329421502</v>
      </c>
      <c r="L739" s="2">
        <v>-382.99806118600014</v>
      </c>
      <c r="M739" s="4">
        <v>252.9525999999999</v>
      </c>
      <c r="N739" s="4">
        <v>-252.9525999999999</v>
      </c>
      <c r="O739" s="4">
        <v>-240.30496999999991</v>
      </c>
      <c r="P739" s="4">
        <v>-240.30496999999991</v>
      </c>
      <c r="Q739" s="5" t="s">
        <v>2969</v>
      </c>
      <c r="R739" s="12">
        <v>-142.69309118600023</v>
      </c>
      <c r="S739" s="59">
        <v>0</v>
      </c>
      <c r="T739" s="59">
        <v>0</v>
      </c>
      <c r="U739" s="59">
        <v>0</v>
      </c>
      <c r="V739" s="59">
        <v>0</v>
      </c>
      <c r="W739" s="59">
        <v>0</v>
      </c>
      <c r="X739" s="60">
        <f t="shared" si="133"/>
        <v>0</v>
      </c>
      <c r="Y739" s="5"/>
    </row>
    <row r="740" spans="1:25" customFormat="1" x14ac:dyDescent="0.35">
      <c r="A740" s="1" t="s">
        <v>1349</v>
      </c>
      <c r="B740" s="1" t="s">
        <v>1350</v>
      </c>
      <c r="C740" s="3">
        <v>43994</v>
      </c>
      <c r="D740" s="1" t="s">
        <v>231</v>
      </c>
      <c r="E740" s="1" t="s">
        <v>229</v>
      </c>
      <c r="F740" s="1" t="s">
        <v>2983</v>
      </c>
      <c r="G740" s="1" t="s">
        <v>3180</v>
      </c>
      <c r="H740" s="42"/>
      <c r="I740" s="2">
        <v>1</v>
      </c>
      <c r="J740" s="2">
        <v>209.05173553719001</v>
      </c>
      <c r="K740" s="87">
        <v>316.52732329421502</v>
      </c>
      <c r="L740" s="2">
        <v>382.99806118600014</v>
      </c>
      <c r="M740" s="4">
        <v>252.9525999999999</v>
      </c>
      <c r="N740" s="4">
        <v>252.9525999999999</v>
      </c>
      <c r="O740" s="4">
        <v>240.30496999999991</v>
      </c>
      <c r="P740" s="4">
        <v>240.30496999999991</v>
      </c>
      <c r="Q740" s="5" t="s">
        <v>2969</v>
      </c>
      <c r="R740" s="12">
        <v>142.69309118600023</v>
      </c>
      <c r="S740" s="59">
        <v>0</v>
      </c>
      <c r="T740" s="59">
        <v>0</v>
      </c>
      <c r="U740" s="59">
        <v>0</v>
      </c>
      <c r="V740" s="59">
        <v>0</v>
      </c>
      <c r="W740" s="59">
        <v>0</v>
      </c>
      <c r="X740" s="60">
        <f t="shared" si="133"/>
        <v>0</v>
      </c>
      <c r="Y740" s="5"/>
    </row>
    <row r="741" spans="1:25" customFormat="1" x14ac:dyDescent="0.35">
      <c r="A741" s="1" t="s">
        <v>1529</v>
      </c>
      <c r="B741" s="1" t="s">
        <v>1530</v>
      </c>
      <c r="C741" s="3">
        <v>43994</v>
      </c>
      <c r="D741" s="1" t="s">
        <v>228</v>
      </c>
      <c r="E741" s="1" t="s">
        <v>229</v>
      </c>
      <c r="F741" s="1" t="s">
        <v>2983</v>
      </c>
      <c r="G741" s="1" t="s">
        <v>3180</v>
      </c>
      <c r="H741" s="42"/>
      <c r="I741" s="2">
        <v>1</v>
      </c>
      <c r="J741" s="2">
        <v>133.117933884298</v>
      </c>
      <c r="K741" s="87">
        <v>201.555194873554</v>
      </c>
      <c r="L741" s="2">
        <v>243.88178579700033</v>
      </c>
      <c r="M741" s="4">
        <v>161.07270000000057</v>
      </c>
      <c r="N741" s="4">
        <v>161.07270000000057</v>
      </c>
      <c r="O741" s="4">
        <v>153.01906500000052</v>
      </c>
      <c r="P741" s="4">
        <v>153.01906500000052</v>
      </c>
      <c r="Q741" s="5" t="s">
        <v>2969</v>
      </c>
      <c r="R741" s="12">
        <v>90.86272079699981</v>
      </c>
      <c r="S741" s="59">
        <v>0</v>
      </c>
      <c r="T741" s="59">
        <v>0</v>
      </c>
      <c r="U741" s="59">
        <v>0</v>
      </c>
      <c r="V741" s="59">
        <v>0</v>
      </c>
      <c r="W741" s="59">
        <v>0</v>
      </c>
      <c r="X741" s="60">
        <f t="shared" si="133"/>
        <v>0</v>
      </c>
      <c r="Y741" s="5"/>
    </row>
    <row r="742" spans="1:25" customFormat="1" x14ac:dyDescent="0.35">
      <c r="A742" s="1" t="s">
        <v>1529</v>
      </c>
      <c r="B742" s="1" t="s">
        <v>1530</v>
      </c>
      <c r="C742" s="3">
        <v>43994</v>
      </c>
      <c r="D742" s="1" t="s">
        <v>230</v>
      </c>
      <c r="E742" s="1" t="s">
        <v>229</v>
      </c>
      <c r="F742" s="1" t="s">
        <v>2983</v>
      </c>
      <c r="G742" s="1" t="s">
        <v>3180</v>
      </c>
      <c r="H742" s="42"/>
      <c r="I742" s="2">
        <v>-1</v>
      </c>
      <c r="J742" s="2">
        <v>133.117933884298</v>
      </c>
      <c r="K742" s="87">
        <v>-201.555194873554</v>
      </c>
      <c r="L742" s="2">
        <v>-243.88178579700033</v>
      </c>
      <c r="M742" s="4">
        <v>161.07270000000057</v>
      </c>
      <c r="N742" s="4">
        <v>-161.07270000000057</v>
      </c>
      <c r="O742" s="4">
        <v>-153.01906500000052</v>
      </c>
      <c r="P742" s="4">
        <v>-153.01906500000052</v>
      </c>
      <c r="Q742" s="5" t="s">
        <v>2969</v>
      </c>
      <c r="R742" s="12">
        <v>-90.86272079699981</v>
      </c>
      <c r="S742" s="59">
        <v>0</v>
      </c>
      <c r="T742" s="59">
        <v>0</v>
      </c>
      <c r="U742" s="59">
        <v>0</v>
      </c>
      <c r="V742" s="59">
        <v>0</v>
      </c>
      <c r="W742" s="59">
        <v>0</v>
      </c>
      <c r="X742" s="60">
        <f t="shared" si="133"/>
        <v>0</v>
      </c>
      <c r="Y742" s="5"/>
    </row>
    <row r="743" spans="1:25" customFormat="1" x14ac:dyDescent="0.35">
      <c r="A743" s="1" t="s">
        <v>1529</v>
      </c>
      <c r="B743" s="1" t="s">
        <v>1530</v>
      </c>
      <c r="C743" s="3">
        <v>43994</v>
      </c>
      <c r="D743" s="1" t="s">
        <v>231</v>
      </c>
      <c r="E743" s="1" t="s">
        <v>229</v>
      </c>
      <c r="F743" s="1" t="s">
        <v>2983</v>
      </c>
      <c r="G743" s="1" t="s">
        <v>3180</v>
      </c>
      <c r="H743" s="42">
        <v>644</v>
      </c>
      <c r="I743" s="2">
        <v>1</v>
      </c>
      <c r="J743" s="2">
        <v>133.117933884298</v>
      </c>
      <c r="K743" s="87">
        <v>201.555194873554</v>
      </c>
      <c r="L743" s="2">
        <v>243.88178579700033</v>
      </c>
      <c r="M743" s="4">
        <v>161.07270000000057</v>
      </c>
      <c r="N743" s="4">
        <v>161.07270000000057</v>
      </c>
      <c r="O743" s="4">
        <v>153.01906500000052</v>
      </c>
      <c r="P743" s="4">
        <v>153.01906500000052</v>
      </c>
      <c r="Q743" s="5" t="s">
        <v>2969</v>
      </c>
      <c r="R743" s="12">
        <v>90.86272079699981</v>
      </c>
      <c r="S743" s="59">
        <v>2231.44</v>
      </c>
      <c r="T743" s="59">
        <v>-53.78</v>
      </c>
      <c r="U743" s="59">
        <v>-44.63</v>
      </c>
      <c r="V743" s="59">
        <v>-93.709999999999809</v>
      </c>
      <c r="W743" s="59">
        <v>2039.32</v>
      </c>
      <c r="X743" s="60">
        <f>+W743-P744</f>
        <v>751.78680500000041</v>
      </c>
      <c r="Y743" s="5"/>
    </row>
    <row r="744" spans="1:25" customFormat="1" x14ac:dyDescent="0.35">
      <c r="A744" s="1"/>
      <c r="B744" s="1"/>
      <c r="C744" s="3"/>
      <c r="D744" s="1"/>
      <c r="E744" s="1"/>
      <c r="F744" s="1"/>
      <c r="G744" s="1"/>
      <c r="H744" s="42"/>
      <c r="I744" s="2"/>
      <c r="J744" s="2"/>
      <c r="K744" s="87"/>
      <c r="L744" s="2"/>
      <c r="M744" s="4"/>
      <c r="N744" s="4"/>
      <c r="O744" s="4"/>
      <c r="P744" s="26">
        <f>SUM(P732:P743)</f>
        <v>1287.5331949999995</v>
      </c>
      <c r="Q744" s="5"/>
      <c r="R744" s="12"/>
      <c r="S744" s="59">
        <v>0</v>
      </c>
      <c r="T744" s="59">
        <v>0</v>
      </c>
      <c r="U744" s="59">
        <v>0</v>
      </c>
      <c r="V744" s="59">
        <v>0</v>
      </c>
      <c r="W744" s="59">
        <v>0</v>
      </c>
      <c r="X744" s="60">
        <f t="shared" ref="X744:X747" si="134">+W744</f>
        <v>0</v>
      </c>
      <c r="Y744" s="5"/>
    </row>
    <row r="745" spans="1:25" customFormat="1" x14ac:dyDescent="0.35">
      <c r="A745" s="1" t="s">
        <v>99</v>
      </c>
      <c r="B745" s="1" t="s">
        <v>100</v>
      </c>
      <c r="C745" s="3">
        <v>43994</v>
      </c>
      <c r="D745" s="1" t="s">
        <v>131</v>
      </c>
      <c r="E745" s="1" t="s">
        <v>132</v>
      </c>
      <c r="F745" s="1" t="s">
        <v>2983</v>
      </c>
      <c r="G745" s="1" t="s">
        <v>3171</v>
      </c>
      <c r="H745" s="42"/>
      <c r="I745" s="2">
        <v>1</v>
      </c>
      <c r="J745" s="2">
        <v>256.70702479338797</v>
      </c>
      <c r="K745" s="87">
        <v>378.631053047107</v>
      </c>
      <c r="L745" s="2">
        <v>458.14357418699944</v>
      </c>
      <c r="M745" s="4">
        <v>310.61549999999943</v>
      </c>
      <c r="N745" s="4">
        <v>310.61549999999943</v>
      </c>
      <c r="O745" s="4">
        <v>295.08472499999942</v>
      </c>
      <c r="P745" s="4">
        <v>295.08472499999942</v>
      </c>
      <c r="Q745" s="5" t="s">
        <v>2969</v>
      </c>
      <c r="R745" s="12">
        <v>163.05884918700002</v>
      </c>
      <c r="S745" s="59">
        <v>0</v>
      </c>
      <c r="T745" s="59">
        <v>0</v>
      </c>
      <c r="U745" s="59">
        <v>0</v>
      </c>
      <c r="V745" s="59">
        <v>0</v>
      </c>
      <c r="W745" s="59">
        <v>0</v>
      </c>
      <c r="X745" s="60">
        <f t="shared" si="134"/>
        <v>0</v>
      </c>
      <c r="Y745" s="5"/>
    </row>
    <row r="746" spans="1:25" customFormat="1" x14ac:dyDescent="0.35">
      <c r="A746" s="1" t="s">
        <v>252</v>
      </c>
      <c r="B746" s="1" t="s">
        <v>253</v>
      </c>
      <c r="C746" s="3">
        <v>43994</v>
      </c>
      <c r="D746" s="1" t="s">
        <v>131</v>
      </c>
      <c r="E746" s="1" t="s">
        <v>132</v>
      </c>
      <c r="F746" s="1" t="s">
        <v>2983</v>
      </c>
      <c r="G746" s="1" t="s">
        <v>3171</v>
      </c>
      <c r="H746" s="42"/>
      <c r="I746" s="2">
        <v>1</v>
      </c>
      <c r="J746" s="2">
        <v>232.53272727272699</v>
      </c>
      <c r="K746" s="87">
        <v>345.414111998181</v>
      </c>
      <c r="L746" s="2">
        <v>417.95107551779898</v>
      </c>
      <c r="M746" s="4">
        <v>281.36459999999965</v>
      </c>
      <c r="N746" s="4">
        <v>281.36459999999965</v>
      </c>
      <c r="O746" s="4">
        <v>267.29636999999968</v>
      </c>
      <c r="P746" s="4">
        <v>267.29636999999968</v>
      </c>
      <c r="Q746" s="5" t="s">
        <v>2969</v>
      </c>
      <c r="R746" s="12">
        <v>150.6547055177993</v>
      </c>
      <c r="S746" s="59">
        <v>0</v>
      </c>
      <c r="T746" s="59">
        <v>0</v>
      </c>
      <c r="U746" s="59">
        <v>0</v>
      </c>
      <c r="V746" s="59">
        <v>0</v>
      </c>
      <c r="W746" s="59">
        <v>0</v>
      </c>
      <c r="X746" s="60">
        <f t="shared" si="134"/>
        <v>0</v>
      </c>
      <c r="Y746" s="5"/>
    </row>
    <row r="747" spans="1:25" customFormat="1" x14ac:dyDescent="0.35">
      <c r="A747" s="1" t="s">
        <v>1033</v>
      </c>
      <c r="B747" s="1" t="s">
        <v>1034</v>
      </c>
      <c r="C747" s="3">
        <v>43994</v>
      </c>
      <c r="D747" s="1" t="s">
        <v>131</v>
      </c>
      <c r="E747" s="1" t="s">
        <v>132</v>
      </c>
      <c r="F747" s="1" t="s">
        <v>2983</v>
      </c>
      <c r="G747" s="1" t="s">
        <v>3171</v>
      </c>
      <c r="H747" s="42"/>
      <c r="I747" s="2">
        <v>1</v>
      </c>
      <c r="J747" s="2">
        <v>269.56991735537201</v>
      </c>
      <c r="K747" s="87">
        <v>400.27264398958698</v>
      </c>
      <c r="L747" s="2">
        <v>484.32989922740023</v>
      </c>
      <c r="M747" s="4">
        <v>326.17960000000011</v>
      </c>
      <c r="N747" s="4">
        <v>326.17960000000011</v>
      </c>
      <c r="O747" s="4">
        <v>309.87062000000009</v>
      </c>
      <c r="P747" s="4">
        <v>309.87062000000009</v>
      </c>
      <c r="Q747" s="5" t="s">
        <v>2969</v>
      </c>
      <c r="R747" s="12">
        <v>174.45927922740015</v>
      </c>
      <c r="S747" s="59">
        <v>0</v>
      </c>
      <c r="T747" s="59">
        <v>0</v>
      </c>
      <c r="U747" s="59">
        <v>0</v>
      </c>
      <c r="V747" s="59">
        <v>0</v>
      </c>
      <c r="W747" s="59">
        <v>0</v>
      </c>
      <c r="X747" s="60">
        <f t="shared" si="134"/>
        <v>0</v>
      </c>
      <c r="Y747" s="5"/>
    </row>
    <row r="748" spans="1:25" customFormat="1" x14ac:dyDescent="0.35">
      <c r="A748" s="1" t="s">
        <v>2833</v>
      </c>
      <c r="B748" s="1" t="s">
        <v>2834</v>
      </c>
      <c r="C748" s="3">
        <v>43994</v>
      </c>
      <c r="D748" s="1" t="s">
        <v>131</v>
      </c>
      <c r="E748" s="1" t="s">
        <v>132</v>
      </c>
      <c r="F748" s="1" t="s">
        <v>2983</v>
      </c>
      <c r="G748" s="1" t="s">
        <v>3171</v>
      </c>
      <c r="H748" s="42">
        <v>661</v>
      </c>
      <c r="I748" s="2">
        <v>1</v>
      </c>
      <c r="J748" s="2">
        <v>328.27256198347101</v>
      </c>
      <c r="K748" s="87">
        <v>488.29985531685901</v>
      </c>
      <c r="L748" s="2">
        <v>590.84282493339936</v>
      </c>
      <c r="M748" s="4">
        <v>397.20979999999992</v>
      </c>
      <c r="N748" s="4">
        <v>397.20979999999992</v>
      </c>
      <c r="O748" s="4">
        <v>377.34930999999989</v>
      </c>
      <c r="P748" s="4">
        <v>377.34930999999989</v>
      </c>
      <c r="Q748" s="5" t="s">
        <v>2969</v>
      </c>
      <c r="R748" s="12">
        <v>213.49351493339947</v>
      </c>
      <c r="S748" s="59">
        <v>1951.27</v>
      </c>
      <c r="T748" s="59">
        <v>-47.03</v>
      </c>
      <c r="U748" s="59">
        <v>-39.03</v>
      </c>
      <c r="V748" s="59">
        <v>-120.98000000000002</v>
      </c>
      <c r="W748" s="59">
        <v>1744.23</v>
      </c>
      <c r="X748" s="60">
        <f>+W748-P749</f>
        <v>494.62897500000099</v>
      </c>
      <c r="Y748" s="5"/>
    </row>
    <row r="749" spans="1:25" customFormat="1" x14ac:dyDescent="0.35">
      <c r="A749" s="1"/>
      <c r="B749" s="1"/>
      <c r="C749" s="3"/>
      <c r="D749" s="1"/>
      <c r="E749" s="1"/>
      <c r="F749" s="1"/>
      <c r="G749" s="1"/>
      <c r="H749" s="42"/>
      <c r="I749" s="2"/>
      <c r="J749" s="2"/>
      <c r="K749" s="87"/>
      <c r="L749" s="2"/>
      <c r="M749" s="4"/>
      <c r="N749" s="4"/>
      <c r="O749" s="4"/>
      <c r="P749" s="26">
        <f>SUM(P745:P748)</f>
        <v>1249.601024999999</v>
      </c>
      <c r="Q749" s="5"/>
      <c r="R749" s="12"/>
      <c r="S749" s="59">
        <v>0</v>
      </c>
      <c r="T749" s="59">
        <v>0</v>
      </c>
      <c r="U749" s="59">
        <v>0</v>
      </c>
      <c r="V749" s="59">
        <v>0</v>
      </c>
      <c r="W749" s="59">
        <v>0</v>
      </c>
      <c r="X749" s="60">
        <f t="shared" ref="X749:X755" si="135">+W749</f>
        <v>0</v>
      </c>
      <c r="Y749" s="5"/>
    </row>
    <row r="750" spans="1:25" customFormat="1" x14ac:dyDescent="0.35">
      <c r="A750" s="1" t="s">
        <v>43</v>
      </c>
      <c r="B750" s="1" t="s">
        <v>44</v>
      </c>
      <c r="C750" s="3">
        <v>43995</v>
      </c>
      <c r="D750" s="1" t="s">
        <v>51</v>
      </c>
      <c r="E750" s="1" t="s">
        <v>52</v>
      </c>
      <c r="F750" s="1" t="s">
        <v>2983</v>
      </c>
      <c r="G750" s="1" t="s">
        <v>3181</v>
      </c>
      <c r="H750" s="42"/>
      <c r="I750" s="2">
        <v>1</v>
      </c>
      <c r="J750" s="2">
        <v>922.07661157024802</v>
      </c>
      <c r="K750" s="87">
        <v>1371.1814018484299</v>
      </c>
      <c r="L750" s="2">
        <v>1659.1294962366001</v>
      </c>
      <c r="M750" s="4">
        <v>1115.7127</v>
      </c>
      <c r="N750" s="4">
        <v>1115.7127</v>
      </c>
      <c r="O750" s="4">
        <v>1059.9270650000001</v>
      </c>
      <c r="P750" s="4">
        <v>1059.9270650000001</v>
      </c>
      <c r="Q750" s="5" t="s">
        <v>2969</v>
      </c>
      <c r="R750" s="12">
        <v>599.20243123659998</v>
      </c>
      <c r="S750" s="59">
        <v>0</v>
      </c>
      <c r="T750" s="59">
        <v>0</v>
      </c>
      <c r="U750" s="59">
        <v>0</v>
      </c>
      <c r="V750" s="59">
        <v>0</v>
      </c>
      <c r="W750" s="59">
        <v>0</v>
      </c>
      <c r="X750" s="60">
        <f t="shared" si="135"/>
        <v>0</v>
      </c>
      <c r="Y750" s="5"/>
    </row>
    <row r="751" spans="1:25" customFormat="1" x14ac:dyDescent="0.35">
      <c r="A751" s="1" t="s">
        <v>292</v>
      </c>
      <c r="B751" s="1" t="s">
        <v>293</v>
      </c>
      <c r="C751" s="3">
        <v>43995</v>
      </c>
      <c r="D751" s="1" t="s">
        <v>51</v>
      </c>
      <c r="E751" s="1" t="s">
        <v>52</v>
      </c>
      <c r="F751" s="1" t="s">
        <v>2983</v>
      </c>
      <c r="G751" s="1" t="s">
        <v>3181</v>
      </c>
      <c r="H751" s="42"/>
      <c r="I751" s="2">
        <v>1</v>
      </c>
      <c r="J751" s="2">
        <v>158.49991735537199</v>
      </c>
      <c r="K751" s="87">
        <v>235.70126460124001</v>
      </c>
      <c r="L751" s="2">
        <v>285.19853016750039</v>
      </c>
      <c r="M751" s="4">
        <v>191.78490000000011</v>
      </c>
      <c r="N751" s="4">
        <v>191.78490000000011</v>
      </c>
      <c r="O751" s="4">
        <v>182.1956550000001</v>
      </c>
      <c r="P751" s="4">
        <v>182.1956550000001</v>
      </c>
      <c r="Q751" s="5" t="s">
        <v>2969</v>
      </c>
      <c r="R751" s="12">
        <v>103.00287516750029</v>
      </c>
      <c r="S751" s="59">
        <v>0</v>
      </c>
      <c r="T751" s="59">
        <v>0</v>
      </c>
      <c r="U751" s="59">
        <v>0</v>
      </c>
      <c r="V751" s="59">
        <v>0</v>
      </c>
      <c r="W751" s="59">
        <v>0</v>
      </c>
      <c r="X751" s="60">
        <f t="shared" si="135"/>
        <v>0</v>
      </c>
      <c r="Y751" s="5"/>
    </row>
    <row r="752" spans="1:25" customFormat="1" x14ac:dyDescent="0.35">
      <c r="A752" s="1" t="s">
        <v>382</v>
      </c>
      <c r="B752" s="1" t="s">
        <v>383</v>
      </c>
      <c r="C752" s="3">
        <v>43995</v>
      </c>
      <c r="D752" s="1" t="s">
        <v>51</v>
      </c>
      <c r="E752" s="1" t="s">
        <v>52</v>
      </c>
      <c r="F752" s="1" t="s">
        <v>2983</v>
      </c>
      <c r="G752" s="1" t="s">
        <v>3181</v>
      </c>
      <c r="H752" s="42"/>
      <c r="I752" s="2">
        <v>1</v>
      </c>
      <c r="J752" s="2">
        <v>87.127107438016495</v>
      </c>
      <c r="K752" s="87">
        <v>129.95631033198299</v>
      </c>
      <c r="L752" s="2">
        <v>157.2471355016994</v>
      </c>
      <c r="M752" s="4">
        <v>105.42379999999996</v>
      </c>
      <c r="N752" s="4">
        <v>105.42379999999996</v>
      </c>
      <c r="O752" s="4">
        <v>100.15260999999995</v>
      </c>
      <c r="P752" s="4">
        <v>100.15260999999995</v>
      </c>
      <c r="Q752" s="5" t="s">
        <v>2969</v>
      </c>
      <c r="R752" s="12">
        <v>57.094525501699451</v>
      </c>
      <c r="S752" s="59">
        <v>0</v>
      </c>
      <c r="T752" s="59">
        <v>0</v>
      </c>
      <c r="U752" s="59">
        <v>0</v>
      </c>
      <c r="V752" s="59">
        <v>0</v>
      </c>
      <c r="W752" s="59">
        <v>0</v>
      </c>
      <c r="X752" s="60">
        <f t="shared" si="135"/>
        <v>0</v>
      </c>
      <c r="Y752" s="5"/>
    </row>
    <row r="753" spans="1:25" customFormat="1" x14ac:dyDescent="0.35">
      <c r="A753" s="1" t="s">
        <v>1007</v>
      </c>
      <c r="B753" s="1" t="s">
        <v>1008</v>
      </c>
      <c r="C753" s="3">
        <v>43995</v>
      </c>
      <c r="D753" s="1" t="s">
        <v>51</v>
      </c>
      <c r="E753" s="1" t="s">
        <v>52</v>
      </c>
      <c r="F753" s="1" t="s">
        <v>2983</v>
      </c>
      <c r="G753" s="1" t="s">
        <v>3181</v>
      </c>
      <c r="H753" s="42"/>
      <c r="I753" s="2">
        <v>1</v>
      </c>
      <c r="J753" s="2">
        <v>163.163801652893</v>
      </c>
      <c r="K753" s="87">
        <v>242.627102096778</v>
      </c>
      <c r="L753" s="2">
        <v>293.57879353710138</v>
      </c>
      <c r="M753" s="4">
        <v>197.42820000000052</v>
      </c>
      <c r="N753" s="4">
        <v>197.42820000000052</v>
      </c>
      <c r="O753" s="4">
        <v>187.55679000000049</v>
      </c>
      <c r="P753" s="4">
        <v>187.55679000000049</v>
      </c>
      <c r="Q753" s="5" t="s">
        <v>2969</v>
      </c>
      <c r="R753" s="12">
        <v>106.02200353710089</v>
      </c>
      <c r="S753" s="59">
        <v>0</v>
      </c>
      <c r="T753" s="59">
        <v>0</v>
      </c>
      <c r="U753" s="59">
        <v>0</v>
      </c>
      <c r="V753" s="59">
        <v>0</v>
      </c>
      <c r="W753" s="59">
        <v>0</v>
      </c>
      <c r="X753" s="60">
        <f t="shared" si="135"/>
        <v>0</v>
      </c>
      <c r="Y753" s="5"/>
    </row>
    <row r="754" spans="1:25" customFormat="1" x14ac:dyDescent="0.35">
      <c r="A754" s="1" t="s">
        <v>1826</v>
      </c>
      <c r="B754" s="1" t="s">
        <v>1827</v>
      </c>
      <c r="C754" s="3">
        <v>43995</v>
      </c>
      <c r="D754" s="1" t="s">
        <v>51</v>
      </c>
      <c r="E754" s="1" t="s">
        <v>52</v>
      </c>
      <c r="F754" s="1" t="s">
        <v>2983</v>
      </c>
      <c r="G754" s="1" t="s">
        <v>3181</v>
      </c>
      <c r="H754" s="42"/>
      <c r="I754" s="2">
        <v>1</v>
      </c>
      <c r="J754" s="2">
        <v>20.730165289256199</v>
      </c>
      <c r="K754" s="87">
        <v>30.822024355371902</v>
      </c>
      <c r="L754" s="2">
        <v>37.294649470000003</v>
      </c>
      <c r="M754" s="4">
        <v>25.083500000000001</v>
      </c>
      <c r="N754" s="4">
        <v>25.083500000000001</v>
      </c>
      <c r="O754" s="4">
        <v>23.829325000000001</v>
      </c>
      <c r="P754" s="4">
        <v>23.829325000000001</v>
      </c>
      <c r="Q754" s="5" t="s">
        <v>2969</v>
      </c>
      <c r="R754" s="12">
        <v>13.465324470000002</v>
      </c>
      <c r="S754" s="59">
        <v>0</v>
      </c>
      <c r="T754" s="59">
        <v>0</v>
      </c>
      <c r="U754" s="59">
        <v>0</v>
      </c>
      <c r="V754" s="59">
        <v>0</v>
      </c>
      <c r="W754" s="59">
        <v>0</v>
      </c>
      <c r="X754" s="60">
        <f t="shared" si="135"/>
        <v>0</v>
      </c>
      <c r="Y754" s="5"/>
    </row>
    <row r="755" spans="1:25" customFormat="1" x14ac:dyDescent="0.35">
      <c r="A755" s="1" t="s">
        <v>2629</v>
      </c>
      <c r="B755" s="1" t="s">
        <v>2630</v>
      </c>
      <c r="C755" s="3">
        <v>43995</v>
      </c>
      <c r="D755" s="1" t="s">
        <v>51</v>
      </c>
      <c r="E755" s="1" t="s">
        <v>52</v>
      </c>
      <c r="F755" s="1" t="s">
        <v>2983</v>
      </c>
      <c r="G755" s="1" t="s">
        <v>3181</v>
      </c>
      <c r="H755" s="42"/>
      <c r="I755" s="2">
        <v>1</v>
      </c>
      <c r="J755" s="2">
        <v>429.60314049586799</v>
      </c>
      <c r="K755" s="87">
        <v>638.91051617999995</v>
      </c>
      <c r="L755" s="2">
        <v>773.08172457779995</v>
      </c>
      <c r="M755" s="4">
        <v>519.81980000000021</v>
      </c>
      <c r="N755" s="4">
        <v>519.81980000000021</v>
      </c>
      <c r="O755" s="4">
        <v>493.8288100000002</v>
      </c>
      <c r="P755" s="4">
        <v>493.8288100000002</v>
      </c>
      <c r="Q755" s="5" t="s">
        <v>2969</v>
      </c>
      <c r="R755" s="12">
        <v>279.25291457779974</v>
      </c>
      <c r="S755" s="59">
        <v>0</v>
      </c>
      <c r="T755" s="59">
        <v>0</v>
      </c>
      <c r="U755" s="59">
        <v>0</v>
      </c>
      <c r="V755" s="59">
        <v>0</v>
      </c>
      <c r="W755" s="59">
        <v>0</v>
      </c>
      <c r="X755" s="60">
        <f t="shared" si="135"/>
        <v>0</v>
      </c>
      <c r="Y755" s="5"/>
    </row>
    <row r="756" spans="1:25" customFormat="1" x14ac:dyDescent="0.35">
      <c r="A756" s="1" t="s">
        <v>2731</v>
      </c>
      <c r="B756" s="1" t="s">
        <v>2732</v>
      </c>
      <c r="C756" s="3">
        <v>43995</v>
      </c>
      <c r="D756" s="1" t="s">
        <v>51</v>
      </c>
      <c r="E756" s="1" t="s">
        <v>52</v>
      </c>
      <c r="F756" s="1" t="s">
        <v>2983</v>
      </c>
      <c r="G756" s="1" t="s">
        <v>3181</v>
      </c>
      <c r="H756" s="42">
        <v>668</v>
      </c>
      <c r="I756" s="2">
        <v>1</v>
      </c>
      <c r="J756" s="2">
        <v>659.09768595041305</v>
      </c>
      <c r="K756" s="87">
        <v>980.183714638016</v>
      </c>
      <c r="L756" s="2">
        <v>1186.0222947119994</v>
      </c>
      <c r="M756" s="4">
        <v>797.50819999999976</v>
      </c>
      <c r="N756" s="4">
        <v>797.50819999999976</v>
      </c>
      <c r="O756" s="4">
        <v>757.63278999999977</v>
      </c>
      <c r="P756" s="4">
        <v>757.63278999999977</v>
      </c>
      <c r="Q756" s="5" t="s">
        <v>2969</v>
      </c>
      <c r="R756" s="12">
        <v>428.38950471199962</v>
      </c>
      <c r="S756" s="59">
        <v>4391.58</v>
      </c>
      <c r="T756" s="59">
        <v>-105.84</v>
      </c>
      <c r="U756" s="59">
        <v>-87.83</v>
      </c>
      <c r="V756" s="59">
        <v>-272.27999999999975</v>
      </c>
      <c r="W756" s="59">
        <v>3925.63</v>
      </c>
      <c r="X756" s="60">
        <f>+W756-P757</f>
        <v>1120.5069549999994</v>
      </c>
      <c r="Y756" s="5"/>
    </row>
    <row r="757" spans="1:25" customFormat="1" x14ac:dyDescent="0.35">
      <c r="A757" s="1"/>
      <c r="B757" s="1"/>
      <c r="C757" s="3"/>
      <c r="D757" s="1"/>
      <c r="E757" s="1"/>
      <c r="F757" s="1"/>
      <c r="G757" s="1"/>
      <c r="H757" s="42"/>
      <c r="I757" s="2"/>
      <c r="J757" s="2"/>
      <c r="K757" s="87"/>
      <c r="L757" s="2"/>
      <c r="M757" s="4"/>
      <c r="N757" s="4"/>
      <c r="O757" s="4"/>
      <c r="P757" s="26">
        <f>SUM(P750:P756)</f>
        <v>2805.1230450000007</v>
      </c>
      <c r="Q757" s="5"/>
      <c r="R757" s="12"/>
      <c r="S757" s="59">
        <v>0</v>
      </c>
      <c r="T757" s="59">
        <v>0</v>
      </c>
      <c r="U757" s="59">
        <v>0</v>
      </c>
      <c r="V757" s="59">
        <v>0</v>
      </c>
      <c r="W757" s="59">
        <v>0</v>
      </c>
      <c r="X757" s="60">
        <f t="shared" ref="X757:X759" si="136">+W757</f>
        <v>0</v>
      </c>
      <c r="Y757" s="5"/>
    </row>
    <row r="758" spans="1:25" customFormat="1" x14ac:dyDescent="0.35">
      <c r="A758" s="1" t="s">
        <v>43</v>
      </c>
      <c r="B758" s="1" t="s">
        <v>44</v>
      </c>
      <c r="C758" s="3">
        <v>43995</v>
      </c>
      <c r="D758" s="1" t="s">
        <v>49</v>
      </c>
      <c r="E758" s="1" t="s">
        <v>50</v>
      </c>
      <c r="F758" s="1" t="s">
        <v>2983</v>
      </c>
      <c r="G758" s="1" t="s">
        <v>3035</v>
      </c>
      <c r="H758" s="42"/>
      <c r="I758" s="2">
        <v>1</v>
      </c>
      <c r="J758" s="2">
        <v>922.07661157024802</v>
      </c>
      <c r="K758" s="87">
        <v>1613.15459040992</v>
      </c>
      <c r="L758" s="2">
        <v>1951.9170543960031</v>
      </c>
      <c r="M758" s="4">
        <v>1115.7127</v>
      </c>
      <c r="N758" s="4">
        <v>1115.7127</v>
      </c>
      <c r="O758" s="4">
        <v>1059.9270650000001</v>
      </c>
      <c r="P758" s="4">
        <v>1059.9270650000001</v>
      </c>
      <c r="Q758" s="5" t="s">
        <v>2969</v>
      </c>
      <c r="R758" s="12">
        <v>891.98998939600301</v>
      </c>
      <c r="S758" s="59">
        <v>0</v>
      </c>
      <c r="T758" s="59">
        <v>0</v>
      </c>
      <c r="U758" s="59">
        <v>0</v>
      </c>
      <c r="V758" s="59">
        <v>0</v>
      </c>
      <c r="W758" s="59">
        <v>0</v>
      </c>
      <c r="X758" s="60">
        <f t="shared" si="136"/>
        <v>0</v>
      </c>
      <c r="Y758" s="5"/>
    </row>
    <row r="759" spans="1:25" customFormat="1" x14ac:dyDescent="0.35">
      <c r="A759" s="1" t="s">
        <v>99</v>
      </c>
      <c r="B759" s="1" t="s">
        <v>100</v>
      </c>
      <c r="C759" s="3">
        <v>43995</v>
      </c>
      <c r="D759" s="1" t="s">
        <v>49</v>
      </c>
      <c r="E759" s="1" t="s">
        <v>50</v>
      </c>
      <c r="F759" s="1" t="s">
        <v>2983</v>
      </c>
      <c r="G759" s="1" t="s">
        <v>3035</v>
      </c>
      <c r="H759" s="42"/>
      <c r="I759" s="2">
        <v>1</v>
      </c>
      <c r="J759" s="2">
        <v>256.70702479338797</v>
      </c>
      <c r="K759" s="87">
        <v>445.44829770247901</v>
      </c>
      <c r="L759" s="2">
        <v>538.99244021999959</v>
      </c>
      <c r="M759" s="4">
        <v>310.61549999999943</v>
      </c>
      <c r="N759" s="4">
        <v>310.61549999999943</v>
      </c>
      <c r="O759" s="4">
        <v>295.08472499999942</v>
      </c>
      <c r="P759" s="4">
        <v>295.08472499999942</v>
      </c>
      <c r="Q759" s="5" t="s">
        <v>2969</v>
      </c>
      <c r="R759" s="12">
        <v>243.90771522000017</v>
      </c>
      <c r="S759" s="59">
        <v>0</v>
      </c>
      <c r="T759" s="59">
        <v>0</v>
      </c>
      <c r="U759" s="59">
        <v>0</v>
      </c>
      <c r="V759" s="59">
        <v>0</v>
      </c>
      <c r="W759" s="59">
        <v>0</v>
      </c>
      <c r="X759" s="60">
        <f t="shared" si="136"/>
        <v>0</v>
      </c>
      <c r="Y759" s="5"/>
    </row>
    <row r="760" spans="1:25" customFormat="1" x14ac:dyDescent="0.35">
      <c r="A760" s="1" t="s">
        <v>556</v>
      </c>
      <c r="B760" s="1" t="s">
        <v>557</v>
      </c>
      <c r="C760" s="3">
        <v>43995</v>
      </c>
      <c r="D760" s="1" t="s">
        <v>49</v>
      </c>
      <c r="E760" s="1" t="s">
        <v>50</v>
      </c>
      <c r="F760" s="1" t="s">
        <v>2983</v>
      </c>
      <c r="G760" s="1" t="s">
        <v>3035</v>
      </c>
      <c r="H760" s="42">
        <v>699</v>
      </c>
      <c r="I760" s="2">
        <v>1</v>
      </c>
      <c r="J760" s="2">
        <v>181.88462809917399</v>
      </c>
      <c r="K760" s="87">
        <v>318.20715685950501</v>
      </c>
      <c r="L760" s="2">
        <v>385.03065980000105</v>
      </c>
      <c r="M760" s="4">
        <v>220.08040000000054</v>
      </c>
      <c r="N760" s="4">
        <v>220.08040000000054</v>
      </c>
      <c r="O760" s="4">
        <v>209.07638000000051</v>
      </c>
      <c r="P760" s="4">
        <v>209.07638000000051</v>
      </c>
      <c r="Q760" s="5" t="s">
        <v>2969</v>
      </c>
      <c r="R760" s="12">
        <v>175.95427980000053</v>
      </c>
      <c r="S760" s="59">
        <v>2875.94</v>
      </c>
      <c r="T760" s="59">
        <v>-69.31</v>
      </c>
      <c r="U760" s="59">
        <v>-57.52</v>
      </c>
      <c r="V760" s="59">
        <v>-92.0300000000002</v>
      </c>
      <c r="W760" s="59">
        <v>2657.08</v>
      </c>
      <c r="X760" s="60">
        <f>+W760-P761</f>
        <v>1092.9918299999999</v>
      </c>
      <c r="Y760" s="5"/>
    </row>
    <row r="761" spans="1:25" customFormat="1" x14ac:dyDescent="0.35">
      <c r="A761" s="1"/>
      <c r="B761" s="1"/>
      <c r="C761" s="3"/>
      <c r="D761" s="1"/>
      <c r="E761" s="1"/>
      <c r="F761" s="1"/>
      <c r="G761" s="1"/>
      <c r="H761" s="42"/>
      <c r="I761" s="2"/>
      <c r="J761" s="2"/>
      <c r="K761" s="87"/>
      <c r="L761" s="2"/>
      <c r="M761" s="4"/>
      <c r="N761" s="4"/>
      <c r="O761" s="4"/>
      <c r="P761" s="26">
        <f>SUM(P758:P760)</f>
        <v>1564.08817</v>
      </c>
      <c r="Q761" s="5"/>
      <c r="R761" s="12"/>
      <c r="S761" s="59">
        <v>0</v>
      </c>
      <c r="T761" s="59">
        <v>0</v>
      </c>
      <c r="U761" s="59">
        <v>0</v>
      </c>
      <c r="V761" s="59">
        <v>0</v>
      </c>
      <c r="W761" s="59">
        <v>0</v>
      </c>
      <c r="X761" s="60">
        <f t="shared" ref="X761:X764" si="137">+W761</f>
        <v>0</v>
      </c>
      <c r="Y761" s="5"/>
    </row>
    <row r="762" spans="1:25" s="49" customFormat="1" x14ac:dyDescent="0.35">
      <c r="A762" s="43" t="s">
        <v>608</v>
      </c>
      <c r="B762" s="43" t="s">
        <v>609</v>
      </c>
      <c r="C762" s="44">
        <v>43995</v>
      </c>
      <c r="D762" s="43" t="s">
        <v>620</v>
      </c>
      <c r="E762" s="43" t="s">
        <v>38</v>
      </c>
      <c r="F762" s="43" t="s">
        <v>2983</v>
      </c>
      <c r="G762" s="43" t="s">
        <v>3078</v>
      </c>
      <c r="H762" s="42"/>
      <c r="I762" s="45">
        <v>1</v>
      </c>
      <c r="J762" s="45">
        <v>283.64</v>
      </c>
      <c r="K762" s="87">
        <v>495.86666119008299</v>
      </c>
      <c r="L762" s="45">
        <v>599.99866004000046</v>
      </c>
      <c r="M762" s="46">
        <v>343.20439999999996</v>
      </c>
      <c r="N762" s="46">
        <v>343.20439999999996</v>
      </c>
      <c r="O762" s="46">
        <v>326.04417999999993</v>
      </c>
      <c r="P762" s="46">
        <v>326.04417999999993</v>
      </c>
      <c r="Q762" s="47" t="s">
        <v>2969</v>
      </c>
      <c r="R762" s="48">
        <v>273.95448004000053</v>
      </c>
      <c r="S762" s="59">
        <v>0</v>
      </c>
      <c r="T762" s="59">
        <v>0</v>
      </c>
      <c r="U762" s="59">
        <v>0</v>
      </c>
      <c r="V762" s="59">
        <v>0</v>
      </c>
      <c r="W762" s="59">
        <v>0</v>
      </c>
      <c r="X762" s="60">
        <f t="shared" si="137"/>
        <v>0</v>
      </c>
      <c r="Y762" s="47"/>
    </row>
    <row r="763" spans="1:25" s="49" customFormat="1" x14ac:dyDescent="0.35">
      <c r="A763" s="43" t="s">
        <v>621</v>
      </c>
      <c r="B763" s="43" t="s">
        <v>622</v>
      </c>
      <c r="C763" s="44">
        <v>43995</v>
      </c>
      <c r="D763" s="43" t="s">
        <v>620</v>
      </c>
      <c r="E763" s="43" t="s">
        <v>38</v>
      </c>
      <c r="F763" s="43" t="s">
        <v>2983</v>
      </c>
      <c r="G763" s="43" t="s">
        <v>3078</v>
      </c>
      <c r="H763" s="42"/>
      <c r="I763" s="45">
        <v>1</v>
      </c>
      <c r="J763" s="45">
        <v>283.64</v>
      </c>
      <c r="K763" s="87">
        <v>495.86666119008299</v>
      </c>
      <c r="L763" s="45">
        <v>599.99866004000046</v>
      </c>
      <c r="M763" s="46">
        <v>343.20439999999996</v>
      </c>
      <c r="N763" s="46">
        <v>343.20439999999996</v>
      </c>
      <c r="O763" s="46">
        <v>326.04417999999993</v>
      </c>
      <c r="P763" s="46">
        <v>326.04417999999993</v>
      </c>
      <c r="Q763" s="47" t="s">
        <v>2969</v>
      </c>
      <c r="R763" s="48">
        <v>273.95448004000053</v>
      </c>
      <c r="S763" s="59">
        <v>0</v>
      </c>
      <c r="T763" s="59">
        <v>0</v>
      </c>
      <c r="U763" s="59">
        <v>0</v>
      </c>
      <c r="V763" s="59">
        <v>0</v>
      </c>
      <c r="W763" s="59">
        <v>0</v>
      </c>
      <c r="X763" s="60">
        <f t="shared" si="137"/>
        <v>0</v>
      </c>
      <c r="Y763" s="47"/>
    </row>
    <row r="764" spans="1:25" customFormat="1" x14ac:dyDescent="0.35">
      <c r="A764" s="1" t="s">
        <v>677</v>
      </c>
      <c r="B764" s="1" t="s">
        <v>678</v>
      </c>
      <c r="C764" s="3">
        <v>43995</v>
      </c>
      <c r="D764" s="1" t="s">
        <v>620</v>
      </c>
      <c r="E764" s="1" t="s">
        <v>38</v>
      </c>
      <c r="F764" s="1" t="s">
        <v>2983</v>
      </c>
      <c r="G764" s="1" t="s">
        <v>3078</v>
      </c>
      <c r="H764" s="42"/>
      <c r="I764" s="2">
        <v>1</v>
      </c>
      <c r="J764" s="2">
        <v>2412.7790082644601</v>
      </c>
      <c r="K764" s="87">
        <v>3618.1792730032998</v>
      </c>
      <c r="L764" s="2">
        <v>4377.9969203339924</v>
      </c>
      <c r="M764" s="4">
        <v>2919.4625999999967</v>
      </c>
      <c r="N764" s="4">
        <v>2919.4625999999967</v>
      </c>
      <c r="O764" s="4">
        <v>2773.4894699999968</v>
      </c>
      <c r="P764" s="4">
        <v>2773.4894699999968</v>
      </c>
      <c r="Q764" s="5" t="s">
        <v>2969</v>
      </c>
      <c r="R764" s="12">
        <v>1604.5074503339956</v>
      </c>
      <c r="S764" s="59">
        <v>0</v>
      </c>
      <c r="T764" s="59">
        <v>0</v>
      </c>
      <c r="U764" s="59">
        <v>0</v>
      </c>
      <c r="V764" s="59">
        <v>0</v>
      </c>
      <c r="W764" s="59">
        <v>0</v>
      </c>
      <c r="X764" s="60">
        <f t="shared" si="137"/>
        <v>0</v>
      </c>
      <c r="Y764" s="5"/>
    </row>
    <row r="765" spans="1:25" customFormat="1" x14ac:dyDescent="0.35">
      <c r="A765" s="1" t="s">
        <v>2631</v>
      </c>
      <c r="B765" s="1" t="s">
        <v>2632</v>
      </c>
      <c r="C765" s="3">
        <v>43995</v>
      </c>
      <c r="D765" s="1" t="s">
        <v>620</v>
      </c>
      <c r="E765" s="1" t="s">
        <v>38</v>
      </c>
      <c r="F765" s="1" t="s">
        <v>2983</v>
      </c>
      <c r="G765" s="1" t="s">
        <v>3078</v>
      </c>
      <c r="H765" s="42">
        <v>673</v>
      </c>
      <c r="I765" s="2">
        <v>1</v>
      </c>
      <c r="J765" s="2">
        <v>1066.2198347107401</v>
      </c>
      <c r="K765" s="87">
        <v>1865.5115338016501</v>
      </c>
      <c r="L765" s="2">
        <v>2257.2689558999964</v>
      </c>
      <c r="M765" s="4">
        <v>1290.1259999999954</v>
      </c>
      <c r="N765" s="4">
        <v>1290.1259999999954</v>
      </c>
      <c r="O765" s="4">
        <v>1225.6196999999956</v>
      </c>
      <c r="P765" s="4">
        <v>1225.6196999999956</v>
      </c>
      <c r="Q765" s="5" t="s">
        <v>2969</v>
      </c>
      <c r="R765" s="12">
        <v>1031.6492559000008</v>
      </c>
      <c r="S765" s="59">
        <v>8990.2800000000007</v>
      </c>
      <c r="T765" s="59">
        <v>-216.67</v>
      </c>
      <c r="U765" s="59">
        <v>-179.81</v>
      </c>
      <c r="V765" s="59">
        <v>-557.40000000000146</v>
      </c>
      <c r="W765" s="59">
        <v>8036.4</v>
      </c>
      <c r="X765" s="60">
        <f>+W765-P766</f>
        <v>3385.2024700000075</v>
      </c>
      <c r="Y765" s="5"/>
    </row>
    <row r="766" spans="1:25" customFormat="1" x14ac:dyDescent="0.35">
      <c r="A766" s="1"/>
      <c r="B766" s="1"/>
      <c r="C766" s="3"/>
      <c r="D766" s="1"/>
      <c r="E766" s="1"/>
      <c r="F766" s="1"/>
      <c r="G766" s="1"/>
      <c r="H766" s="42"/>
      <c r="I766" s="2"/>
      <c r="J766" s="2"/>
      <c r="K766" s="87"/>
      <c r="L766" s="2"/>
      <c r="M766" s="4"/>
      <c r="N766" s="4"/>
      <c r="O766" s="4"/>
      <c r="P766" s="26">
        <f>SUM(P762:P765)</f>
        <v>4651.1975299999922</v>
      </c>
      <c r="Q766" s="5"/>
      <c r="R766" s="12"/>
      <c r="S766" s="59">
        <v>0</v>
      </c>
      <c r="T766" s="59">
        <v>0</v>
      </c>
      <c r="U766" s="59">
        <v>0</v>
      </c>
      <c r="V766" s="59">
        <v>0</v>
      </c>
      <c r="W766" s="59">
        <v>0</v>
      </c>
      <c r="X766" s="60">
        <f t="shared" ref="X766:X767" si="138">+W766</f>
        <v>0</v>
      </c>
      <c r="Y766" s="5"/>
    </row>
    <row r="767" spans="1:25" customFormat="1" x14ac:dyDescent="0.35">
      <c r="A767" s="1" t="s">
        <v>1133</v>
      </c>
      <c r="B767" s="1" t="s">
        <v>1134</v>
      </c>
      <c r="C767" s="3">
        <v>43995</v>
      </c>
      <c r="D767" s="1" t="s">
        <v>1135</v>
      </c>
      <c r="E767" s="1" t="s">
        <v>1136</v>
      </c>
      <c r="F767" s="1" t="s">
        <v>2983</v>
      </c>
      <c r="G767" s="1" t="s">
        <v>3182</v>
      </c>
      <c r="H767" s="42"/>
      <c r="I767" s="2">
        <v>1</v>
      </c>
      <c r="J767" s="2">
        <v>290.14057851239698</v>
      </c>
      <c r="K767" s="87">
        <v>431.44846981673601</v>
      </c>
      <c r="L767" s="2">
        <v>522.0526484782506</v>
      </c>
      <c r="M767" s="4">
        <v>351.07010000000037</v>
      </c>
      <c r="N767" s="4">
        <v>351.07010000000037</v>
      </c>
      <c r="O767" s="4">
        <v>333.51659500000034</v>
      </c>
      <c r="P767" s="4">
        <v>333.51659500000034</v>
      </c>
      <c r="Q767" s="5" t="s">
        <v>2969</v>
      </c>
      <c r="R767" s="12">
        <v>188.53605347825027</v>
      </c>
      <c r="S767" s="59">
        <v>0</v>
      </c>
      <c r="T767" s="59">
        <v>0</v>
      </c>
      <c r="U767" s="59">
        <v>0</v>
      </c>
      <c r="V767" s="59">
        <v>0</v>
      </c>
      <c r="W767" s="59">
        <v>0</v>
      </c>
      <c r="X767" s="60">
        <f t="shared" si="138"/>
        <v>0</v>
      </c>
      <c r="Y767" s="5"/>
    </row>
    <row r="768" spans="1:25" customFormat="1" x14ac:dyDescent="0.35">
      <c r="A768" s="1" t="s">
        <v>1349</v>
      </c>
      <c r="B768" s="1" t="s">
        <v>1350</v>
      </c>
      <c r="C768" s="3">
        <v>43995</v>
      </c>
      <c r="D768" s="1" t="s">
        <v>1135</v>
      </c>
      <c r="E768" s="1" t="s">
        <v>1136</v>
      </c>
      <c r="F768" s="1" t="s">
        <v>2983</v>
      </c>
      <c r="G768" s="1" t="s">
        <v>3182</v>
      </c>
      <c r="H768" s="42">
        <v>605</v>
      </c>
      <c r="I768" s="2">
        <v>1</v>
      </c>
      <c r="J768" s="2">
        <v>209.05173553719001</v>
      </c>
      <c r="K768" s="87">
        <v>310.63927663694199</v>
      </c>
      <c r="L768" s="2">
        <v>375.87352473069978</v>
      </c>
      <c r="M768" s="4">
        <v>252.9525999999999</v>
      </c>
      <c r="N768" s="4">
        <v>252.9525999999999</v>
      </c>
      <c r="O768" s="4">
        <v>240.30496999999991</v>
      </c>
      <c r="P768" s="4">
        <v>240.30496999999991</v>
      </c>
      <c r="Q768" s="5" t="s">
        <v>2969</v>
      </c>
      <c r="R768" s="12">
        <v>135.56855473069987</v>
      </c>
      <c r="S768" s="59">
        <v>897.92</v>
      </c>
      <c r="T768" s="59">
        <v>-21.64</v>
      </c>
      <c r="U768" s="59">
        <v>-17.96</v>
      </c>
      <c r="V768" s="59">
        <v>-10.779999999999973</v>
      </c>
      <c r="W768" s="59">
        <v>847.54</v>
      </c>
      <c r="X768" s="60">
        <f>+W768-P769</f>
        <v>273.71843499999977</v>
      </c>
      <c r="Y768" s="5"/>
    </row>
    <row r="769" spans="1:25" customFormat="1" x14ac:dyDescent="0.35">
      <c r="A769" s="1"/>
      <c r="B769" s="1"/>
      <c r="C769" s="3"/>
      <c r="D769" s="1"/>
      <c r="E769" s="1"/>
      <c r="F769" s="1"/>
      <c r="G769" s="1"/>
      <c r="H769" s="42"/>
      <c r="I769" s="2"/>
      <c r="J769" s="2"/>
      <c r="K769" s="87"/>
      <c r="L769" s="2"/>
      <c r="M769" s="4"/>
      <c r="N769" s="4"/>
      <c r="O769" s="4"/>
      <c r="P769" s="26">
        <f>SUM(P767:P768)</f>
        <v>573.82156500000019</v>
      </c>
      <c r="Q769" s="5"/>
      <c r="R769" s="12"/>
      <c r="S769" s="59">
        <v>0</v>
      </c>
      <c r="T769" s="59">
        <v>0</v>
      </c>
      <c r="U769" s="59">
        <v>0</v>
      </c>
      <c r="V769" s="59">
        <v>0</v>
      </c>
      <c r="W769" s="59">
        <v>0</v>
      </c>
      <c r="X769" s="60">
        <f>+W769</f>
        <v>0</v>
      </c>
      <c r="Y769" s="5"/>
    </row>
    <row r="770" spans="1:25" customFormat="1" x14ac:dyDescent="0.35">
      <c r="A770" s="1" t="s">
        <v>2146</v>
      </c>
      <c r="B770" s="1" t="s">
        <v>2147</v>
      </c>
      <c r="C770" s="3">
        <v>43995</v>
      </c>
      <c r="D770" s="1" t="s">
        <v>2343</v>
      </c>
      <c r="E770" s="1" t="s">
        <v>1296</v>
      </c>
      <c r="F770" s="1" t="s">
        <v>2983</v>
      </c>
      <c r="G770" s="1" t="s">
        <v>3159</v>
      </c>
      <c r="H770" s="42">
        <v>679</v>
      </c>
      <c r="I770" s="2">
        <v>1</v>
      </c>
      <c r="J770" s="2">
        <v>1056.53933884298</v>
      </c>
      <c r="K770" s="87">
        <v>1486.7832884066199</v>
      </c>
      <c r="L770" s="2">
        <v>1799.0077789720101</v>
      </c>
      <c r="M770" s="4">
        <v>1278.4126000000058</v>
      </c>
      <c r="N770" s="4">
        <v>1278.4126000000058</v>
      </c>
      <c r="O770" s="4">
        <v>1278.4126000000058</v>
      </c>
      <c r="P770" s="26">
        <v>1278.4126000000058</v>
      </c>
      <c r="Q770" s="5" t="s">
        <v>2969</v>
      </c>
      <c r="R770" s="12">
        <v>520.59517897200431</v>
      </c>
      <c r="S770" s="59">
        <v>1799</v>
      </c>
      <c r="T770" s="59">
        <v>-43.36</v>
      </c>
      <c r="U770" s="59">
        <v>-35.979999999999997</v>
      </c>
      <c r="V770" s="59">
        <v>-21.600000000000136</v>
      </c>
      <c r="W770" s="59">
        <v>1698.06</v>
      </c>
      <c r="X770" s="60">
        <f t="shared" ref="X770:X771" si="139">+W770-P770</f>
        <v>419.64739999999415</v>
      </c>
      <c r="Y770" s="5"/>
    </row>
    <row r="771" spans="1:25" customFormat="1" x14ac:dyDescent="0.35">
      <c r="A771" s="1" t="s">
        <v>2146</v>
      </c>
      <c r="B771" s="1" t="s">
        <v>2147</v>
      </c>
      <c r="C771" s="3">
        <v>43995</v>
      </c>
      <c r="D771" s="1" t="s">
        <v>2344</v>
      </c>
      <c r="E771" s="1" t="s">
        <v>1296</v>
      </c>
      <c r="F771" s="1" t="s">
        <v>2983</v>
      </c>
      <c r="G771" s="1" t="s">
        <v>3159</v>
      </c>
      <c r="H771" s="42">
        <v>680</v>
      </c>
      <c r="I771" s="2">
        <v>1</v>
      </c>
      <c r="J771" s="2">
        <v>1056.53933884298</v>
      </c>
      <c r="K771" s="87">
        <v>1486.7832884066199</v>
      </c>
      <c r="L771" s="2">
        <v>1799.0077789720101</v>
      </c>
      <c r="M771" s="4">
        <v>1278.4126000000058</v>
      </c>
      <c r="N771" s="4">
        <v>1278.4126000000058</v>
      </c>
      <c r="O771" s="4">
        <v>1278.4126000000058</v>
      </c>
      <c r="P771" s="26">
        <v>1278.4126000000058</v>
      </c>
      <c r="Q771" s="5" t="s">
        <v>2969</v>
      </c>
      <c r="R771" s="12">
        <v>520.59517897200431</v>
      </c>
      <c r="S771" s="59">
        <v>1799</v>
      </c>
      <c r="T771" s="59">
        <v>-43.36</v>
      </c>
      <c r="U771" s="59">
        <v>-35.979999999999997</v>
      </c>
      <c r="V771" s="59">
        <v>-75.560000000000173</v>
      </c>
      <c r="W771" s="59">
        <v>1644.1</v>
      </c>
      <c r="X771" s="60">
        <f t="shared" si="139"/>
        <v>365.68739999999411</v>
      </c>
      <c r="Y771" s="5"/>
    </row>
    <row r="772" spans="1:25" customFormat="1" x14ac:dyDescent="0.35">
      <c r="A772" s="1" t="s">
        <v>43</v>
      </c>
      <c r="B772" s="1" t="s">
        <v>44</v>
      </c>
      <c r="C772" s="3">
        <v>43995</v>
      </c>
      <c r="D772" s="1" t="s">
        <v>47</v>
      </c>
      <c r="E772" s="1" t="s">
        <v>48</v>
      </c>
      <c r="F772" s="1" t="s">
        <v>2983</v>
      </c>
      <c r="G772" s="1" t="s">
        <v>3183</v>
      </c>
      <c r="H772" s="42"/>
      <c r="I772" s="2">
        <v>1</v>
      </c>
      <c r="J772" s="2">
        <v>922.07661157024802</v>
      </c>
      <c r="K772" s="87">
        <v>1613.1361488776899</v>
      </c>
      <c r="L772" s="2">
        <v>1951.8947401420048</v>
      </c>
      <c r="M772" s="4">
        <v>1115.7127</v>
      </c>
      <c r="N772" s="4">
        <v>1115.7127</v>
      </c>
      <c r="O772" s="4">
        <v>1059.9270650000001</v>
      </c>
      <c r="P772" s="4">
        <v>1059.9270650000001</v>
      </c>
      <c r="Q772" s="5" t="s">
        <v>2969</v>
      </c>
      <c r="R772" s="12">
        <v>891.96767514200474</v>
      </c>
      <c r="S772" s="59">
        <v>0</v>
      </c>
      <c r="T772" s="59">
        <v>0</v>
      </c>
      <c r="U772" s="59">
        <v>0</v>
      </c>
      <c r="V772" s="59">
        <v>0</v>
      </c>
      <c r="W772" s="59">
        <v>0</v>
      </c>
      <c r="X772" s="60">
        <f>+W772</f>
        <v>0</v>
      </c>
      <c r="Y772" s="5"/>
    </row>
    <row r="773" spans="1:25" customFormat="1" x14ac:dyDescent="0.35">
      <c r="A773" s="1" t="s">
        <v>1820</v>
      </c>
      <c r="B773" s="1" t="s">
        <v>1821</v>
      </c>
      <c r="C773" s="3">
        <v>43995</v>
      </c>
      <c r="D773" s="1" t="s">
        <v>47</v>
      </c>
      <c r="E773" s="1" t="s">
        <v>48</v>
      </c>
      <c r="F773" s="1" t="s">
        <v>2983</v>
      </c>
      <c r="G773" s="1" t="s">
        <v>3183</v>
      </c>
      <c r="H773" s="42">
        <v>660</v>
      </c>
      <c r="I773" s="2">
        <v>1</v>
      </c>
      <c r="J773" s="2">
        <v>242.04421487603301</v>
      </c>
      <c r="K773" s="87">
        <v>423.47571746281</v>
      </c>
      <c r="L773" s="2">
        <v>512.40561813000011</v>
      </c>
      <c r="M773" s="4">
        <v>292.87349999999992</v>
      </c>
      <c r="N773" s="4">
        <v>292.87349999999992</v>
      </c>
      <c r="O773" s="4">
        <v>278.22982499999989</v>
      </c>
      <c r="P773" s="4">
        <v>278.22982499999989</v>
      </c>
      <c r="Q773" s="5" t="s">
        <v>2969</v>
      </c>
      <c r="R773" s="12">
        <v>234.17579313000022</v>
      </c>
      <c r="S773" s="59">
        <v>2464.31</v>
      </c>
      <c r="T773" s="59">
        <v>-59.39</v>
      </c>
      <c r="U773" s="59">
        <v>-49.29</v>
      </c>
      <c r="V773" s="59">
        <v>-152.78999999999996</v>
      </c>
      <c r="W773" s="59">
        <v>2202.84</v>
      </c>
      <c r="X773" s="60">
        <f>+W773-P774</f>
        <v>864.68311000000017</v>
      </c>
      <c r="Y773" s="5"/>
    </row>
    <row r="774" spans="1:25" customFormat="1" x14ac:dyDescent="0.35">
      <c r="A774" s="1"/>
      <c r="B774" s="1"/>
      <c r="C774" s="3"/>
      <c r="D774" s="1"/>
      <c r="E774" s="1"/>
      <c r="F774" s="1"/>
      <c r="G774" s="1"/>
      <c r="H774" s="42"/>
      <c r="I774" s="2"/>
      <c r="J774" s="2"/>
      <c r="K774" s="87"/>
      <c r="L774" s="2"/>
      <c r="M774" s="4"/>
      <c r="N774" s="4"/>
      <c r="O774" s="4"/>
      <c r="P774" s="26">
        <f>SUM(P772:P773)</f>
        <v>1338.15689</v>
      </c>
      <c r="Q774" s="5"/>
      <c r="R774" s="12"/>
      <c r="S774" s="59">
        <v>0</v>
      </c>
      <c r="T774" s="59">
        <v>0</v>
      </c>
      <c r="U774" s="59">
        <v>0</v>
      </c>
      <c r="V774" s="59">
        <v>0</v>
      </c>
      <c r="W774" s="59">
        <v>0</v>
      </c>
      <c r="X774" s="60">
        <f t="shared" ref="X774:X776" si="140">+W774</f>
        <v>0</v>
      </c>
      <c r="Y774" s="5"/>
    </row>
    <row r="775" spans="1:25" customFormat="1" x14ac:dyDescent="0.35">
      <c r="A775" s="1" t="s">
        <v>1145</v>
      </c>
      <c r="B775" s="1" t="s">
        <v>1146</v>
      </c>
      <c r="C775" s="3">
        <v>43995</v>
      </c>
      <c r="D775" s="1" t="s">
        <v>1309</v>
      </c>
      <c r="E775" s="1" t="s">
        <v>1310</v>
      </c>
      <c r="F775" s="1" t="s">
        <v>2983</v>
      </c>
      <c r="G775" s="1" t="s">
        <v>3184</v>
      </c>
      <c r="H775" s="42"/>
      <c r="I775" s="2">
        <v>1</v>
      </c>
      <c r="J775" s="2">
        <v>148.53363636363599</v>
      </c>
      <c r="K775" s="87">
        <v>224.89477881818101</v>
      </c>
      <c r="L775" s="2">
        <v>272.12268236999904</v>
      </c>
      <c r="M775" s="4">
        <v>179.72569999999953</v>
      </c>
      <c r="N775" s="4">
        <v>179.72569999999953</v>
      </c>
      <c r="O775" s="4">
        <v>170.73941499999955</v>
      </c>
      <c r="P775" s="4">
        <v>170.73941499999955</v>
      </c>
      <c r="Q775" s="5" t="s">
        <v>2969</v>
      </c>
      <c r="R775" s="12">
        <v>101.38326736999949</v>
      </c>
      <c r="S775" s="59">
        <v>0</v>
      </c>
      <c r="T775" s="59">
        <v>0</v>
      </c>
      <c r="U775" s="59">
        <v>0</v>
      </c>
      <c r="V775" s="59">
        <v>0</v>
      </c>
      <c r="W775" s="59">
        <v>0</v>
      </c>
      <c r="X775" s="60">
        <f t="shared" si="140"/>
        <v>0</v>
      </c>
      <c r="Y775" s="5"/>
    </row>
    <row r="776" spans="1:25" customFormat="1" x14ac:dyDescent="0.35">
      <c r="A776" s="1" t="s">
        <v>1349</v>
      </c>
      <c r="B776" s="1" t="s">
        <v>1350</v>
      </c>
      <c r="C776" s="3">
        <v>43995</v>
      </c>
      <c r="D776" s="1" t="s">
        <v>1309</v>
      </c>
      <c r="E776" s="1" t="s">
        <v>1310</v>
      </c>
      <c r="F776" s="1" t="s">
        <v>2983</v>
      </c>
      <c r="G776" s="1" t="s">
        <v>3184</v>
      </c>
      <c r="H776" s="42"/>
      <c r="I776" s="2">
        <v>1</v>
      </c>
      <c r="J776" s="2">
        <v>209.05173553719001</v>
      </c>
      <c r="K776" s="87">
        <v>316.52732329421502</v>
      </c>
      <c r="L776" s="2">
        <v>382.99806118600014</v>
      </c>
      <c r="M776" s="4">
        <v>252.9525999999999</v>
      </c>
      <c r="N776" s="4">
        <v>252.9525999999999</v>
      </c>
      <c r="O776" s="4">
        <v>240.30496999999991</v>
      </c>
      <c r="P776" s="4">
        <v>240.30496999999991</v>
      </c>
      <c r="Q776" s="5" t="s">
        <v>2969</v>
      </c>
      <c r="R776" s="12">
        <v>142.69309118600023</v>
      </c>
      <c r="S776" s="59">
        <v>0</v>
      </c>
      <c r="T776" s="59">
        <v>0</v>
      </c>
      <c r="U776" s="59">
        <v>0</v>
      </c>
      <c r="V776" s="59">
        <v>0</v>
      </c>
      <c r="W776" s="59">
        <v>0</v>
      </c>
      <c r="X776" s="60">
        <f t="shared" si="140"/>
        <v>0</v>
      </c>
      <c r="Y776" s="5"/>
    </row>
    <row r="777" spans="1:25" customFormat="1" x14ac:dyDescent="0.35">
      <c r="A777" s="1" t="s">
        <v>1529</v>
      </c>
      <c r="B777" s="1" t="s">
        <v>1530</v>
      </c>
      <c r="C777" s="3">
        <v>43995</v>
      </c>
      <c r="D777" s="1" t="s">
        <v>1309</v>
      </c>
      <c r="E777" s="1" t="s">
        <v>1310</v>
      </c>
      <c r="F777" s="1" t="s">
        <v>2983</v>
      </c>
      <c r="G777" s="1" t="s">
        <v>3184</v>
      </c>
      <c r="H777" s="42">
        <v>662</v>
      </c>
      <c r="I777" s="2">
        <v>1</v>
      </c>
      <c r="J777" s="2">
        <v>133.117933884298</v>
      </c>
      <c r="K777" s="87">
        <v>201.555194873554</v>
      </c>
      <c r="L777" s="2">
        <v>243.88178579700033</v>
      </c>
      <c r="M777" s="4">
        <v>161.07270000000057</v>
      </c>
      <c r="N777" s="4">
        <v>161.07270000000057</v>
      </c>
      <c r="O777" s="4">
        <v>153.01906500000052</v>
      </c>
      <c r="P777" s="4">
        <v>153.01906500000052</v>
      </c>
      <c r="Q777" s="5" t="s">
        <v>2969</v>
      </c>
      <c r="R777" s="12">
        <v>90.86272079699981</v>
      </c>
      <c r="S777" s="59">
        <v>899</v>
      </c>
      <c r="T777" s="59">
        <v>-21.67</v>
      </c>
      <c r="U777" s="59">
        <v>-17.98</v>
      </c>
      <c r="V777" s="59">
        <v>-10.800000000000068</v>
      </c>
      <c r="W777" s="59">
        <v>848.55</v>
      </c>
      <c r="X777" s="60">
        <f>+W777-P778</f>
        <v>284.48654999999997</v>
      </c>
      <c r="Y777" s="5"/>
    </row>
    <row r="778" spans="1:25" customFormat="1" x14ac:dyDescent="0.35">
      <c r="A778" s="1"/>
      <c r="B778" s="1"/>
      <c r="C778" s="3"/>
      <c r="D778" s="1"/>
      <c r="E778" s="1"/>
      <c r="F778" s="1"/>
      <c r="G778" s="1"/>
      <c r="H778" s="42"/>
      <c r="I778" s="2"/>
      <c r="J778" s="2"/>
      <c r="K778" s="87"/>
      <c r="L778" s="2"/>
      <c r="M778" s="4"/>
      <c r="N778" s="4"/>
      <c r="O778" s="4"/>
      <c r="P778" s="26">
        <f>SUM(P775:P777)</f>
        <v>564.06344999999999</v>
      </c>
      <c r="Q778" s="5"/>
      <c r="R778" s="12"/>
      <c r="S778" s="59">
        <v>0</v>
      </c>
      <c r="T778" s="59">
        <v>0</v>
      </c>
      <c r="U778" s="59">
        <v>0</v>
      </c>
      <c r="V778" s="59">
        <v>0</v>
      </c>
      <c r="W778" s="59">
        <v>0</v>
      </c>
      <c r="X778" s="60">
        <f>+W778</f>
        <v>0</v>
      </c>
      <c r="Y778" s="5"/>
    </row>
    <row r="779" spans="1:25" customFormat="1" x14ac:dyDescent="0.35">
      <c r="A779" s="1" t="s">
        <v>2146</v>
      </c>
      <c r="B779" s="1" t="s">
        <v>2147</v>
      </c>
      <c r="C779" s="3">
        <v>43995</v>
      </c>
      <c r="D779" s="1" t="s">
        <v>2335</v>
      </c>
      <c r="E779" s="1" t="s">
        <v>2336</v>
      </c>
      <c r="F779" s="1" t="s">
        <v>2983</v>
      </c>
      <c r="G779" s="1" t="s">
        <v>3185</v>
      </c>
      <c r="H779" s="42">
        <v>663</v>
      </c>
      <c r="I779" s="2">
        <v>1</v>
      </c>
      <c r="J779" s="2">
        <v>1056.53933884298</v>
      </c>
      <c r="K779" s="87">
        <v>1486.7832884066199</v>
      </c>
      <c r="L779" s="2">
        <v>1799.0077789720101</v>
      </c>
      <c r="M779" s="4">
        <v>1278.4126000000058</v>
      </c>
      <c r="N779" s="4">
        <v>1278.4126000000058</v>
      </c>
      <c r="O779" s="4">
        <v>1278.4126000000058</v>
      </c>
      <c r="P779" s="26">
        <v>1278.4126000000058</v>
      </c>
      <c r="Q779" s="5" t="s">
        <v>2969</v>
      </c>
      <c r="R779" s="12">
        <v>520.59517897200431</v>
      </c>
      <c r="S779" s="59">
        <v>1799</v>
      </c>
      <c r="T779" s="59">
        <v>-43.36</v>
      </c>
      <c r="U779" s="59">
        <v>-35.979999999999997</v>
      </c>
      <c r="V779" s="59">
        <v>-21.600000000000136</v>
      </c>
      <c r="W779" s="59">
        <v>1698.06</v>
      </c>
      <c r="X779" s="60">
        <f t="shared" ref="X779:X780" si="141">+W779-P779</f>
        <v>419.64739999999415</v>
      </c>
      <c r="Y779" s="5"/>
    </row>
    <row r="780" spans="1:25" customFormat="1" x14ac:dyDescent="0.35">
      <c r="A780" s="1" t="s">
        <v>2146</v>
      </c>
      <c r="B780" s="1" t="s">
        <v>2147</v>
      </c>
      <c r="C780" s="3">
        <v>43995</v>
      </c>
      <c r="D780" s="1" t="s">
        <v>2337</v>
      </c>
      <c r="E780" s="1" t="s">
        <v>2338</v>
      </c>
      <c r="F780" s="1" t="s">
        <v>2983</v>
      </c>
      <c r="G780" s="1" t="s">
        <v>3186</v>
      </c>
      <c r="H780" s="42">
        <v>664</v>
      </c>
      <c r="I780" s="2">
        <v>1</v>
      </c>
      <c r="J780" s="2">
        <v>1056.53933884298</v>
      </c>
      <c r="K780" s="87">
        <v>1486.7832884066199</v>
      </c>
      <c r="L780" s="2">
        <v>1799.0077789720101</v>
      </c>
      <c r="M780" s="4">
        <v>1278.4126000000058</v>
      </c>
      <c r="N780" s="4">
        <v>1278.4126000000058</v>
      </c>
      <c r="O780" s="4">
        <v>1278.4126000000058</v>
      </c>
      <c r="P780" s="26">
        <v>1278.4126000000058</v>
      </c>
      <c r="Q780" s="5" t="s">
        <v>2969</v>
      </c>
      <c r="R780" s="12">
        <v>520.59517897200431</v>
      </c>
      <c r="S780" s="59">
        <v>1799</v>
      </c>
      <c r="T780" s="59">
        <v>-43.36</v>
      </c>
      <c r="U780" s="59">
        <v>-35.979999999999997</v>
      </c>
      <c r="V780" s="59">
        <v>-165.51</v>
      </c>
      <c r="W780" s="59">
        <v>1554.15</v>
      </c>
      <c r="X780" s="60">
        <f t="shared" si="141"/>
        <v>275.7373999999943</v>
      </c>
      <c r="Y780" s="5"/>
    </row>
    <row r="781" spans="1:25" customFormat="1" x14ac:dyDescent="0.35">
      <c r="A781" s="1" t="s">
        <v>320</v>
      </c>
      <c r="B781" s="1" t="s">
        <v>321</v>
      </c>
      <c r="C781" s="3">
        <v>43995</v>
      </c>
      <c r="D781" s="1" t="s">
        <v>336</v>
      </c>
      <c r="E781" s="1" t="s">
        <v>337</v>
      </c>
      <c r="F781" s="1" t="s">
        <v>2983</v>
      </c>
      <c r="G781" s="1" t="s">
        <v>3187</v>
      </c>
      <c r="H781" s="42"/>
      <c r="I781" s="2">
        <v>1</v>
      </c>
      <c r="J781" s="2">
        <v>93.062892561983503</v>
      </c>
      <c r="K781" s="87">
        <v>179.08464667272699</v>
      </c>
      <c r="L781" s="2">
        <v>216.69242247399964</v>
      </c>
      <c r="M781" s="4">
        <v>112.60610000000004</v>
      </c>
      <c r="N781" s="4">
        <v>112.60610000000004</v>
      </c>
      <c r="O781" s="4">
        <v>106.97579500000003</v>
      </c>
      <c r="P781" s="4">
        <v>106.97579500000003</v>
      </c>
      <c r="Q781" s="5" t="s">
        <v>2969</v>
      </c>
      <c r="R781" s="12">
        <v>109.71662747399961</v>
      </c>
      <c r="S781" s="59">
        <v>0</v>
      </c>
      <c r="T781" s="59">
        <v>0</v>
      </c>
      <c r="U781" s="59">
        <v>0</v>
      </c>
      <c r="V781" s="59">
        <v>0</v>
      </c>
      <c r="W781" s="59">
        <v>0</v>
      </c>
      <c r="X781" s="60">
        <f t="shared" ref="X781:X782" si="142">+W781</f>
        <v>0</v>
      </c>
      <c r="Y781" s="5"/>
    </row>
    <row r="782" spans="1:25" customFormat="1" x14ac:dyDescent="0.35">
      <c r="A782" s="1" t="s">
        <v>1033</v>
      </c>
      <c r="B782" s="1" t="s">
        <v>1034</v>
      </c>
      <c r="C782" s="3">
        <v>43995</v>
      </c>
      <c r="D782" s="1" t="s">
        <v>336</v>
      </c>
      <c r="E782" s="1" t="s">
        <v>337</v>
      </c>
      <c r="F782" s="1" t="s">
        <v>2983</v>
      </c>
      <c r="G782" s="1" t="s">
        <v>3187</v>
      </c>
      <c r="H782" s="42"/>
      <c r="I782" s="2">
        <v>1</v>
      </c>
      <c r="J782" s="2">
        <v>269.56991735537201</v>
      </c>
      <c r="K782" s="87">
        <v>470.90899292892601</v>
      </c>
      <c r="L782" s="2">
        <v>569.79988144400045</v>
      </c>
      <c r="M782" s="4">
        <v>326.17960000000011</v>
      </c>
      <c r="N782" s="4">
        <v>326.17960000000011</v>
      </c>
      <c r="O782" s="4">
        <v>309.87062000000009</v>
      </c>
      <c r="P782" s="4">
        <v>309.87062000000009</v>
      </c>
      <c r="Q782" s="5" t="s">
        <v>2969</v>
      </c>
      <c r="R782" s="12">
        <v>259.92926144400036</v>
      </c>
      <c r="S782" s="59">
        <v>0</v>
      </c>
      <c r="T782" s="59">
        <v>0</v>
      </c>
      <c r="U782" s="59">
        <v>0</v>
      </c>
      <c r="V782" s="59">
        <v>0</v>
      </c>
      <c r="W782" s="59">
        <v>0</v>
      </c>
      <c r="X782" s="60">
        <f t="shared" si="142"/>
        <v>0</v>
      </c>
      <c r="Y782" s="5"/>
    </row>
    <row r="783" spans="1:25" customFormat="1" x14ac:dyDescent="0.35">
      <c r="A783" s="1" t="s">
        <v>1145</v>
      </c>
      <c r="B783" s="1" t="s">
        <v>1146</v>
      </c>
      <c r="C783" s="3">
        <v>43995</v>
      </c>
      <c r="D783" s="1" t="s">
        <v>336</v>
      </c>
      <c r="E783" s="1" t="s">
        <v>337</v>
      </c>
      <c r="F783" s="1" t="s">
        <v>2983</v>
      </c>
      <c r="G783" s="1" t="s">
        <v>3187</v>
      </c>
      <c r="H783" s="42">
        <v>665</v>
      </c>
      <c r="I783" s="2">
        <v>1</v>
      </c>
      <c r="J783" s="2">
        <v>148.53363636363599</v>
      </c>
      <c r="K783" s="87">
        <v>259.084251236363</v>
      </c>
      <c r="L783" s="2">
        <v>313.49194399599924</v>
      </c>
      <c r="M783" s="4">
        <v>179.72569999999953</v>
      </c>
      <c r="N783" s="4">
        <v>179.72569999999953</v>
      </c>
      <c r="O783" s="4">
        <v>170.73941499999955</v>
      </c>
      <c r="P783" s="4">
        <v>170.73941499999955</v>
      </c>
      <c r="Q783" s="5" t="s">
        <v>2969</v>
      </c>
      <c r="R783" s="12">
        <v>142.75252899599968</v>
      </c>
      <c r="S783" s="59">
        <v>1100</v>
      </c>
      <c r="T783" s="59">
        <v>-26.51</v>
      </c>
      <c r="U783" s="59">
        <v>-22</v>
      </c>
      <c r="V783" s="59">
        <v>-68.200000000000045</v>
      </c>
      <c r="W783" s="59">
        <v>983.29</v>
      </c>
      <c r="X783" s="60">
        <f>+W783-P784</f>
        <v>395.70417000000032</v>
      </c>
      <c r="Y783" s="5"/>
    </row>
    <row r="784" spans="1:25" customFormat="1" x14ac:dyDescent="0.35">
      <c r="A784" s="1"/>
      <c r="B784" s="1"/>
      <c r="C784" s="3"/>
      <c r="D784" s="1"/>
      <c r="E784" s="1"/>
      <c r="F784" s="1"/>
      <c r="G784" s="1"/>
      <c r="H784" s="42"/>
      <c r="I784" s="2"/>
      <c r="J784" s="2"/>
      <c r="K784" s="87"/>
      <c r="L784" s="2"/>
      <c r="M784" s="4"/>
      <c r="N784" s="4"/>
      <c r="O784" s="4"/>
      <c r="P784" s="26">
        <f>SUM(P781:P783)</f>
        <v>587.58582999999965</v>
      </c>
      <c r="Q784" s="5"/>
      <c r="R784" s="12"/>
      <c r="S784" s="59">
        <v>0</v>
      </c>
      <c r="T784" s="59">
        <v>0</v>
      </c>
      <c r="U784" s="59">
        <v>0</v>
      </c>
      <c r="V784" s="59">
        <v>0</v>
      </c>
      <c r="W784" s="59">
        <v>0</v>
      </c>
      <c r="X784" s="60">
        <f t="shared" ref="X784:X788" si="143">+W784</f>
        <v>0</v>
      </c>
      <c r="Y784" s="5"/>
    </row>
    <row r="785" spans="1:25" customFormat="1" x14ac:dyDescent="0.35">
      <c r="A785" s="1" t="s">
        <v>762</v>
      </c>
      <c r="B785" s="1" t="s">
        <v>763</v>
      </c>
      <c r="C785" s="3">
        <v>43995</v>
      </c>
      <c r="D785" s="1" t="s">
        <v>766</v>
      </c>
      <c r="E785" s="1" t="s">
        <v>767</v>
      </c>
      <c r="F785" s="1" t="s">
        <v>2983</v>
      </c>
      <c r="G785" s="1" t="s">
        <v>3188</v>
      </c>
      <c r="H785" s="42"/>
      <c r="I785" s="2">
        <v>2</v>
      </c>
      <c r="J785" s="2">
        <v>9.1437190082644602</v>
      </c>
      <c r="K785" s="87">
        <v>33.052898345454501</v>
      </c>
      <c r="L785" s="2">
        <v>39.994006997999946</v>
      </c>
      <c r="M785" s="4">
        <v>11.063899999999997</v>
      </c>
      <c r="N785" s="4">
        <v>22.127799999999993</v>
      </c>
      <c r="O785" s="4">
        <v>21.021409999999992</v>
      </c>
      <c r="P785" s="4">
        <v>21.021409999999992</v>
      </c>
      <c r="Q785" s="5" t="s">
        <v>2969</v>
      </c>
      <c r="R785" s="12">
        <v>18.972596997999954</v>
      </c>
      <c r="S785" s="59">
        <v>0</v>
      </c>
      <c r="T785" s="59">
        <v>0</v>
      </c>
      <c r="U785" s="59">
        <v>0</v>
      </c>
      <c r="V785" s="59">
        <v>0</v>
      </c>
      <c r="W785" s="59">
        <v>0</v>
      </c>
      <c r="X785" s="60">
        <f t="shared" si="143"/>
        <v>0</v>
      </c>
      <c r="Y785" s="5"/>
    </row>
    <row r="786" spans="1:25" customFormat="1" x14ac:dyDescent="0.35">
      <c r="A786" s="1" t="s">
        <v>1145</v>
      </c>
      <c r="B786" s="1" t="s">
        <v>1146</v>
      </c>
      <c r="C786" s="3">
        <v>43995</v>
      </c>
      <c r="D786" s="1" t="s">
        <v>766</v>
      </c>
      <c r="E786" s="1" t="s">
        <v>767</v>
      </c>
      <c r="F786" s="1" t="s">
        <v>2983</v>
      </c>
      <c r="G786" s="1" t="s">
        <v>3188</v>
      </c>
      <c r="H786" s="42"/>
      <c r="I786" s="2">
        <v>1</v>
      </c>
      <c r="J786" s="2">
        <v>148.53363636363599</v>
      </c>
      <c r="K786" s="87">
        <v>224.89626415454501</v>
      </c>
      <c r="L786" s="2">
        <v>272.12447962699946</v>
      </c>
      <c r="M786" s="4">
        <v>179.72569999999953</v>
      </c>
      <c r="N786" s="4">
        <v>179.72569999999953</v>
      </c>
      <c r="O786" s="4">
        <v>170.73941499999955</v>
      </c>
      <c r="P786" s="4">
        <v>170.73941499999955</v>
      </c>
      <c r="Q786" s="5" t="s">
        <v>2969</v>
      </c>
      <c r="R786" s="12">
        <v>101.38506462699991</v>
      </c>
      <c r="S786" s="59">
        <v>0</v>
      </c>
      <c r="T786" s="59">
        <v>0</v>
      </c>
      <c r="U786" s="59">
        <v>0</v>
      </c>
      <c r="V786" s="59">
        <v>0</v>
      </c>
      <c r="W786" s="59">
        <v>0</v>
      </c>
      <c r="X786" s="60">
        <f t="shared" si="143"/>
        <v>0</v>
      </c>
      <c r="Y786" s="5"/>
    </row>
    <row r="787" spans="1:25" customFormat="1" x14ac:dyDescent="0.35">
      <c r="A787" s="1" t="s">
        <v>1349</v>
      </c>
      <c r="B787" s="1" t="s">
        <v>1350</v>
      </c>
      <c r="C787" s="3">
        <v>43995</v>
      </c>
      <c r="D787" s="1" t="s">
        <v>766</v>
      </c>
      <c r="E787" s="1" t="s">
        <v>767</v>
      </c>
      <c r="F787" s="1" t="s">
        <v>2983</v>
      </c>
      <c r="G787" s="1" t="s">
        <v>3188</v>
      </c>
      <c r="H787" s="42"/>
      <c r="I787" s="2">
        <v>1</v>
      </c>
      <c r="J787" s="2">
        <v>209.05173553719001</v>
      </c>
      <c r="K787" s="87">
        <v>316.52732329421502</v>
      </c>
      <c r="L787" s="2">
        <v>382.99806118600014</v>
      </c>
      <c r="M787" s="4">
        <v>252.9525999999999</v>
      </c>
      <c r="N787" s="4">
        <v>252.9525999999999</v>
      </c>
      <c r="O787" s="4">
        <v>240.30496999999991</v>
      </c>
      <c r="P787" s="4">
        <v>240.30496999999991</v>
      </c>
      <c r="Q787" s="5" t="s">
        <v>2969</v>
      </c>
      <c r="R787" s="12">
        <v>142.69309118600023</v>
      </c>
      <c r="S787" s="59">
        <v>0</v>
      </c>
      <c r="T787" s="59">
        <v>0</v>
      </c>
      <c r="U787" s="59">
        <v>0</v>
      </c>
      <c r="V787" s="59">
        <v>0</v>
      </c>
      <c r="W787" s="59">
        <v>0</v>
      </c>
      <c r="X787" s="60">
        <f t="shared" si="143"/>
        <v>0</v>
      </c>
      <c r="Y787" s="5"/>
    </row>
    <row r="788" spans="1:25" customFormat="1" x14ac:dyDescent="0.35">
      <c r="A788" s="1" t="s">
        <v>1529</v>
      </c>
      <c r="B788" s="1" t="s">
        <v>1530</v>
      </c>
      <c r="C788" s="3">
        <v>43995</v>
      </c>
      <c r="D788" s="1" t="s">
        <v>766</v>
      </c>
      <c r="E788" s="1" t="s">
        <v>767</v>
      </c>
      <c r="F788" s="1" t="s">
        <v>2983</v>
      </c>
      <c r="G788" s="1" t="s">
        <v>3188</v>
      </c>
      <c r="H788" s="42"/>
      <c r="I788" s="2">
        <v>1</v>
      </c>
      <c r="J788" s="2">
        <v>133.117933884298</v>
      </c>
      <c r="K788" s="87">
        <v>201.555194873554</v>
      </c>
      <c r="L788" s="2">
        <v>243.88178579700033</v>
      </c>
      <c r="M788" s="4">
        <v>161.07270000000057</v>
      </c>
      <c r="N788" s="4">
        <v>161.07270000000057</v>
      </c>
      <c r="O788" s="4">
        <v>153.01906500000052</v>
      </c>
      <c r="P788" s="4">
        <v>153.01906500000052</v>
      </c>
      <c r="Q788" s="5" t="s">
        <v>2969</v>
      </c>
      <c r="R788" s="12">
        <v>90.86272079699981</v>
      </c>
      <c r="S788" s="59">
        <v>0</v>
      </c>
      <c r="T788" s="59">
        <v>0</v>
      </c>
      <c r="U788" s="59">
        <v>0</v>
      </c>
      <c r="V788" s="59">
        <v>0</v>
      </c>
      <c r="W788" s="59">
        <v>0</v>
      </c>
      <c r="X788" s="60">
        <f t="shared" si="143"/>
        <v>0</v>
      </c>
      <c r="Y788" s="5"/>
    </row>
    <row r="789" spans="1:25" customFormat="1" x14ac:dyDescent="0.35">
      <c r="A789" s="1" t="s">
        <v>2629</v>
      </c>
      <c r="B789" s="1" t="s">
        <v>2630</v>
      </c>
      <c r="C789" s="3">
        <v>43995</v>
      </c>
      <c r="D789" s="1" t="s">
        <v>766</v>
      </c>
      <c r="E789" s="1" t="s">
        <v>767</v>
      </c>
      <c r="F789" s="1" t="s">
        <v>2983</v>
      </c>
      <c r="G789" s="1" t="s">
        <v>3188</v>
      </c>
      <c r="H789" s="42">
        <v>666</v>
      </c>
      <c r="I789" s="2">
        <v>1</v>
      </c>
      <c r="J789" s="2">
        <v>429.60314049586799</v>
      </c>
      <c r="K789" s="87">
        <v>751.6594308</v>
      </c>
      <c r="L789" s="2">
        <v>909.50791126799993</v>
      </c>
      <c r="M789" s="4">
        <v>519.81980000000021</v>
      </c>
      <c r="N789" s="4">
        <v>519.81980000000021</v>
      </c>
      <c r="O789" s="4">
        <v>493.8288100000002</v>
      </c>
      <c r="P789" s="4">
        <v>493.8288100000002</v>
      </c>
      <c r="Q789" s="5" t="s">
        <v>2969</v>
      </c>
      <c r="R789" s="12">
        <v>415.67910126799973</v>
      </c>
      <c r="S789" s="59">
        <v>1848.49</v>
      </c>
      <c r="T789" s="59">
        <v>-44.55</v>
      </c>
      <c r="U789" s="59">
        <v>-36.97</v>
      </c>
      <c r="V789" s="59">
        <v>-22.180000000000064</v>
      </c>
      <c r="W789" s="59">
        <v>1744.79</v>
      </c>
      <c r="X789" s="60">
        <f>+W789-P790</f>
        <v>665.87632999999983</v>
      </c>
      <c r="Y789" s="5"/>
    </row>
    <row r="790" spans="1:25" customFormat="1" x14ac:dyDescent="0.35">
      <c r="A790" s="1"/>
      <c r="B790" s="1"/>
      <c r="C790" s="3"/>
      <c r="D790" s="1"/>
      <c r="E790" s="1"/>
      <c r="F790" s="1"/>
      <c r="G790" s="1"/>
      <c r="H790" s="42"/>
      <c r="I790" s="2"/>
      <c r="J790" s="2"/>
      <c r="K790" s="87"/>
      <c r="L790" s="2"/>
      <c r="M790" s="4"/>
      <c r="N790" s="4"/>
      <c r="O790" s="4"/>
      <c r="P790" s="26">
        <f>SUM(P785:P789)</f>
        <v>1078.9136700000001</v>
      </c>
      <c r="Q790" s="5"/>
      <c r="R790" s="12"/>
      <c r="S790" s="59">
        <v>0</v>
      </c>
      <c r="T790" s="59">
        <v>0</v>
      </c>
      <c r="U790" s="59">
        <v>0</v>
      </c>
      <c r="V790" s="59">
        <v>0</v>
      </c>
      <c r="W790" s="59">
        <v>0</v>
      </c>
      <c r="X790" s="60">
        <f t="shared" ref="X790:X792" si="144">+W790</f>
        <v>0</v>
      </c>
      <c r="Y790" s="5"/>
    </row>
    <row r="791" spans="1:25" customFormat="1" x14ac:dyDescent="0.35">
      <c r="A791" s="1" t="s">
        <v>2146</v>
      </c>
      <c r="B791" s="1" t="s">
        <v>2147</v>
      </c>
      <c r="C791" s="3">
        <v>43999</v>
      </c>
      <c r="D791" s="1" t="s">
        <v>2369</v>
      </c>
      <c r="E791" s="1" t="s">
        <v>2340</v>
      </c>
      <c r="F791" s="1" t="s">
        <v>2983</v>
      </c>
      <c r="G791" s="1" t="s">
        <v>3189</v>
      </c>
      <c r="H791" s="42"/>
      <c r="I791" s="2">
        <v>-1</v>
      </c>
      <c r="J791" s="2">
        <v>1056.5392999999999</v>
      </c>
      <c r="K791" s="87">
        <v>-1486.783233746</v>
      </c>
      <c r="L791" s="2">
        <v>-1799.00771283266</v>
      </c>
      <c r="M791" s="4">
        <v>1278.4125529999999</v>
      </c>
      <c r="N791" s="4">
        <v>-1278.4125529999999</v>
      </c>
      <c r="O791" s="4">
        <v>-1278.4126000000058</v>
      </c>
      <c r="P791" s="4">
        <v>-1278.4126000000058</v>
      </c>
      <c r="Q791" s="5" t="s">
        <v>2969</v>
      </c>
      <c r="R791" s="12">
        <v>-520.59511283265419</v>
      </c>
      <c r="S791" s="59">
        <v>0</v>
      </c>
      <c r="T791" s="59">
        <v>0</v>
      </c>
      <c r="U791" s="59">
        <v>0</v>
      </c>
      <c r="V791" s="59">
        <v>0</v>
      </c>
      <c r="W791" s="59">
        <v>0</v>
      </c>
      <c r="X791" s="60">
        <f t="shared" si="144"/>
        <v>0</v>
      </c>
      <c r="Y791" s="5"/>
    </row>
    <row r="792" spans="1:25" customFormat="1" x14ac:dyDescent="0.35">
      <c r="A792" s="1" t="s">
        <v>2146</v>
      </c>
      <c r="B792" s="1" t="s">
        <v>2147</v>
      </c>
      <c r="C792" s="3">
        <v>43999</v>
      </c>
      <c r="D792" s="1" t="s">
        <v>2370</v>
      </c>
      <c r="E792" s="1" t="s">
        <v>2340</v>
      </c>
      <c r="F792" s="1" t="s">
        <v>2983</v>
      </c>
      <c r="G792" s="1" t="s">
        <v>3189</v>
      </c>
      <c r="H792" s="42"/>
      <c r="I792" s="2">
        <v>1</v>
      </c>
      <c r="J792" s="2">
        <v>1056.53933884298</v>
      </c>
      <c r="K792" s="87">
        <v>1486.7832884066199</v>
      </c>
      <c r="L792" s="2">
        <v>1799.0077789720101</v>
      </c>
      <c r="M792" s="4">
        <v>1278.4126000000058</v>
      </c>
      <c r="N792" s="4">
        <v>1278.4126000000058</v>
      </c>
      <c r="O792" s="4">
        <v>1278.4126000000058</v>
      </c>
      <c r="P792" s="4">
        <v>1278.4126000000058</v>
      </c>
      <c r="Q792" s="5" t="s">
        <v>2969</v>
      </c>
      <c r="R792" s="12">
        <v>520.59517897200431</v>
      </c>
      <c r="S792" s="59">
        <v>0</v>
      </c>
      <c r="T792" s="59">
        <v>0</v>
      </c>
      <c r="U792" s="59">
        <v>0</v>
      </c>
      <c r="V792" s="59">
        <v>0</v>
      </c>
      <c r="W792" s="59">
        <v>0</v>
      </c>
      <c r="X792" s="60">
        <f t="shared" si="144"/>
        <v>0</v>
      </c>
      <c r="Y792" s="5"/>
    </row>
    <row r="793" spans="1:25" customFormat="1" x14ac:dyDescent="0.35">
      <c r="A793" s="1" t="s">
        <v>2146</v>
      </c>
      <c r="B793" s="1" t="s">
        <v>2147</v>
      </c>
      <c r="C793" s="3">
        <v>43995</v>
      </c>
      <c r="D793" s="1" t="s">
        <v>2339</v>
      </c>
      <c r="E793" s="1" t="s">
        <v>2340</v>
      </c>
      <c r="F793" s="1" t="s">
        <v>2983</v>
      </c>
      <c r="G793" s="1" t="s">
        <v>3189</v>
      </c>
      <c r="H793" s="42">
        <v>667</v>
      </c>
      <c r="I793" s="2">
        <v>1</v>
      </c>
      <c r="J793" s="2">
        <v>1056.5392999999999</v>
      </c>
      <c r="K793" s="87">
        <v>1486.783233746</v>
      </c>
      <c r="L793" s="2">
        <v>1799.00771283266</v>
      </c>
      <c r="M793" s="4">
        <v>1278.4125529999999</v>
      </c>
      <c r="N793" s="4">
        <v>1278.4125529999999</v>
      </c>
      <c r="O793" s="4">
        <v>1278.4126000000058</v>
      </c>
      <c r="P793" s="4">
        <v>1278.4126000000058</v>
      </c>
      <c r="Q793" s="5" t="s">
        <v>2969</v>
      </c>
      <c r="R793" s="12">
        <v>520.59511283265419</v>
      </c>
      <c r="S793" s="59">
        <v>1799</v>
      </c>
      <c r="T793" s="59">
        <v>-43.36</v>
      </c>
      <c r="U793" s="59">
        <v>-35.979999999999997</v>
      </c>
      <c r="V793" s="59">
        <v>-111.54000000000019</v>
      </c>
      <c r="W793" s="59">
        <v>1608.12</v>
      </c>
      <c r="X793" s="60">
        <f>+W793-P794</f>
        <v>329.7073999999941</v>
      </c>
      <c r="Y793" s="5"/>
    </row>
    <row r="794" spans="1:25" customFormat="1" x14ac:dyDescent="0.35">
      <c r="A794" s="1"/>
      <c r="B794" s="1"/>
      <c r="C794" s="3"/>
      <c r="D794" s="1"/>
      <c r="E794" s="1"/>
      <c r="F794" s="1"/>
      <c r="G794" s="1"/>
      <c r="H794" s="42"/>
      <c r="I794" s="2"/>
      <c r="J794" s="2"/>
      <c r="K794" s="87"/>
      <c r="L794" s="2"/>
      <c r="M794" s="4"/>
      <c r="N794" s="4"/>
      <c r="O794" s="4"/>
      <c r="P794" s="26">
        <f>SUM(P791:P793)</f>
        <v>1278.4126000000058</v>
      </c>
      <c r="Q794" s="5"/>
      <c r="R794" s="12"/>
      <c r="S794" s="59">
        <v>0</v>
      </c>
      <c r="T794" s="59">
        <v>0</v>
      </c>
      <c r="U794" s="59">
        <v>0</v>
      </c>
      <c r="V794" s="59">
        <v>0</v>
      </c>
      <c r="W794" s="59">
        <v>0</v>
      </c>
      <c r="X794" s="60">
        <f t="shared" ref="X794:X796" si="145">+W794</f>
        <v>0</v>
      </c>
      <c r="Y794" s="5"/>
    </row>
    <row r="795" spans="1:25" customFormat="1" x14ac:dyDescent="0.35">
      <c r="A795" s="1" t="s">
        <v>1145</v>
      </c>
      <c r="B795" s="1" t="s">
        <v>1146</v>
      </c>
      <c r="C795" s="3">
        <v>43995</v>
      </c>
      <c r="D795" s="1" t="s">
        <v>1311</v>
      </c>
      <c r="E795" s="1" t="s">
        <v>1312</v>
      </c>
      <c r="F795" s="1" t="s">
        <v>2983</v>
      </c>
      <c r="G795" s="1" t="s">
        <v>3190</v>
      </c>
      <c r="H795" s="42"/>
      <c r="I795" s="2">
        <v>1</v>
      </c>
      <c r="J795" s="2">
        <v>148.53363636363599</v>
      </c>
      <c r="K795" s="87">
        <v>224.89626415454501</v>
      </c>
      <c r="L795" s="2">
        <v>272.12447962699946</v>
      </c>
      <c r="M795" s="4">
        <v>179.72569999999953</v>
      </c>
      <c r="N795" s="4">
        <v>179.72569999999953</v>
      </c>
      <c r="O795" s="4">
        <v>170.73941499999955</v>
      </c>
      <c r="P795" s="4">
        <v>170.73941499999955</v>
      </c>
      <c r="Q795" s="5" t="s">
        <v>2969</v>
      </c>
      <c r="R795" s="12">
        <v>101.38506462699991</v>
      </c>
      <c r="S795" s="59">
        <v>0</v>
      </c>
      <c r="T795" s="59">
        <v>0</v>
      </c>
      <c r="U795" s="59">
        <v>0</v>
      </c>
      <c r="V795" s="59">
        <v>0</v>
      </c>
      <c r="W795" s="59">
        <v>0</v>
      </c>
      <c r="X795" s="60">
        <f t="shared" si="145"/>
        <v>0</v>
      </c>
      <c r="Y795" s="5"/>
    </row>
    <row r="796" spans="1:25" customFormat="1" x14ac:dyDescent="0.35">
      <c r="A796" s="1" t="s">
        <v>1349</v>
      </c>
      <c r="B796" s="1" t="s">
        <v>1350</v>
      </c>
      <c r="C796" s="3">
        <v>43995</v>
      </c>
      <c r="D796" s="1" t="s">
        <v>1311</v>
      </c>
      <c r="E796" s="1" t="s">
        <v>1312</v>
      </c>
      <c r="F796" s="1" t="s">
        <v>2983</v>
      </c>
      <c r="G796" s="1" t="s">
        <v>3190</v>
      </c>
      <c r="H796" s="42"/>
      <c r="I796" s="2">
        <v>1</v>
      </c>
      <c r="J796" s="2">
        <v>209.05173553719001</v>
      </c>
      <c r="K796" s="87">
        <v>316.52732329421502</v>
      </c>
      <c r="L796" s="2">
        <v>382.99806118600014</v>
      </c>
      <c r="M796" s="4">
        <v>252.9525999999999</v>
      </c>
      <c r="N796" s="4">
        <v>252.9525999999999</v>
      </c>
      <c r="O796" s="4">
        <v>240.30496999999991</v>
      </c>
      <c r="P796" s="4">
        <v>240.30496999999991</v>
      </c>
      <c r="Q796" s="5" t="s">
        <v>2969</v>
      </c>
      <c r="R796" s="12">
        <v>142.69309118600023</v>
      </c>
      <c r="S796" s="59">
        <v>0</v>
      </c>
      <c r="T796" s="59">
        <v>0</v>
      </c>
      <c r="U796" s="59">
        <v>0</v>
      </c>
      <c r="V796" s="59">
        <v>0</v>
      </c>
      <c r="W796" s="59">
        <v>0</v>
      </c>
      <c r="X796" s="60">
        <f t="shared" si="145"/>
        <v>0</v>
      </c>
      <c r="Y796" s="5"/>
    </row>
    <row r="797" spans="1:25" customFormat="1" x14ac:dyDescent="0.35">
      <c r="A797" s="1" t="s">
        <v>1529</v>
      </c>
      <c r="B797" s="1" t="s">
        <v>1530</v>
      </c>
      <c r="C797" s="3">
        <v>43995</v>
      </c>
      <c r="D797" s="1" t="s">
        <v>1311</v>
      </c>
      <c r="E797" s="1" t="s">
        <v>1312</v>
      </c>
      <c r="F797" s="1" t="s">
        <v>2983</v>
      </c>
      <c r="G797" s="1" t="s">
        <v>3190</v>
      </c>
      <c r="H797" s="42">
        <v>669</v>
      </c>
      <c r="I797" s="2">
        <v>1</v>
      </c>
      <c r="J797" s="2">
        <v>133.117933884298</v>
      </c>
      <c r="K797" s="87">
        <v>201.555194873554</v>
      </c>
      <c r="L797" s="2">
        <v>243.88178579700033</v>
      </c>
      <c r="M797" s="4">
        <v>161.07270000000057</v>
      </c>
      <c r="N797" s="4">
        <v>161.07270000000057</v>
      </c>
      <c r="O797" s="4">
        <v>153.01906500000052</v>
      </c>
      <c r="P797" s="4">
        <v>153.01906500000052</v>
      </c>
      <c r="Q797" s="5" t="s">
        <v>2969</v>
      </c>
      <c r="R797" s="12">
        <v>90.86272079699981</v>
      </c>
      <c r="S797" s="59">
        <v>899</v>
      </c>
      <c r="T797" s="59">
        <v>-21.67</v>
      </c>
      <c r="U797" s="59">
        <v>-17.98</v>
      </c>
      <c r="V797" s="59">
        <v>-28.779999999999973</v>
      </c>
      <c r="W797" s="59">
        <v>830.57</v>
      </c>
      <c r="X797" s="60">
        <f>+W797-P798</f>
        <v>266.50655000000006</v>
      </c>
      <c r="Y797" s="5"/>
    </row>
    <row r="798" spans="1:25" customFormat="1" x14ac:dyDescent="0.35">
      <c r="A798" s="1"/>
      <c r="B798" s="1"/>
      <c r="C798" s="3"/>
      <c r="D798" s="1"/>
      <c r="E798" s="1"/>
      <c r="F798" s="1"/>
      <c r="G798" s="1"/>
      <c r="H798" s="42"/>
      <c r="I798" s="2"/>
      <c r="J798" s="2"/>
      <c r="K798" s="87"/>
      <c r="L798" s="2"/>
      <c r="M798" s="4"/>
      <c r="N798" s="4"/>
      <c r="O798" s="4"/>
      <c r="P798" s="26">
        <f>SUM(P795:P797)</f>
        <v>564.06344999999999</v>
      </c>
      <c r="Q798" s="5"/>
      <c r="R798" s="12"/>
      <c r="S798" s="59">
        <v>0</v>
      </c>
      <c r="T798" s="59">
        <v>0</v>
      </c>
      <c r="U798" s="59">
        <v>0</v>
      </c>
      <c r="V798" s="59">
        <v>0</v>
      </c>
      <c r="W798" s="59">
        <v>0</v>
      </c>
      <c r="X798" s="60">
        <f>+W798</f>
        <v>0</v>
      </c>
      <c r="Y798" s="5"/>
    </row>
    <row r="799" spans="1:25" customFormat="1" x14ac:dyDescent="0.35">
      <c r="A799" s="1" t="s">
        <v>2146</v>
      </c>
      <c r="B799" s="1" t="s">
        <v>2147</v>
      </c>
      <c r="C799" s="3">
        <v>43995</v>
      </c>
      <c r="D799" s="1" t="s">
        <v>2341</v>
      </c>
      <c r="E799" s="1" t="s">
        <v>2342</v>
      </c>
      <c r="F799" s="1" t="s">
        <v>2983</v>
      </c>
      <c r="G799" s="1" t="s">
        <v>3191</v>
      </c>
      <c r="H799" s="42">
        <v>670</v>
      </c>
      <c r="I799" s="2">
        <v>1</v>
      </c>
      <c r="J799" s="2">
        <v>1056.53933884298</v>
      </c>
      <c r="K799" s="87">
        <v>1486.7832884066199</v>
      </c>
      <c r="L799" s="2">
        <v>1799.0077789720101</v>
      </c>
      <c r="M799" s="4">
        <v>1278.4126000000058</v>
      </c>
      <c r="N799" s="4">
        <v>1278.4126000000058</v>
      </c>
      <c r="O799" s="4">
        <v>1278.4126000000058</v>
      </c>
      <c r="P799" s="26">
        <v>1278.4126000000058</v>
      </c>
      <c r="Q799" s="5" t="s">
        <v>2969</v>
      </c>
      <c r="R799" s="12">
        <v>520.59517897200431</v>
      </c>
      <c r="S799" s="59">
        <v>1799</v>
      </c>
      <c r="T799" s="59">
        <v>-43.36</v>
      </c>
      <c r="U799" s="59">
        <v>-35.979999999999997</v>
      </c>
      <c r="V799" s="59">
        <v>-57.580000000000155</v>
      </c>
      <c r="W799" s="59">
        <v>1662.08</v>
      </c>
      <c r="X799" s="60">
        <f>+W799-P799</f>
        <v>383.66739999999413</v>
      </c>
      <c r="Y799" s="5"/>
    </row>
    <row r="800" spans="1:25" customFormat="1" x14ac:dyDescent="0.35">
      <c r="A800" s="1" t="s">
        <v>1033</v>
      </c>
      <c r="B800" s="1" t="s">
        <v>1034</v>
      </c>
      <c r="C800" s="3">
        <v>43995</v>
      </c>
      <c r="D800" s="1" t="s">
        <v>1073</v>
      </c>
      <c r="E800" s="1" t="s">
        <v>759</v>
      </c>
      <c r="F800" s="1" t="s">
        <v>2983</v>
      </c>
      <c r="G800" s="1" t="s">
        <v>3192</v>
      </c>
      <c r="H800" s="42"/>
      <c r="I800" s="2">
        <v>1</v>
      </c>
      <c r="J800" s="2">
        <v>269.56991735537201</v>
      </c>
      <c r="K800" s="87">
        <v>470.90899292892601</v>
      </c>
      <c r="L800" s="2">
        <v>569.79988144400045</v>
      </c>
      <c r="M800" s="4">
        <v>326.17960000000011</v>
      </c>
      <c r="N800" s="4">
        <v>326.17960000000011</v>
      </c>
      <c r="O800" s="4">
        <v>309.87062000000009</v>
      </c>
      <c r="P800" s="4">
        <v>309.87062000000009</v>
      </c>
      <c r="Q800" s="5" t="s">
        <v>2969</v>
      </c>
      <c r="R800" s="12">
        <v>259.92926144400036</v>
      </c>
      <c r="S800" s="59">
        <v>0</v>
      </c>
      <c r="T800" s="59">
        <v>0</v>
      </c>
      <c r="U800" s="59">
        <v>0</v>
      </c>
      <c r="V800" s="59">
        <v>0</v>
      </c>
      <c r="W800" s="59">
        <v>0</v>
      </c>
      <c r="X800" s="60">
        <f t="shared" ref="X800:X801" si="146">+W800</f>
        <v>0</v>
      </c>
      <c r="Y800" s="5"/>
    </row>
    <row r="801" spans="1:25" customFormat="1" x14ac:dyDescent="0.35">
      <c r="A801" s="1" t="s">
        <v>1720</v>
      </c>
      <c r="B801" s="1" t="s">
        <v>1721</v>
      </c>
      <c r="C801" s="3">
        <v>43995</v>
      </c>
      <c r="D801" s="1" t="s">
        <v>1073</v>
      </c>
      <c r="E801" s="1" t="s">
        <v>759</v>
      </c>
      <c r="F801" s="1" t="s">
        <v>2983</v>
      </c>
      <c r="G801" s="1" t="s">
        <v>3192</v>
      </c>
      <c r="H801" s="42"/>
      <c r="I801" s="2">
        <v>1</v>
      </c>
      <c r="J801" s="2">
        <v>176.041818181818</v>
      </c>
      <c r="K801" s="87">
        <v>307.98516090909101</v>
      </c>
      <c r="L801" s="2">
        <v>372.66204470000008</v>
      </c>
      <c r="M801" s="4">
        <v>213.01059999999978</v>
      </c>
      <c r="N801" s="4">
        <v>213.01059999999978</v>
      </c>
      <c r="O801" s="4">
        <v>202.36006999999978</v>
      </c>
      <c r="P801" s="4">
        <v>202.36006999999978</v>
      </c>
      <c r="Q801" s="5" t="s">
        <v>2969</v>
      </c>
      <c r="R801" s="12">
        <v>170.3019747000003</v>
      </c>
      <c r="S801" s="59">
        <v>0</v>
      </c>
      <c r="T801" s="59">
        <v>0</v>
      </c>
      <c r="U801" s="59">
        <v>0</v>
      </c>
      <c r="V801" s="59">
        <v>0</v>
      </c>
      <c r="W801" s="59">
        <v>0</v>
      </c>
      <c r="X801" s="60">
        <f t="shared" si="146"/>
        <v>0</v>
      </c>
      <c r="Y801" s="5"/>
    </row>
    <row r="802" spans="1:25" customFormat="1" x14ac:dyDescent="0.35">
      <c r="A802" s="1" t="s">
        <v>1979</v>
      </c>
      <c r="B802" s="1" t="s">
        <v>1980</v>
      </c>
      <c r="C802" s="3">
        <v>43995</v>
      </c>
      <c r="D802" s="1" t="s">
        <v>1073</v>
      </c>
      <c r="E802" s="1" t="s">
        <v>759</v>
      </c>
      <c r="F802" s="1" t="s">
        <v>2983</v>
      </c>
      <c r="G802" s="1" t="s">
        <v>3192</v>
      </c>
      <c r="H802" s="42">
        <v>671</v>
      </c>
      <c r="I802" s="2">
        <v>1</v>
      </c>
      <c r="J802" s="2">
        <v>429.11768595041298</v>
      </c>
      <c r="K802" s="87">
        <v>750.83150628429701</v>
      </c>
      <c r="L802" s="2">
        <v>908.5061226039993</v>
      </c>
      <c r="M802" s="4">
        <v>519.23239999999964</v>
      </c>
      <c r="N802" s="4">
        <v>519.23239999999964</v>
      </c>
      <c r="O802" s="4">
        <v>493.27077999999966</v>
      </c>
      <c r="P802" s="4">
        <v>493.27077999999966</v>
      </c>
      <c r="Q802" s="5" t="s">
        <v>2969</v>
      </c>
      <c r="R802" s="12">
        <v>415.23534260399964</v>
      </c>
      <c r="S802" s="59">
        <v>1850.96</v>
      </c>
      <c r="T802" s="59">
        <v>-44.61</v>
      </c>
      <c r="U802" s="59">
        <v>-37.020000000000003</v>
      </c>
      <c r="V802" s="59">
        <v>-22.200000000000045</v>
      </c>
      <c r="W802" s="59">
        <v>1747.13</v>
      </c>
      <c r="X802" s="60">
        <f>+W802-P803</f>
        <v>741.62853000000064</v>
      </c>
      <c r="Y802" s="5"/>
    </row>
    <row r="803" spans="1:25" customFormat="1" x14ac:dyDescent="0.35">
      <c r="A803" s="1"/>
      <c r="B803" s="1"/>
      <c r="C803" s="3"/>
      <c r="D803" s="1"/>
      <c r="E803" s="1"/>
      <c r="F803" s="1"/>
      <c r="G803" s="1"/>
      <c r="H803" s="42"/>
      <c r="I803" s="2"/>
      <c r="J803" s="2"/>
      <c r="K803" s="87"/>
      <c r="L803" s="2"/>
      <c r="M803" s="4"/>
      <c r="N803" s="4"/>
      <c r="O803" s="4"/>
      <c r="P803" s="26">
        <f>SUM(P800:P802)</f>
        <v>1005.5014699999995</v>
      </c>
      <c r="Q803" s="5"/>
      <c r="R803" s="12"/>
      <c r="S803" s="59">
        <v>0</v>
      </c>
      <c r="T803" s="59">
        <v>0</v>
      </c>
      <c r="U803" s="59">
        <v>0</v>
      </c>
      <c r="V803" s="59">
        <v>0</v>
      </c>
      <c r="W803" s="59">
        <v>0</v>
      </c>
      <c r="X803" s="60">
        <f>+W803</f>
        <v>0</v>
      </c>
      <c r="Y803" s="5"/>
    </row>
    <row r="804" spans="1:25" customFormat="1" x14ac:dyDescent="0.35">
      <c r="A804" s="1" t="s">
        <v>2013</v>
      </c>
      <c r="B804" s="1" t="s">
        <v>2014</v>
      </c>
      <c r="C804" s="3">
        <v>43995</v>
      </c>
      <c r="D804" s="1" t="s">
        <v>2021</v>
      </c>
      <c r="E804" s="1" t="s">
        <v>2022</v>
      </c>
      <c r="F804" s="1" t="s">
        <v>2983</v>
      </c>
      <c r="G804" s="1" t="s">
        <v>3193</v>
      </c>
      <c r="H804" s="42">
        <v>672</v>
      </c>
      <c r="I804" s="2">
        <v>1</v>
      </c>
      <c r="J804" s="2">
        <v>525.04760330578495</v>
      </c>
      <c r="K804" s="87">
        <v>780.77623887669404</v>
      </c>
      <c r="L804" s="2">
        <v>944.73924904079979</v>
      </c>
      <c r="M804" s="4">
        <v>635.30759999999975</v>
      </c>
      <c r="N804" s="4">
        <v>635.30759999999975</v>
      </c>
      <c r="O804" s="4">
        <v>603.5422199999997</v>
      </c>
      <c r="P804" s="26">
        <v>603.5422199999997</v>
      </c>
      <c r="Q804" s="5" t="s">
        <v>2969</v>
      </c>
      <c r="R804" s="12">
        <v>341.19702904080009</v>
      </c>
      <c r="S804" s="59">
        <v>944.73</v>
      </c>
      <c r="T804" s="59">
        <v>-22.77</v>
      </c>
      <c r="U804" s="59">
        <v>-18.89</v>
      </c>
      <c r="V804" s="59">
        <v>-58.57000000000005</v>
      </c>
      <c r="W804" s="59">
        <v>844.5</v>
      </c>
      <c r="X804" s="60">
        <f>+W804-P804</f>
        <v>240.9577800000003</v>
      </c>
      <c r="Y804" s="5"/>
    </row>
    <row r="805" spans="1:25" customFormat="1" x14ac:dyDescent="0.35">
      <c r="A805" s="1" t="s">
        <v>1688</v>
      </c>
      <c r="B805" s="1" t="s">
        <v>1689</v>
      </c>
      <c r="C805" s="3">
        <v>43995</v>
      </c>
      <c r="D805" s="1" t="s">
        <v>1696</v>
      </c>
      <c r="E805" s="1" t="s">
        <v>1697</v>
      </c>
      <c r="F805" s="1" t="s">
        <v>2983</v>
      </c>
      <c r="G805" s="1" t="s">
        <v>3194</v>
      </c>
      <c r="H805" s="42"/>
      <c r="I805" s="2">
        <v>1</v>
      </c>
      <c r="J805" s="2">
        <v>88.015371900826494</v>
      </c>
      <c r="K805" s="87">
        <v>153.98113283305801</v>
      </c>
      <c r="L805" s="2">
        <v>186.31717072800018</v>
      </c>
      <c r="M805" s="4">
        <v>106.49860000000005</v>
      </c>
      <c r="N805" s="4">
        <v>106.49860000000005</v>
      </c>
      <c r="O805" s="4">
        <v>101.17367000000004</v>
      </c>
      <c r="P805" s="4">
        <v>101.17367000000004</v>
      </c>
      <c r="Q805" s="5" t="s">
        <v>2969</v>
      </c>
      <c r="R805" s="12">
        <v>85.143500728000134</v>
      </c>
      <c r="S805" s="59">
        <v>0</v>
      </c>
      <c r="T805" s="59">
        <v>0</v>
      </c>
      <c r="U805" s="59">
        <v>0</v>
      </c>
      <c r="V805" s="59">
        <v>0</v>
      </c>
      <c r="W805" s="59">
        <v>0</v>
      </c>
      <c r="X805" s="60">
        <f>+W805</f>
        <v>0</v>
      </c>
      <c r="Y805" s="5"/>
    </row>
    <row r="806" spans="1:25" customFormat="1" x14ac:dyDescent="0.35">
      <c r="A806" s="1" t="s">
        <v>2474</v>
      </c>
      <c r="B806" s="1" t="s">
        <v>2475</v>
      </c>
      <c r="C806" s="3">
        <v>43995</v>
      </c>
      <c r="D806" s="1" t="s">
        <v>1696</v>
      </c>
      <c r="E806" s="1" t="s">
        <v>1697</v>
      </c>
      <c r="F806" s="1" t="s">
        <v>2983</v>
      </c>
      <c r="G806" s="1" t="s">
        <v>3194</v>
      </c>
      <c r="H806" s="42">
        <v>674</v>
      </c>
      <c r="I806" s="2">
        <v>1</v>
      </c>
      <c r="J806" s="2">
        <v>806.82363636363596</v>
      </c>
      <c r="K806" s="87">
        <v>1411.56215652727</v>
      </c>
      <c r="L806" s="2">
        <v>1707.9902093979965</v>
      </c>
      <c r="M806" s="4">
        <v>976.25659999999948</v>
      </c>
      <c r="N806" s="4">
        <v>976.25659999999948</v>
      </c>
      <c r="O806" s="4">
        <v>927.44376999999952</v>
      </c>
      <c r="P806" s="4">
        <v>927.44376999999952</v>
      </c>
      <c r="Q806" s="5" t="s">
        <v>2969</v>
      </c>
      <c r="R806" s="12">
        <v>780.54643939799701</v>
      </c>
      <c r="S806" s="59">
        <v>1894.32</v>
      </c>
      <c r="T806" s="59">
        <v>-45.65</v>
      </c>
      <c r="U806" s="59">
        <v>-37.89</v>
      </c>
      <c r="V806" s="59">
        <v>-79.559999999999718</v>
      </c>
      <c r="W806" s="59">
        <v>1731.22</v>
      </c>
      <c r="X806" s="60">
        <f>+W806-P807</f>
        <v>702.60256000000049</v>
      </c>
      <c r="Y806" s="5"/>
    </row>
    <row r="807" spans="1:25" customFormat="1" x14ac:dyDescent="0.35">
      <c r="A807" s="1"/>
      <c r="B807" s="1"/>
      <c r="C807" s="3"/>
      <c r="D807" s="1"/>
      <c r="E807" s="1"/>
      <c r="F807" s="1"/>
      <c r="G807" s="1"/>
      <c r="H807" s="42"/>
      <c r="I807" s="2"/>
      <c r="J807" s="2"/>
      <c r="K807" s="87"/>
      <c r="L807" s="2"/>
      <c r="M807" s="4"/>
      <c r="N807" s="4"/>
      <c r="O807" s="4"/>
      <c r="P807" s="26">
        <f>SUM(P805:P806)</f>
        <v>1028.6174399999995</v>
      </c>
      <c r="Q807" s="5"/>
      <c r="R807" s="12"/>
      <c r="S807" s="59">
        <v>0</v>
      </c>
      <c r="T807" s="59">
        <v>0</v>
      </c>
      <c r="U807" s="59">
        <v>0</v>
      </c>
      <c r="V807" s="59">
        <v>0</v>
      </c>
      <c r="W807" s="59">
        <v>0</v>
      </c>
      <c r="X807" s="60">
        <f t="shared" ref="X807:X808" si="147">+W807</f>
        <v>0</v>
      </c>
      <c r="Y807" s="5"/>
    </row>
    <row r="808" spans="1:25" customFormat="1" x14ac:dyDescent="0.35">
      <c r="A808" s="1" t="s">
        <v>1133</v>
      </c>
      <c r="B808" s="1" t="s">
        <v>1134</v>
      </c>
      <c r="C808" s="3">
        <v>43995</v>
      </c>
      <c r="D808" s="1" t="s">
        <v>1137</v>
      </c>
      <c r="E808" s="1" t="s">
        <v>1138</v>
      </c>
      <c r="F808" s="1" t="s">
        <v>2983</v>
      </c>
      <c r="G808" s="1" t="s">
        <v>3195</v>
      </c>
      <c r="H808" s="42"/>
      <c r="I808" s="2">
        <v>1</v>
      </c>
      <c r="J808" s="2">
        <v>290.14057851239698</v>
      </c>
      <c r="K808" s="87">
        <v>507.58643507851298</v>
      </c>
      <c r="L808" s="2">
        <v>614.17958644500072</v>
      </c>
      <c r="M808" s="4">
        <v>351.07010000000037</v>
      </c>
      <c r="N808" s="4">
        <v>351.07010000000037</v>
      </c>
      <c r="O808" s="4">
        <v>333.51659500000034</v>
      </c>
      <c r="P808" s="4">
        <v>333.51659500000034</v>
      </c>
      <c r="Q808" s="5" t="s">
        <v>2969</v>
      </c>
      <c r="R808" s="12">
        <v>280.66299144500039</v>
      </c>
      <c r="S808" s="59">
        <v>0</v>
      </c>
      <c r="T808" s="59">
        <v>0</v>
      </c>
      <c r="U808" s="59">
        <v>0</v>
      </c>
      <c r="V808" s="59">
        <v>0</v>
      </c>
      <c r="W808" s="59">
        <v>0</v>
      </c>
      <c r="X808" s="60">
        <f t="shared" si="147"/>
        <v>0</v>
      </c>
      <c r="Y808" s="5"/>
    </row>
    <row r="809" spans="1:25" customFormat="1" x14ac:dyDescent="0.35">
      <c r="A809" s="1" t="s">
        <v>2146</v>
      </c>
      <c r="B809" s="1" t="s">
        <v>2147</v>
      </c>
      <c r="C809" s="3">
        <v>43995</v>
      </c>
      <c r="D809" s="1" t="s">
        <v>1137</v>
      </c>
      <c r="E809" s="1" t="s">
        <v>1138</v>
      </c>
      <c r="F809" s="1" t="s">
        <v>2983</v>
      </c>
      <c r="G809" s="1" t="s">
        <v>3195</v>
      </c>
      <c r="H809" s="42">
        <v>675</v>
      </c>
      <c r="I809" s="2">
        <v>1</v>
      </c>
      <c r="J809" s="2">
        <v>1056.53933884298</v>
      </c>
      <c r="K809" s="87">
        <v>1486.7832884066199</v>
      </c>
      <c r="L809" s="2">
        <v>1799.0077789720101</v>
      </c>
      <c r="M809" s="4">
        <v>1278.4126000000058</v>
      </c>
      <c r="N809" s="4">
        <v>1278.4126000000058</v>
      </c>
      <c r="O809" s="4">
        <v>1278.4126000000058</v>
      </c>
      <c r="P809" s="4">
        <v>1278.4126000000058</v>
      </c>
      <c r="Q809" s="5" t="s">
        <v>2969</v>
      </c>
      <c r="R809" s="12">
        <v>520.59517897200431</v>
      </c>
      <c r="S809" s="59">
        <v>2413.1799999999998</v>
      </c>
      <c r="T809" s="59">
        <v>-58.16</v>
      </c>
      <c r="U809" s="59">
        <v>-48.26</v>
      </c>
      <c r="V809" s="59">
        <v>-28.9699999999998</v>
      </c>
      <c r="W809" s="59">
        <v>2277.79</v>
      </c>
      <c r="X809" s="60">
        <f>+W809-P810</f>
        <v>665.86080499999389</v>
      </c>
      <c r="Y809" s="5"/>
    </row>
    <row r="810" spans="1:25" customFormat="1" x14ac:dyDescent="0.35">
      <c r="A810" s="1"/>
      <c r="B810" s="1"/>
      <c r="C810" s="3"/>
      <c r="D810" s="1"/>
      <c r="E810" s="1"/>
      <c r="F810" s="1"/>
      <c r="G810" s="1"/>
      <c r="H810" s="42"/>
      <c r="I810" s="2"/>
      <c r="J810" s="2"/>
      <c r="K810" s="87"/>
      <c r="L810" s="2"/>
      <c r="M810" s="4"/>
      <c r="N810" s="4"/>
      <c r="O810" s="4"/>
      <c r="P810" s="26">
        <f>SUM(P808:P809)</f>
        <v>1611.9291950000061</v>
      </c>
      <c r="Q810" s="5"/>
      <c r="R810" s="12"/>
      <c r="S810" s="59">
        <v>0</v>
      </c>
      <c r="T810" s="59">
        <v>0</v>
      </c>
      <c r="U810" s="59">
        <v>0</v>
      </c>
      <c r="V810" s="59">
        <v>0</v>
      </c>
      <c r="W810" s="59">
        <v>0</v>
      </c>
      <c r="X810" s="60">
        <f>+W810</f>
        <v>0</v>
      </c>
      <c r="Y810" s="5"/>
    </row>
    <row r="811" spans="1:25" customFormat="1" x14ac:dyDescent="0.35">
      <c r="A811" s="1" t="s">
        <v>2474</v>
      </c>
      <c r="B811" s="1" t="s">
        <v>2475</v>
      </c>
      <c r="C811" s="3">
        <v>43995</v>
      </c>
      <c r="D811" s="1" t="s">
        <v>2478</v>
      </c>
      <c r="E811" s="1" t="s">
        <v>2479</v>
      </c>
      <c r="F811" s="1" t="s">
        <v>2983</v>
      </c>
      <c r="G811" s="1" t="s">
        <v>3196</v>
      </c>
      <c r="H811" s="42">
        <v>676</v>
      </c>
      <c r="I811" s="2">
        <v>1</v>
      </c>
      <c r="J811" s="2">
        <v>806.82363636363596</v>
      </c>
      <c r="K811" s="87">
        <v>1411.56215652727</v>
      </c>
      <c r="L811" s="2">
        <v>1707.9902093979965</v>
      </c>
      <c r="M811" s="4">
        <v>976.25659999999948</v>
      </c>
      <c r="N811" s="4">
        <v>976.25659999999948</v>
      </c>
      <c r="O811" s="4">
        <v>927.44376999999952</v>
      </c>
      <c r="P811" s="26">
        <v>927.44376999999952</v>
      </c>
      <c r="Q811" s="5" t="s">
        <v>2969</v>
      </c>
      <c r="R811" s="12">
        <v>780.54643939799701</v>
      </c>
      <c r="S811" s="59">
        <v>1708</v>
      </c>
      <c r="T811" s="59">
        <v>-41.16</v>
      </c>
      <c r="U811" s="59">
        <v>-34.159999999999997</v>
      </c>
      <c r="V811" s="59">
        <v>-54.659999999999854</v>
      </c>
      <c r="W811" s="59">
        <v>1578.02</v>
      </c>
      <c r="X811" s="60">
        <f>+W811-P811</f>
        <v>650.57623000000046</v>
      </c>
      <c r="Y811" s="5"/>
    </row>
    <row r="812" spans="1:25" customFormat="1" x14ac:dyDescent="0.35">
      <c r="A812" s="1" t="s">
        <v>1033</v>
      </c>
      <c r="B812" s="1" t="s">
        <v>1034</v>
      </c>
      <c r="C812" s="3">
        <v>43995</v>
      </c>
      <c r="D812" s="1" t="s">
        <v>1074</v>
      </c>
      <c r="E812" s="1" t="s">
        <v>1075</v>
      </c>
      <c r="F812" s="1" t="s">
        <v>2983</v>
      </c>
      <c r="G812" s="1" t="s">
        <v>3197</v>
      </c>
      <c r="H812" s="42"/>
      <c r="I812" s="2">
        <v>1</v>
      </c>
      <c r="J812" s="2">
        <v>269.56991735537201</v>
      </c>
      <c r="K812" s="87">
        <v>470.90899292892601</v>
      </c>
      <c r="L812" s="2">
        <v>569.79988144400045</v>
      </c>
      <c r="M812" s="4">
        <v>326.17960000000011</v>
      </c>
      <c r="N812" s="4">
        <v>326.17960000000011</v>
      </c>
      <c r="O812" s="4">
        <v>309.87062000000009</v>
      </c>
      <c r="P812" s="4">
        <v>309.87062000000009</v>
      </c>
      <c r="Q812" s="5" t="s">
        <v>2969</v>
      </c>
      <c r="R812" s="12">
        <v>259.92926144400036</v>
      </c>
      <c r="S812" s="59">
        <v>0</v>
      </c>
      <c r="T812" s="59">
        <v>0</v>
      </c>
      <c r="U812" s="59">
        <v>0</v>
      </c>
      <c r="V812" s="59">
        <v>0</v>
      </c>
      <c r="W812" s="59">
        <v>0</v>
      </c>
      <c r="X812" s="60">
        <f t="shared" ref="X812:X814" si="148">+W812</f>
        <v>0</v>
      </c>
      <c r="Y812" s="5"/>
    </row>
    <row r="813" spans="1:25" customFormat="1" x14ac:dyDescent="0.35">
      <c r="A813" s="1" t="s">
        <v>1145</v>
      </c>
      <c r="B813" s="1" t="s">
        <v>1146</v>
      </c>
      <c r="C813" s="3">
        <v>43995</v>
      </c>
      <c r="D813" s="1" t="s">
        <v>1074</v>
      </c>
      <c r="E813" s="1" t="s">
        <v>1075</v>
      </c>
      <c r="F813" s="1" t="s">
        <v>2983</v>
      </c>
      <c r="G813" s="1" t="s">
        <v>3197</v>
      </c>
      <c r="H813" s="42"/>
      <c r="I813" s="2">
        <v>1</v>
      </c>
      <c r="J813" s="2">
        <v>148.53363636363599</v>
      </c>
      <c r="K813" s="87">
        <v>224.89626415454501</v>
      </c>
      <c r="L813" s="2">
        <v>272.12447962699946</v>
      </c>
      <c r="M813" s="4">
        <v>179.72569999999953</v>
      </c>
      <c r="N813" s="4">
        <v>179.72569999999953</v>
      </c>
      <c r="O813" s="4">
        <v>170.73941499999955</v>
      </c>
      <c r="P813" s="4">
        <v>170.73941499999955</v>
      </c>
      <c r="Q813" s="5" t="s">
        <v>2969</v>
      </c>
      <c r="R813" s="12">
        <v>101.38506462699991</v>
      </c>
      <c r="S813" s="59">
        <v>0</v>
      </c>
      <c r="T813" s="59">
        <v>0</v>
      </c>
      <c r="U813" s="59">
        <v>0</v>
      </c>
      <c r="V813" s="59">
        <v>0</v>
      </c>
      <c r="W813" s="59">
        <v>0</v>
      </c>
      <c r="X813" s="60">
        <f t="shared" si="148"/>
        <v>0</v>
      </c>
      <c r="Y813" s="5"/>
    </row>
    <row r="814" spans="1:25" customFormat="1" x14ac:dyDescent="0.35">
      <c r="A814" s="1" t="s">
        <v>1349</v>
      </c>
      <c r="B814" s="1" t="s">
        <v>1350</v>
      </c>
      <c r="C814" s="3">
        <v>43995</v>
      </c>
      <c r="D814" s="1" t="s">
        <v>1074</v>
      </c>
      <c r="E814" s="1" t="s">
        <v>1075</v>
      </c>
      <c r="F814" s="1" t="s">
        <v>2983</v>
      </c>
      <c r="G814" s="1" t="s">
        <v>3197</v>
      </c>
      <c r="H814" s="42"/>
      <c r="I814" s="2">
        <v>1</v>
      </c>
      <c r="J814" s="2">
        <v>209.05173553719001</v>
      </c>
      <c r="K814" s="87">
        <v>316.52732329421502</v>
      </c>
      <c r="L814" s="2">
        <v>382.99806118600014</v>
      </c>
      <c r="M814" s="4">
        <v>252.9525999999999</v>
      </c>
      <c r="N814" s="4">
        <v>252.9525999999999</v>
      </c>
      <c r="O814" s="4">
        <v>240.30496999999991</v>
      </c>
      <c r="P814" s="4">
        <v>240.30496999999991</v>
      </c>
      <c r="Q814" s="5" t="s">
        <v>2969</v>
      </c>
      <c r="R814" s="12">
        <v>142.69309118600023</v>
      </c>
      <c r="S814" s="59">
        <v>0</v>
      </c>
      <c r="T814" s="59">
        <v>0</v>
      </c>
      <c r="U814" s="59">
        <v>0</v>
      </c>
      <c r="V814" s="59">
        <v>0</v>
      </c>
      <c r="W814" s="59">
        <v>0</v>
      </c>
      <c r="X814" s="60">
        <f t="shared" si="148"/>
        <v>0</v>
      </c>
      <c r="Y814" s="5"/>
    </row>
    <row r="815" spans="1:25" customFormat="1" x14ac:dyDescent="0.35">
      <c r="A815" s="1" t="s">
        <v>1529</v>
      </c>
      <c r="B815" s="1" t="s">
        <v>1530</v>
      </c>
      <c r="C815" s="3">
        <v>43995</v>
      </c>
      <c r="D815" s="1" t="s">
        <v>1074</v>
      </c>
      <c r="E815" s="1" t="s">
        <v>1075</v>
      </c>
      <c r="F815" s="1" t="s">
        <v>2983</v>
      </c>
      <c r="G815" s="1" t="s">
        <v>3197</v>
      </c>
      <c r="H815" s="42">
        <v>678</v>
      </c>
      <c r="I815" s="2">
        <v>1</v>
      </c>
      <c r="J815" s="2">
        <v>133.117933884298</v>
      </c>
      <c r="K815" s="87">
        <v>201.555194873554</v>
      </c>
      <c r="L815" s="2">
        <v>243.88178579700033</v>
      </c>
      <c r="M815" s="4">
        <v>161.07270000000057</v>
      </c>
      <c r="N815" s="4">
        <v>161.07270000000057</v>
      </c>
      <c r="O815" s="4">
        <v>153.01906500000052</v>
      </c>
      <c r="P815" s="4">
        <v>153.01906500000052</v>
      </c>
      <c r="Q815" s="5" t="s">
        <v>2969</v>
      </c>
      <c r="R815" s="12">
        <v>90.86272079699981</v>
      </c>
      <c r="S815" s="59">
        <v>1468.8</v>
      </c>
      <c r="T815" s="59">
        <v>-35.4</v>
      </c>
      <c r="U815" s="59">
        <v>-29.38</v>
      </c>
      <c r="V815" s="59">
        <v>-91.069999999999709</v>
      </c>
      <c r="W815" s="59">
        <v>1312.95</v>
      </c>
      <c r="X815" s="60">
        <f>+W815-P816</f>
        <v>439.01592999999991</v>
      </c>
      <c r="Y815" s="5"/>
    </row>
    <row r="816" spans="1:25" customFormat="1" x14ac:dyDescent="0.35">
      <c r="A816" s="1"/>
      <c r="B816" s="1"/>
      <c r="C816" s="3"/>
      <c r="D816" s="1"/>
      <c r="E816" s="1"/>
      <c r="F816" s="1"/>
      <c r="G816" s="1"/>
      <c r="H816" s="42"/>
      <c r="I816" s="2"/>
      <c r="J816" s="2"/>
      <c r="K816" s="87"/>
      <c r="L816" s="2"/>
      <c r="M816" s="4"/>
      <c r="N816" s="4"/>
      <c r="O816" s="4"/>
      <c r="P816" s="26">
        <f>SUM(P812:P815)</f>
        <v>873.93407000000013</v>
      </c>
      <c r="Q816" s="5"/>
      <c r="R816" s="12"/>
      <c r="S816" s="59">
        <v>0</v>
      </c>
      <c r="T816" s="59">
        <v>0</v>
      </c>
      <c r="U816" s="59">
        <v>0</v>
      </c>
      <c r="V816" s="59">
        <v>0</v>
      </c>
      <c r="W816" s="59">
        <v>0</v>
      </c>
      <c r="X816" s="60">
        <f t="shared" ref="X816:X819" si="149">+W816</f>
        <v>0</v>
      </c>
      <c r="Y816" s="5"/>
    </row>
    <row r="817" spans="1:25" customFormat="1" x14ac:dyDescent="0.35">
      <c r="A817" s="1" t="s">
        <v>844</v>
      </c>
      <c r="B817" s="1" t="s">
        <v>845</v>
      </c>
      <c r="C817" s="3">
        <v>43995</v>
      </c>
      <c r="D817" s="1" t="s">
        <v>852</v>
      </c>
      <c r="E817" s="1" t="s">
        <v>853</v>
      </c>
      <c r="F817" s="1" t="s">
        <v>2983</v>
      </c>
      <c r="G817" s="1" t="s">
        <v>3198</v>
      </c>
      <c r="H817" s="42"/>
      <c r="I817" s="2">
        <v>1</v>
      </c>
      <c r="J817" s="2">
        <v>379.18297520661201</v>
      </c>
      <c r="K817" s="87">
        <v>663.37303146446402</v>
      </c>
      <c r="L817" s="2">
        <v>802.68136807200142</v>
      </c>
      <c r="M817" s="4">
        <v>458.8114000000005</v>
      </c>
      <c r="N817" s="4">
        <v>458.8114000000005</v>
      </c>
      <c r="O817" s="4">
        <v>435.87083000000047</v>
      </c>
      <c r="P817" s="4">
        <v>435.87083000000047</v>
      </c>
      <c r="Q817" s="5" t="s">
        <v>2969</v>
      </c>
      <c r="R817" s="12">
        <v>366.81053807200095</v>
      </c>
      <c r="S817" s="59">
        <v>0</v>
      </c>
      <c r="T817" s="59">
        <v>0</v>
      </c>
      <c r="U817" s="59">
        <v>0</v>
      </c>
      <c r="V817" s="59">
        <v>0</v>
      </c>
      <c r="W817" s="59">
        <v>0</v>
      </c>
      <c r="X817" s="60">
        <f t="shared" si="149"/>
        <v>0</v>
      </c>
      <c r="Y817" s="5"/>
    </row>
    <row r="818" spans="1:25" customFormat="1" x14ac:dyDescent="0.35">
      <c r="A818" s="1" t="s">
        <v>854</v>
      </c>
      <c r="B818" s="1" t="s">
        <v>855</v>
      </c>
      <c r="C818" s="3">
        <v>43995</v>
      </c>
      <c r="D818" s="1" t="s">
        <v>852</v>
      </c>
      <c r="E818" s="1" t="s">
        <v>853</v>
      </c>
      <c r="F818" s="1" t="s">
        <v>2983</v>
      </c>
      <c r="G818" s="1" t="s">
        <v>3198</v>
      </c>
      <c r="H818" s="42"/>
      <c r="I818" s="2">
        <v>1</v>
      </c>
      <c r="J818" s="2">
        <v>605.17049586776898</v>
      </c>
      <c r="K818" s="87">
        <v>1059.0846779983499</v>
      </c>
      <c r="L818" s="2">
        <v>1281.4924603780032</v>
      </c>
      <c r="M818" s="4">
        <v>732.25630000000046</v>
      </c>
      <c r="N818" s="4">
        <v>732.25630000000046</v>
      </c>
      <c r="O818" s="4">
        <v>695.6434850000004</v>
      </c>
      <c r="P818" s="4">
        <v>695.6434850000004</v>
      </c>
      <c r="Q818" s="5" t="s">
        <v>2969</v>
      </c>
      <c r="R818" s="12">
        <v>585.84897537800282</v>
      </c>
      <c r="S818" s="59">
        <v>0</v>
      </c>
      <c r="T818" s="59">
        <v>0</v>
      </c>
      <c r="U818" s="59">
        <v>0</v>
      </c>
      <c r="V818" s="59">
        <v>0</v>
      </c>
      <c r="W818" s="59">
        <v>0</v>
      </c>
      <c r="X818" s="60">
        <f t="shared" si="149"/>
        <v>0</v>
      </c>
      <c r="Y818" s="5"/>
    </row>
    <row r="819" spans="1:25" customFormat="1" x14ac:dyDescent="0.35">
      <c r="A819" s="1" t="s">
        <v>2146</v>
      </c>
      <c r="B819" s="1" t="s">
        <v>2147</v>
      </c>
      <c r="C819" s="3">
        <v>43995</v>
      </c>
      <c r="D819" s="1" t="s">
        <v>852</v>
      </c>
      <c r="E819" s="1" t="s">
        <v>853</v>
      </c>
      <c r="F819" s="1" t="s">
        <v>2983</v>
      </c>
      <c r="G819" s="1" t="s">
        <v>3198</v>
      </c>
      <c r="H819" s="42"/>
      <c r="I819" s="2">
        <v>1</v>
      </c>
      <c r="J819" s="2">
        <v>1056.53933884298</v>
      </c>
      <c r="K819" s="87">
        <v>1486.7832884066199</v>
      </c>
      <c r="L819" s="2">
        <v>1799.0077789720101</v>
      </c>
      <c r="M819" s="4">
        <v>1278.4126000000058</v>
      </c>
      <c r="N819" s="4">
        <v>1278.4126000000058</v>
      </c>
      <c r="O819" s="4">
        <v>1278.4126000000058</v>
      </c>
      <c r="P819" s="4">
        <v>1278.4126000000058</v>
      </c>
      <c r="Q819" s="5" t="s">
        <v>2969</v>
      </c>
      <c r="R819" s="12">
        <v>520.59517897200431</v>
      </c>
      <c r="S819" s="59">
        <v>0</v>
      </c>
      <c r="T819" s="59">
        <v>0</v>
      </c>
      <c r="U819" s="59">
        <v>0</v>
      </c>
      <c r="V819" s="59">
        <v>0</v>
      </c>
      <c r="W819" s="59">
        <v>0</v>
      </c>
      <c r="X819" s="60">
        <f t="shared" si="149"/>
        <v>0</v>
      </c>
      <c r="Y819" s="5"/>
    </row>
    <row r="820" spans="1:25" customFormat="1" x14ac:dyDescent="0.35">
      <c r="A820" s="1" t="s">
        <v>2833</v>
      </c>
      <c r="B820" s="1" t="s">
        <v>2834</v>
      </c>
      <c r="C820" s="3">
        <v>43995</v>
      </c>
      <c r="D820" s="1" t="s">
        <v>852</v>
      </c>
      <c r="E820" s="1" t="s">
        <v>853</v>
      </c>
      <c r="F820" s="1" t="s">
        <v>2983</v>
      </c>
      <c r="G820" s="1" t="s">
        <v>3198</v>
      </c>
      <c r="H820" s="42">
        <v>681</v>
      </c>
      <c r="I820" s="2">
        <v>1</v>
      </c>
      <c r="J820" s="2">
        <v>328.27256198347101</v>
      </c>
      <c r="K820" s="87">
        <v>574.47041801983505</v>
      </c>
      <c r="L820" s="2">
        <v>695.10920580400034</v>
      </c>
      <c r="M820" s="4">
        <v>397.20979999999992</v>
      </c>
      <c r="N820" s="4">
        <v>397.20979999999992</v>
      </c>
      <c r="O820" s="4">
        <v>377.34930999999989</v>
      </c>
      <c r="P820" s="4">
        <v>377.34930999999989</v>
      </c>
      <c r="Q820" s="5" t="s">
        <v>2969</v>
      </c>
      <c r="R820" s="12">
        <v>317.75989580400045</v>
      </c>
      <c r="S820" s="59">
        <v>4578.29</v>
      </c>
      <c r="T820" s="59">
        <v>-110.34</v>
      </c>
      <c r="U820" s="59">
        <v>-91.57</v>
      </c>
      <c r="V820" s="59">
        <v>-192.28999999999996</v>
      </c>
      <c r="W820" s="59">
        <v>4184.09</v>
      </c>
      <c r="X820" s="60">
        <f>+W820-P821</f>
        <v>1396.8137749999937</v>
      </c>
      <c r="Y820" s="5"/>
    </row>
    <row r="821" spans="1:25" customFormat="1" x14ac:dyDescent="0.35">
      <c r="A821" s="1"/>
      <c r="B821" s="1"/>
      <c r="C821" s="3"/>
      <c r="D821" s="1"/>
      <c r="E821" s="1"/>
      <c r="F821" s="1"/>
      <c r="G821" s="1"/>
      <c r="H821" s="42"/>
      <c r="I821" s="2"/>
      <c r="J821" s="2"/>
      <c r="K821" s="87"/>
      <c r="L821" s="2"/>
      <c r="M821" s="4"/>
      <c r="N821" s="4"/>
      <c r="O821" s="4"/>
      <c r="P821" s="26">
        <f>SUM(P817:P820)</f>
        <v>2787.2762250000064</v>
      </c>
      <c r="Q821" s="5"/>
      <c r="R821" s="12"/>
      <c r="S821" s="59">
        <v>0</v>
      </c>
      <c r="T821" s="59">
        <v>0</v>
      </c>
      <c r="U821" s="59">
        <v>0</v>
      </c>
      <c r="V821" s="59">
        <v>0</v>
      </c>
      <c r="W821" s="59">
        <v>0</v>
      </c>
      <c r="X821" s="60">
        <f t="shared" ref="X821:X828" si="150">+W821</f>
        <v>0</v>
      </c>
      <c r="Y821" s="5"/>
    </row>
    <row r="822" spans="1:25" customFormat="1" x14ac:dyDescent="0.35">
      <c r="A822" s="1" t="s">
        <v>1009</v>
      </c>
      <c r="B822" s="1" t="s">
        <v>1010</v>
      </c>
      <c r="C822" s="3">
        <v>43995</v>
      </c>
      <c r="D822" s="1" t="s">
        <v>1017</v>
      </c>
      <c r="E822" s="1" t="s">
        <v>1018</v>
      </c>
      <c r="F822" s="1" t="s">
        <v>2983</v>
      </c>
      <c r="G822" s="1" t="s">
        <v>3199</v>
      </c>
      <c r="H822" s="42"/>
      <c r="I822" s="2">
        <v>1</v>
      </c>
      <c r="J822" s="2">
        <v>108.45396694214899</v>
      </c>
      <c r="K822" s="87">
        <v>159.79607489256199</v>
      </c>
      <c r="L822" s="2">
        <v>193.35325062000001</v>
      </c>
      <c r="M822" s="4">
        <v>131.22930000000028</v>
      </c>
      <c r="N822" s="4">
        <v>131.22930000000028</v>
      </c>
      <c r="O822" s="4">
        <v>124.66783500000025</v>
      </c>
      <c r="P822" s="4">
        <v>124.66783500000025</v>
      </c>
      <c r="Q822" s="5" t="s">
        <v>2969</v>
      </c>
      <c r="R822" s="12">
        <v>68.685415619999759</v>
      </c>
      <c r="S822" s="59">
        <v>0</v>
      </c>
      <c r="T822" s="59">
        <v>0</v>
      </c>
      <c r="U822" s="59">
        <v>0</v>
      </c>
      <c r="V822" s="59">
        <v>0</v>
      </c>
      <c r="W822" s="59">
        <v>0</v>
      </c>
      <c r="X822" s="60">
        <f t="shared" si="150"/>
        <v>0</v>
      </c>
      <c r="Y822" s="5"/>
    </row>
    <row r="823" spans="1:25" customFormat="1" x14ac:dyDescent="0.35">
      <c r="A823" s="1" t="s">
        <v>1145</v>
      </c>
      <c r="B823" s="1" t="s">
        <v>1146</v>
      </c>
      <c r="C823" s="3">
        <v>43995</v>
      </c>
      <c r="D823" s="1" t="s">
        <v>1017</v>
      </c>
      <c r="E823" s="1" t="s">
        <v>1018</v>
      </c>
      <c r="F823" s="1" t="s">
        <v>2983</v>
      </c>
      <c r="G823" s="1" t="s">
        <v>3199</v>
      </c>
      <c r="H823" s="42"/>
      <c r="I823" s="2">
        <v>1</v>
      </c>
      <c r="J823" s="2">
        <v>148.53363636363599</v>
      </c>
      <c r="K823" s="87">
        <v>218.849459818181</v>
      </c>
      <c r="L823" s="2">
        <v>264.80784637999903</v>
      </c>
      <c r="M823" s="4">
        <v>179.72569999999953</v>
      </c>
      <c r="N823" s="4">
        <v>179.72569999999953</v>
      </c>
      <c r="O823" s="4">
        <v>170.73941499999955</v>
      </c>
      <c r="P823" s="4">
        <v>170.73941499999955</v>
      </c>
      <c r="Q823" s="5" t="s">
        <v>2969</v>
      </c>
      <c r="R823" s="12">
        <v>94.068431379999481</v>
      </c>
      <c r="S823" s="59">
        <v>0</v>
      </c>
      <c r="T823" s="59">
        <v>0</v>
      </c>
      <c r="U823" s="59">
        <v>0</v>
      </c>
      <c r="V823" s="59">
        <v>0</v>
      </c>
      <c r="W823" s="59">
        <v>0</v>
      </c>
      <c r="X823" s="60">
        <f t="shared" si="150"/>
        <v>0</v>
      </c>
      <c r="Y823" s="5"/>
    </row>
    <row r="824" spans="1:25" customFormat="1" x14ac:dyDescent="0.35">
      <c r="A824" s="1" t="s">
        <v>1325</v>
      </c>
      <c r="B824" s="1" t="s">
        <v>1326</v>
      </c>
      <c r="C824" s="3">
        <v>43995</v>
      </c>
      <c r="D824" s="1" t="s">
        <v>1017</v>
      </c>
      <c r="E824" s="1" t="s">
        <v>1018</v>
      </c>
      <c r="F824" s="1" t="s">
        <v>2983</v>
      </c>
      <c r="G824" s="1" t="s">
        <v>3199</v>
      </c>
      <c r="H824" s="42"/>
      <c r="I824" s="2">
        <v>1</v>
      </c>
      <c r="J824" s="2">
        <v>214.553305785124</v>
      </c>
      <c r="K824" s="87">
        <v>316.12284074380199</v>
      </c>
      <c r="L824" s="2">
        <v>382.50863730000037</v>
      </c>
      <c r="M824" s="4">
        <v>259.60950000000003</v>
      </c>
      <c r="N824" s="4">
        <v>259.60950000000003</v>
      </c>
      <c r="O824" s="4">
        <v>246.62902500000001</v>
      </c>
      <c r="P824" s="4">
        <v>246.62902500000001</v>
      </c>
      <c r="Q824" s="5" t="s">
        <v>2969</v>
      </c>
      <c r="R824" s="12">
        <v>135.87961230000036</v>
      </c>
      <c r="S824" s="59">
        <v>0</v>
      </c>
      <c r="T824" s="59">
        <v>0</v>
      </c>
      <c r="U824" s="59">
        <v>0</v>
      </c>
      <c r="V824" s="59">
        <v>0</v>
      </c>
      <c r="W824" s="59">
        <v>0</v>
      </c>
      <c r="X824" s="60">
        <f t="shared" si="150"/>
        <v>0</v>
      </c>
      <c r="Y824" s="5"/>
    </row>
    <row r="825" spans="1:25" customFormat="1" x14ac:dyDescent="0.35">
      <c r="A825" s="1" t="s">
        <v>1349</v>
      </c>
      <c r="B825" s="1" t="s">
        <v>1350</v>
      </c>
      <c r="C825" s="3">
        <v>43995</v>
      </c>
      <c r="D825" s="1" t="s">
        <v>1017</v>
      </c>
      <c r="E825" s="1" t="s">
        <v>1018</v>
      </c>
      <c r="F825" s="1" t="s">
        <v>2983</v>
      </c>
      <c r="G825" s="1" t="s">
        <v>3199</v>
      </c>
      <c r="H825" s="42"/>
      <c r="I825" s="2">
        <v>1</v>
      </c>
      <c r="J825" s="2">
        <v>209.05173553719001</v>
      </c>
      <c r="K825" s="87">
        <v>308.01473662313998</v>
      </c>
      <c r="L825" s="2">
        <v>372.69783131399936</v>
      </c>
      <c r="M825" s="4">
        <v>252.9525999999999</v>
      </c>
      <c r="N825" s="4">
        <v>252.9525999999999</v>
      </c>
      <c r="O825" s="4">
        <v>240.30496999999991</v>
      </c>
      <c r="P825" s="4">
        <v>240.30496999999991</v>
      </c>
      <c r="Q825" s="5" t="s">
        <v>2969</v>
      </c>
      <c r="R825" s="12">
        <v>132.39286131399945</v>
      </c>
      <c r="S825" s="59">
        <v>0</v>
      </c>
      <c r="T825" s="59">
        <v>0</v>
      </c>
      <c r="U825" s="59">
        <v>0</v>
      </c>
      <c r="V825" s="59">
        <v>0</v>
      </c>
      <c r="W825" s="59">
        <v>0</v>
      </c>
      <c r="X825" s="60">
        <f t="shared" si="150"/>
        <v>0</v>
      </c>
      <c r="Y825" s="5"/>
    </row>
    <row r="826" spans="1:25" customFormat="1" x14ac:dyDescent="0.35">
      <c r="A826" s="1" t="s">
        <v>1481</v>
      </c>
      <c r="B826" s="1" t="s">
        <v>1482</v>
      </c>
      <c r="C826" s="3">
        <v>43995</v>
      </c>
      <c r="D826" s="1" t="s">
        <v>1017</v>
      </c>
      <c r="E826" s="1" t="s">
        <v>1018</v>
      </c>
      <c r="F826" s="1" t="s">
        <v>2983</v>
      </c>
      <c r="G826" s="1" t="s">
        <v>3199</v>
      </c>
      <c r="H826" s="42"/>
      <c r="I826" s="2">
        <v>1</v>
      </c>
      <c r="J826" s="2">
        <v>529.09223140495897</v>
      </c>
      <c r="K826" s="87">
        <v>779.56449375206705</v>
      </c>
      <c r="L826" s="2">
        <v>943.27303744000108</v>
      </c>
      <c r="M826" s="4">
        <v>640.20160000000033</v>
      </c>
      <c r="N826" s="4">
        <v>640.20160000000033</v>
      </c>
      <c r="O826" s="4">
        <v>608.19152000000031</v>
      </c>
      <c r="P826" s="4">
        <v>608.19152000000031</v>
      </c>
      <c r="Q826" s="5" t="s">
        <v>2969</v>
      </c>
      <c r="R826" s="12">
        <v>335.08151744000077</v>
      </c>
      <c r="S826" s="59">
        <v>0</v>
      </c>
      <c r="T826" s="59">
        <v>0</v>
      </c>
      <c r="U826" s="59">
        <v>0</v>
      </c>
      <c r="V826" s="59">
        <v>0</v>
      </c>
      <c r="W826" s="59">
        <v>0</v>
      </c>
      <c r="X826" s="60">
        <f t="shared" si="150"/>
        <v>0</v>
      </c>
      <c r="Y826" s="5"/>
    </row>
    <row r="827" spans="1:25" customFormat="1" x14ac:dyDescent="0.35">
      <c r="A827" s="1" t="s">
        <v>1529</v>
      </c>
      <c r="B827" s="1" t="s">
        <v>1530</v>
      </c>
      <c r="C827" s="3">
        <v>43995</v>
      </c>
      <c r="D827" s="1" t="s">
        <v>1017</v>
      </c>
      <c r="E827" s="1" t="s">
        <v>1018</v>
      </c>
      <c r="F827" s="1" t="s">
        <v>2983</v>
      </c>
      <c r="G827" s="1" t="s">
        <v>3199</v>
      </c>
      <c r="H827" s="42"/>
      <c r="I827" s="2">
        <v>1</v>
      </c>
      <c r="J827" s="2">
        <v>133.117933884298</v>
      </c>
      <c r="K827" s="87">
        <v>196.13463260578601</v>
      </c>
      <c r="L827" s="2">
        <v>237.32290545300106</v>
      </c>
      <c r="M827" s="4">
        <v>161.07270000000057</v>
      </c>
      <c r="N827" s="4">
        <v>161.07270000000057</v>
      </c>
      <c r="O827" s="4">
        <v>153.01906500000052</v>
      </c>
      <c r="P827" s="4">
        <v>153.01906500000052</v>
      </c>
      <c r="Q827" s="5" t="s">
        <v>2969</v>
      </c>
      <c r="R827" s="12">
        <v>84.303840453000532</v>
      </c>
      <c r="S827" s="59">
        <v>0</v>
      </c>
      <c r="T827" s="59">
        <v>0</v>
      </c>
      <c r="U827" s="59">
        <v>0</v>
      </c>
      <c r="V827" s="59">
        <v>0</v>
      </c>
      <c r="W827" s="59">
        <v>0</v>
      </c>
      <c r="X827" s="60">
        <f t="shared" si="150"/>
        <v>0</v>
      </c>
      <c r="Y827" s="5"/>
    </row>
    <row r="828" spans="1:25" customFormat="1" x14ac:dyDescent="0.35">
      <c r="A828" s="1" t="s">
        <v>1826</v>
      </c>
      <c r="B828" s="1" t="s">
        <v>1827</v>
      </c>
      <c r="C828" s="3">
        <v>43995</v>
      </c>
      <c r="D828" s="1" t="s">
        <v>1017</v>
      </c>
      <c r="E828" s="1" t="s">
        <v>1018</v>
      </c>
      <c r="F828" s="1" t="s">
        <v>2983</v>
      </c>
      <c r="G828" s="1" t="s">
        <v>3199</v>
      </c>
      <c r="H828" s="42"/>
      <c r="I828" s="2">
        <v>1</v>
      </c>
      <c r="J828" s="2">
        <v>20.730165289256199</v>
      </c>
      <c r="K828" s="87">
        <v>30.543825537190099</v>
      </c>
      <c r="L828" s="2">
        <v>36.958028900000016</v>
      </c>
      <c r="M828" s="4">
        <v>25.083500000000001</v>
      </c>
      <c r="N828" s="4">
        <v>25.083500000000001</v>
      </c>
      <c r="O828" s="4">
        <v>23.829325000000001</v>
      </c>
      <c r="P828" s="4">
        <v>23.829325000000001</v>
      </c>
      <c r="Q828" s="5" t="s">
        <v>2969</v>
      </c>
      <c r="R828" s="12">
        <v>13.128703900000016</v>
      </c>
      <c r="S828" s="59">
        <v>0</v>
      </c>
      <c r="T828" s="59">
        <v>0</v>
      </c>
      <c r="U828" s="59">
        <v>0</v>
      </c>
      <c r="V828" s="59">
        <v>0</v>
      </c>
      <c r="W828" s="59">
        <v>0</v>
      </c>
      <c r="X828" s="60">
        <f t="shared" si="150"/>
        <v>0</v>
      </c>
      <c r="Y828" s="5"/>
    </row>
    <row r="829" spans="1:25" customFormat="1" x14ac:dyDescent="0.35">
      <c r="A829" s="1" t="s">
        <v>2848</v>
      </c>
      <c r="B829" s="1" t="s">
        <v>2849</v>
      </c>
      <c r="C829" s="3">
        <v>43995</v>
      </c>
      <c r="D829" s="1" t="s">
        <v>1017</v>
      </c>
      <c r="E829" s="1" t="s">
        <v>1018</v>
      </c>
      <c r="F829" s="1" t="s">
        <v>2983</v>
      </c>
      <c r="G829" s="1" t="s">
        <v>3199</v>
      </c>
      <c r="H829" s="42">
        <v>682</v>
      </c>
      <c r="I829" s="2">
        <v>1</v>
      </c>
      <c r="J829" s="2">
        <v>38.195702479338799</v>
      </c>
      <c r="K829" s="87">
        <v>56.277548033057798</v>
      </c>
      <c r="L829" s="2">
        <v>68.095833119999938</v>
      </c>
      <c r="M829" s="4">
        <v>46.216799999999942</v>
      </c>
      <c r="N829" s="4">
        <v>46.216799999999942</v>
      </c>
      <c r="O829" s="4">
        <v>43.905959999999943</v>
      </c>
      <c r="P829" s="4">
        <v>43.905959999999943</v>
      </c>
      <c r="Q829" s="5" t="s">
        <v>2969</v>
      </c>
      <c r="R829" s="12">
        <v>24.189873119999994</v>
      </c>
      <c r="S829" s="59">
        <v>2499</v>
      </c>
      <c r="T829" s="59">
        <v>-60.23</v>
      </c>
      <c r="U829" s="59">
        <v>-49.98</v>
      </c>
      <c r="V829" s="59">
        <v>-79.980000000000018</v>
      </c>
      <c r="W829" s="59">
        <v>2308.81</v>
      </c>
      <c r="X829" s="60">
        <f>+W829-P830</f>
        <v>697.52288499999963</v>
      </c>
      <c r="Y829" s="5"/>
    </row>
    <row r="830" spans="1:25" customFormat="1" x14ac:dyDescent="0.35">
      <c r="A830" s="1"/>
      <c r="B830" s="1"/>
      <c r="C830" s="3"/>
      <c r="D830" s="1"/>
      <c r="E830" s="1"/>
      <c r="F830" s="1"/>
      <c r="G830" s="1"/>
      <c r="H830" s="42"/>
      <c r="I830" s="2"/>
      <c r="J830" s="2"/>
      <c r="K830" s="87"/>
      <c r="L830" s="2"/>
      <c r="M830" s="4"/>
      <c r="N830" s="4"/>
      <c r="O830" s="4"/>
      <c r="P830" s="26">
        <f>SUM(P822:P829)</f>
        <v>1611.2871150000003</v>
      </c>
      <c r="Q830" s="5"/>
      <c r="R830" s="12"/>
      <c r="S830" s="59">
        <v>0</v>
      </c>
      <c r="T830" s="59">
        <v>0</v>
      </c>
      <c r="U830" s="59">
        <v>0</v>
      </c>
      <c r="V830" s="59">
        <v>0</v>
      </c>
      <c r="W830" s="59">
        <v>0</v>
      </c>
      <c r="X830" s="60">
        <f t="shared" ref="X830:X842" si="151">+W830</f>
        <v>0</v>
      </c>
      <c r="Y830" s="5"/>
    </row>
    <row r="831" spans="1:25" customFormat="1" x14ac:dyDescent="0.35">
      <c r="A831" s="1" t="s">
        <v>151</v>
      </c>
      <c r="B831" s="1" t="s">
        <v>152</v>
      </c>
      <c r="C831" s="3">
        <v>43995</v>
      </c>
      <c r="D831" s="1" t="s">
        <v>155</v>
      </c>
      <c r="E831" s="1" t="s">
        <v>156</v>
      </c>
      <c r="F831" s="1" t="s">
        <v>2983</v>
      </c>
      <c r="G831" s="1" t="s">
        <v>3200</v>
      </c>
      <c r="H831" s="42"/>
      <c r="I831" s="2">
        <v>1</v>
      </c>
      <c r="J831" s="2">
        <v>483.68314049586797</v>
      </c>
      <c r="K831" s="87">
        <v>846.27620676859499</v>
      </c>
      <c r="L831" s="2">
        <v>1023.9942101899999</v>
      </c>
      <c r="M831" s="4">
        <v>585.25660000000028</v>
      </c>
      <c r="N831" s="4">
        <v>585.25660000000028</v>
      </c>
      <c r="O831" s="4">
        <v>555.99377000000027</v>
      </c>
      <c r="P831" s="4">
        <v>555.99377000000027</v>
      </c>
      <c r="Q831" s="5" t="s">
        <v>2969</v>
      </c>
      <c r="R831" s="12">
        <v>468.00044018999961</v>
      </c>
      <c r="S831" s="59">
        <v>0</v>
      </c>
      <c r="T831" s="59">
        <v>0</v>
      </c>
      <c r="U831" s="59">
        <v>0</v>
      </c>
      <c r="V831" s="59">
        <v>0</v>
      </c>
      <c r="W831" s="59">
        <v>0</v>
      </c>
      <c r="X831" s="60">
        <f t="shared" si="151"/>
        <v>0</v>
      </c>
      <c r="Y831" s="5"/>
    </row>
    <row r="832" spans="1:25" customFormat="1" x14ac:dyDescent="0.35">
      <c r="A832" s="1" t="s">
        <v>210</v>
      </c>
      <c r="B832" s="1" t="s">
        <v>211</v>
      </c>
      <c r="C832" s="3">
        <v>43995</v>
      </c>
      <c r="D832" s="1" t="s">
        <v>155</v>
      </c>
      <c r="E832" s="1" t="s">
        <v>156</v>
      </c>
      <c r="F832" s="1" t="s">
        <v>2983</v>
      </c>
      <c r="G832" s="1" t="s">
        <v>3200</v>
      </c>
      <c r="H832" s="42"/>
      <c r="I832" s="2">
        <v>1</v>
      </c>
      <c r="J832" s="2">
        <v>629.37776859504095</v>
      </c>
      <c r="K832" s="87">
        <v>1101.18451904463</v>
      </c>
      <c r="L832" s="2">
        <v>1332.4332680440023</v>
      </c>
      <c r="M832" s="4">
        <v>761.54709999999955</v>
      </c>
      <c r="N832" s="4">
        <v>761.54709999999955</v>
      </c>
      <c r="O832" s="4">
        <v>723.46974499999953</v>
      </c>
      <c r="P832" s="4">
        <v>723.46974499999953</v>
      </c>
      <c r="Q832" s="5" t="s">
        <v>2969</v>
      </c>
      <c r="R832" s="12">
        <v>608.96352304400273</v>
      </c>
      <c r="S832" s="59">
        <v>0</v>
      </c>
      <c r="T832" s="59">
        <v>0</v>
      </c>
      <c r="U832" s="59">
        <v>0</v>
      </c>
      <c r="V832" s="59">
        <v>0</v>
      </c>
      <c r="W832" s="59">
        <v>0</v>
      </c>
      <c r="X832" s="60">
        <f t="shared" si="151"/>
        <v>0</v>
      </c>
      <c r="Y832" s="5"/>
    </row>
    <row r="833" spans="1:25" customFormat="1" x14ac:dyDescent="0.35">
      <c r="A833" s="1" t="s">
        <v>320</v>
      </c>
      <c r="B833" s="1" t="s">
        <v>321</v>
      </c>
      <c r="C833" s="3">
        <v>43995</v>
      </c>
      <c r="D833" s="1" t="s">
        <v>155</v>
      </c>
      <c r="E833" s="1" t="s">
        <v>156</v>
      </c>
      <c r="F833" s="1" t="s">
        <v>2983</v>
      </c>
      <c r="G833" s="1" t="s">
        <v>3200</v>
      </c>
      <c r="H833" s="42"/>
      <c r="I833" s="2">
        <v>1</v>
      </c>
      <c r="J833" s="2">
        <v>93.062892561983503</v>
      </c>
      <c r="K833" s="87">
        <v>139.52919481818199</v>
      </c>
      <c r="L833" s="2">
        <v>168.8303257300002</v>
      </c>
      <c r="M833" s="4">
        <v>112.60610000000004</v>
      </c>
      <c r="N833" s="4">
        <v>112.60610000000004</v>
      </c>
      <c r="O833" s="4">
        <v>106.97579500000003</v>
      </c>
      <c r="P833" s="4">
        <v>106.97579500000003</v>
      </c>
      <c r="Q833" s="5" t="s">
        <v>2969</v>
      </c>
      <c r="R833" s="12">
        <v>61.854530730000164</v>
      </c>
      <c r="S833" s="59">
        <v>0</v>
      </c>
      <c r="T833" s="59">
        <v>0</v>
      </c>
      <c r="U833" s="59">
        <v>0</v>
      </c>
      <c r="V833" s="59">
        <v>0</v>
      </c>
      <c r="W833" s="59">
        <v>0</v>
      </c>
      <c r="X833" s="60">
        <f t="shared" si="151"/>
        <v>0</v>
      </c>
      <c r="Y833" s="5"/>
    </row>
    <row r="834" spans="1:25" customFormat="1" x14ac:dyDescent="0.35">
      <c r="A834" s="1" t="s">
        <v>465</v>
      </c>
      <c r="B834" s="1" t="s">
        <v>466</v>
      </c>
      <c r="C834" s="3">
        <v>43995</v>
      </c>
      <c r="D834" s="1" t="s">
        <v>155</v>
      </c>
      <c r="E834" s="1" t="s">
        <v>156</v>
      </c>
      <c r="F834" s="1" t="s">
        <v>2983</v>
      </c>
      <c r="G834" s="1" t="s">
        <v>3200</v>
      </c>
      <c r="H834" s="42"/>
      <c r="I834" s="2">
        <v>1</v>
      </c>
      <c r="J834" s="2">
        <v>306.28190082644602</v>
      </c>
      <c r="K834" s="87">
        <v>459.217642366115</v>
      </c>
      <c r="L834" s="2">
        <v>555.65334726299909</v>
      </c>
      <c r="M834" s="4">
        <v>370.60109999999969</v>
      </c>
      <c r="N834" s="4">
        <v>370.60109999999969</v>
      </c>
      <c r="O834" s="4">
        <v>352.07104499999969</v>
      </c>
      <c r="P834" s="4">
        <v>352.07104499999969</v>
      </c>
      <c r="Q834" s="5" t="s">
        <v>2969</v>
      </c>
      <c r="R834" s="12">
        <v>203.58230226299941</v>
      </c>
      <c r="S834" s="59">
        <v>0</v>
      </c>
      <c r="T834" s="59">
        <v>0</v>
      </c>
      <c r="U834" s="59">
        <v>0</v>
      </c>
      <c r="V834" s="59">
        <v>0</v>
      </c>
      <c r="W834" s="59">
        <v>0</v>
      </c>
      <c r="X834" s="60">
        <f t="shared" si="151"/>
        <v>0</v>
      </c>
      <c r="Y834" s="5"/>
    </row>
    <row r="835" spans="1:25" customFormat="1" x14ac:dyDescent="0.35">
      <c r="A835" s="1" t="s">
        <v>836</v>
      </c>
      <c r="B835" s="1" t="s">
        <v>837</v>
      </c>
      <c r="C835" s="3">
        <v>43995</v>
      </c>
      <c r="D835" s="1" t="s">
        <v>155</v>
      </c>
      <c r="E835" s="1" t="s">
        <v>156</v>
      </c>
      <c r="F835" s="1" t="s">
        <v>2983</v>
      </c>
      <c r="G835" s="1" t="s">
        <v>3200</v>
      </c>
      <c r="H835" s="42"/>
      <c r="I835" s="2">
        <v>1</v>
      </c>
      <c r="J835" s="2">
        <v>937.653636363636</v>
      </c>
      <c r="K835" s="87">
        <v>1640.3969072090899</v>
      </c>
      <c r="L835" s="2">
        <v>1984.8802577229987</v>
      </c>
      <c r="M835" s="4">
        <v>1134.5608999999995</v>
      </c>
      <c r="N835" s="4">
        <v>1134.5608999999995</v>
      </c>
      <c r="O835" s="4">
        <v>1077.8328549999994</v>
      </c>
      <c r="P835" s="4">
        <v>1077.8328549999994</v>
      </c>
      <c r="Q835" s="5" t="s">
        <v>2969</v>
      </c>
      <c r="R835" s="12">
        <v>907.04740272299932</v>
      </c>
      <c r="S835" s="59">
        <v>0</v>
      </c>
      <c r="T835" s="59">
        <v>0</v>
      </c>
      <c r="U835" s="59">
        <v>0</v>
      </c>
      <c r="V835" s="59">
        <v>0</v>
      </c>
      <c r="W835" s="59">
        <v>0</v>
      </c>
      <c r="X835" s="60">
        <f t="shared" si="151"/>
        <v>0</v>
      </c>
      <c r="Y835" s="5"/>
    </row>
    <row r="836" spans="1:25" customFormat="1" x14ac:dyDescent="0.35">
      <c r="A836" s="1" t="s">
        <v>1009</v>
      </c>
      <c r="B836" s="1" t="s">
        <v>1010</v>
      </c>
      <c r="C836" s="3">
        <v>43995</v>
      </c>
      <c r="D836" s="1" t="s">
        <v>155</v>
      </c>
      <c r="E836" s="1" t="s">
        <v>156</v>
      </c>
      <c r="F836" s="1" t="s">
        <v>2983</v>
      </c>
      <c r="G836" s="1" t="s">
        <v>3200</v>
      </c>
      <c r="H836" s="42"/>
      <c r="I836" s="2">
        <v>1</v>
      </c>
      <c r="J836" s="2">
        <v>108.45396694214899</v>
      </c>
      <c r="K836" s="87">
        <v>162.61153987438101</v>
      </c>
      <c r="L836" s="2">
        <v>196.75996324800101</v>
      </c>
      <c r="M836" s="4">
        <v>131.22930000000028</v>
      </c>
      <c r="N836" s="4">
        <v>131.22930000000028</v>
      </c>
      <c r="O836" s="4">
        <v>124.66783500000025</v>
      </c>
      <c r="P836" s="4">
        <v>124.66783500000025</v>
      </c>
      <c r="Q836" s="5" t="s">
        <v>2969</v>
      </c>
      <c r="R836" s="12">
        <v>72.092128248000762</v>
      </c>
      <c r="S836" s="59">
        <v>0</v>
      </c>
      <c r="T836" s="59">
        <v>0</v>
      </c>
      <c r="U836" s="59">
        <v>0</v>
      </c>
      <c r="V836" s="59">
        <v>0</v>
      </c>
      <c r="W836" s="59">
        <v>0</v>
      </c>
      <c r="X836" s="60">
        <f t="shared" si="151"/>
        <v>0</v>
      </c>
      <c r="Y836" s="5"/>
    </row>
    <row r="837" spans="1:25" customFormat="1" x14ac:dyDescent="0.35">
      <c r="A837" s="1" t="s">
        <v>1145</v>
      </c>
      <c r="B837" s="1" t="s">
        <v>1146</v>
      </c>
      <c r="C837" s="3">
        <v>43995</v>
      </c>
      <c r="D837" s="1" t="s">
        <v>155</v>
      </c>
      <c r="E837" s="1" t="s">
        <v>156</v>
      </c>
      <c r="F837" s="1" t="s">
        <v>2983</v>
      </c>
      <c r="G837" s="1" t="s">
        <v>3200</v>
      </c>
      <c r="H837" s="42"/>
      <c r="I837" s="2">
        <v>1</v>
      </c>
      <c r="J837" s="2">
        <v>148.53363636363599</v>
      </c>
      <c r="K837" s="87">
        <v>222.69648099999901</v>
      </c>
      <c r="L837" s="2">
        <v>269.46274200999881</v>
      </c>
      <c r="M837" s="4">
        <v>179.72569999999953</v>
      </c>
      <c r="N837" s="4">
        <v>179.72569999999953</v>
      </c>
      <c r="O837" s="4">
        <v>170.73941499999955</v>
      </c>
      <c r="P837" s="4">
        <v>170.73941499999955</v>
      </c>
      <c r="Q837" s="5" t="s">
        <v>2969</v>
      </c>
      <c r="R837" s="12">
        <v>98.723327009999252</v>
      </c>
      <c r="S837" s="59">
        <v>0</v>
      </c>
      <c r="T837" s="59">
        <v>0</v>
      </c>
      <c r="U837" s="59">
        <v>0</v>
      </c>
      <c r="V837" s="59">
        <v>0</v>
      </c>
      <c r="W837" s="59">
        <v>0</v>
      </c>
      <c r="X837" s="60">
        <f t="shared" si="151"/>
        <v>0</v>
      </c>
      <c r="Y837" s="5"/>
    </row>
    <row r="838" spans="1:25" customFormat="1" x14ac:dyDescent="0.35">
      <c r="A838" s="1" t="s">
        <v>1481</v>
      </c>
      <c r="B838" s="1" t="s">
        <v>1482</v>
      </c>
      <c r="C838" s="3">
        <v>43995</v>
      </c>
      <c r="D838" s="1" t="s">
        <v>155</v>
      </c>
      <c r="E838" s="1" t="s">
        <v>156</v>
      </c>
      <c r="F838" s="1" t="s">
        <v>2983</v>
      </c>
      <c r="G838" s="1" t="s">
        <v>3200</v>
      </c>
      <c r="H838" s="42"/>
      <c r="I838" s="2">
        <v>1</v>
      </c>
      <c r="J838" s="2">
        <v>529.09223140495897</v>
      </c>
      <c r="K838" s="87">
        <v>793.29972807933905</v>
      </c>
      <c r="L838" s="2">
        <v>959.8926709760002</v>
      </c>
      <c r="M838" s="4">
        <v>640.20160000000033</v>
      </c>
      <c r="N838" s="4">
        <v>640.20160000000033</v>
      </c>
      <c r="O838" s="4">
        <v>608.19152000000031</v>
      </c>
      <c r="P838" s="4">
        <v>608.19152000000031</v>
      </c>
      <c r="Q838" s="5" t="s">
        <v>2969</v>
      </c>
      <c r="R838" s="12">
        <v>351.70115097599989</v>
      </c>
      <c r="S838" s="59">
        <v>0</v>
      </c>
      <c r="T838" s="59">
        <v>0</v>
      </c>
      <c r="U838" s="59">
        <v>0</v>
      </c>
      <c r="V838" s="59">
        <v>0</v>
      </c>
      <c r="W838" s="59">
        <v>0</v>
      </c>
      <c r="X838" s="60">
        <f t="shared" si="151"/>
        <v>0</v>
      </c>
      <c r="Y838" s="5"/>
    </row>
    <row r="839" spans="1:25" customFormat="1" x14ac:dyDescent="0.35">
      <c r="A839" s="1" t="s">
        <v>1529</v>
      </c>
      <c r="B839" s="1" t="s">
        <v>1530</v>
      </c>
      <c r="C839" s="3">
        <v>43995</v>
      </c>
      <c r="D839" s="1" t="s">
        <v>155</v>
      </c>
      <c r="E839" s="1" t="s">
        <v>156</v>
      </c>
      <c r="F839" s="1" t="s">
        <v>2983</v>
      </c>
      <c r="G839" s="1" t="s">
        <v>3200</v>
      </c>
      <c r="H839" s="42"/>
      <c r="I839" s="2">
        <v>1</v>
      </c>
      <c r="J839" s="2">
        <v>133.117933884298</v>
      </c>
      <c r="K839" s="87">
        <v>199.58371827272799</v>
      </c>
      <c r="L839" s="2">
        <v>241.49629911000088</v>
      </c>
      <c r="M839" s="4">
        <v>161.07270000000057</v>
      </c>
      <c r="N839" s="4">
        <v>161.07270000000057</v>
      </c>
      <c r="O839" s="4">
        <v>153.01906500000052</v>
      </c>
      <c r="P839" s="4">
        <v>153.01906500000052</v>
      </c>
      <c r="Q839" s="5" t="s">
        <v>2969</v>
      </c>
      <c r="R839" s="12">
        <v>88.477234110000353</v>
      </c>
      <c r="S839" s="59">
        <v>0</v>
      </c>
      <c r="T839" s="59">
        <v>0</v>
      </c>
      <c r="U839" s="59">
        <v>0</v>
      </c>
      <c r="V839" s="59">
        <v>0</v>
      </c>
      <c r="W839" s="59">
        <v>0</v>
      </c>
      <c r="X839" s="60">
        <f t="shared" si="151"/>
        <v>0</v>
      </c>
      <c r="Y839" s="5"/>
    </row>
    <row r="840" spans="1:25" customFormat="1" x14ac:dyDescent="0.35">
      <c r="A840" s="1" t="s">
        <v>1720</v>
      </c>
      <c r="B840" s="1" t="s">
        <v>1721</v>
      </c>
      <c r="C840" s="3">
        <v>43995</v>
      </c>
      <c r="D840" s="1" t="s">
        <v>155</v>
      </c>
      <c r="E840" s="1" t="s">
        <v>156</v>
      </c>
      <c r="F840" s="1" t="s">
        <v>2983</v>
      </c>
      <c r="G840" s="1" t="s">
        <v>3200</v>
      </c>
      <c r="H840" s="42"/>
      <c r="I840" s="2">
        <v>1</v>
      </c>
      <c r="J840" s="2">
        <v>176.041818181818</v>
      </c>
      <c r="K840" s="87">
        <v>307.98516090909101</v>
      </c>
      <c r="L840" s="2">
        <v>372.66204470000008</v>
      </c>
      <c r="M840" s="4">
        <v>213.01059999999978</v>
      </c>
      <c r="N840" s="4">
        <v>213.01059999999978</v>
      </c>
      <c r="O840" s="4">
        <v>202.36006999999978</v>
      </c>
      <c r="P840" s="4">
        <v>202.36006999999978</v>
      </c>
      <c r="Q840" s="5" t="s">
        <v>2969</v>
      </c>
      <c r="R840" s="12">
        <v>170.3019747000003</v>
      </c>
      <c r="S840" s="59">
        <v>0</v>
      </c>
      <c r="T840" s="59">
        <v>0</v>
      </c>
      <c r="U840" s="59">
        <v>0</v>
      </c>
      <c r="V840" s="59">
        <v>0</v>
      </c>
      <c r="W840" s="59">
        <v>0</v>
      </c>
      <c r="X840" s="60">
        <f t="shared" si="151"/>
        <v>0</v>
      </c>
      <c r="Y840" s="5"/>
    </row>
    <row r="841" spans="1:25" customFormat="1" x14ac:dyDescent="0.35">
      <c r="A841" s="1" t="s">
        <v>1826</v>
      </c>
      <c r="B841" s="1" t="s">
        <v>1827</v>
      </c>
      <c r="C841" s="3">
        <v>43995</v>
      </c>
      <c r="D841" s="1" t="s">
        <v>155</v>
      </c>
      <c r="E841" s="1" t="s">
        <v>156</v>
      </c>
      <c r="F841" s="1" t="s">
        <v>2983</v>
      </c>
      <c r="G841" s="1" t="s">
        <v>3200</v>
      </c>
      <c r="H841" s="42"/>
      <c r="I841" s="2">
        <v>1</v>
      </c>
      <c r="J841" s="2">
        <v>20.730165289256199</v>
      </c>
      <c r="K841" s="87">
        <v>31.081980628099199</v>
      </c>
      <c r="L841" s="2">
        <v>37.609196560000029</v>
      </c>
      <c r="M841" s="4">
        <v>25.083500000000001</v>
      </c>
      <c r="N841" s="4">
        <v>25.083500000000001</v>
      </c>
      <c r="O841" s="4">
        <v>23.829325000000001</v>
      </c>
      <c r="P841" s="4">
        <v>23.829325000000001</v>
      </c>
      <c r="Q841" s="5" t="s">
        <v>2969</v>
      </c>
      <c r="R841" s="12">
        <v>13.779871560000029</v>
      </c>
      <c r="S841" s="59">
        <v>0</v>
      </c>
      <c r="T841" s="59">
        <v>0</v>
      </c>
      <c r="U841" s="59">
        <v>0</v>
      </c>
      <c r="V841" s="59">
        <v>0</v>
      </c>
      <c r="W841" s="59">
        <v>0</v>
      </c>
      <c r="X841" s="60">
        <f t="shared" si="151"/>
        <v>0</v>
      </c>
      <c r="Y841" s="5"/>
    </row>
    <row r="842" spans="1:25" customFormat="1" x14ac:dyDescent="0.35">
      <c r="A842" s="1" t="s">
        <v>1991</v>
      </c>
      <c r="B842" s="1" t="s">
        <v>1992</v>
      </c>
      <c r="C842" s="3">
        <v>43995</v>
      </c>
      <c r="D842" s="1" t="s">
        <v>155</v>
      </c>
      <c r="E842" s="1" t="s">
        <v>156</v>
      </c>
      <c r="F842" s="1" t="s">
        <v>2983</v>
      </c>
      <c r="G842" s="1" t="s">
        <v>3200</v>
      </c>
      <c r="H842" s="42"/>
      <c r="I842" s="2">
        <v>1</v>
      </c>
      <c r="J842" s="2">
        <v>385.10446280991698</v>
      </c>
      <c r="K842" s="87">
        <v>673.72870455206498</v>
      </c>
      <c r="L842" s="2">
        <v>815.21173250799859</v>
      </c>
      <c r="M842" s="4">
        <v>465.97639999999956</v>
      </c>
      <c r="N842" s="4">
        <v>465.97639999999956</v>
      </c>
      <c r="O842" s="4">
        <v>442.67757999999958</v>
      </c>
      <c r="P842" s="4">
        <v>442.67757999999958</v>
      </c>
      <c r="Q842" s="5" t="s">
        <v>2969</v>
      </c>
      <c r="R842" s="12">
        <v>372.53415250799901</v>
      </c>
      <c r="S842" s="59">
        <v>0</v>
      </c>
      <c r="T842" s="59">
        <v>0</v>
      </c>
      <c r="U842" s="59">
        <v>0</v>
      </c>
      <c r="V842" s="59">
        <v>0</v>
      </c>
      <c r="W842" s="59">
        <v>0</v>
      </c>
      <c r="X842" s="60">
        <f t="shared" si="151"/>
        <v>0</v>
      </c>
      <c r="Y842" s="5"/>
    </row>
    <row r="843" spans="1:25" customFormat="1" x14ac:dyDescent="0.35">
      <c r="A843" s="1" t="s">
        <v>2848</v>
      </c>
      <c r="B843" s="1" t="s">
        <v>2849</v>
      </c>
      <c r="C843" s="3">
        <v>43995</v>
      </c>
      <c r="D843" s="1" t="s">
        <v>155</v>
      </c>
      <c r="E843" s="1" t="s">
        <v>156</v>
      </c>
      <c r="F843" s="1" t="s">
        <v>2983</v>
      </c>
      <c r="G843" s="1" t="s">
        <v>3200</v>
      </c>
      <c r="H843" s="42">
        <v>683</v>
      </c>
      <c r="I843" s="2">
        <v>1</v>
      </c>
      <c r="J843" s="2">
        <v>38.195702479338799</v>
      </c>
      <c r="K843" s="87">
        <v>57.269108469421397</v>
      </c>
      <c r="L843" s="2">
        <v>69.29562124799989</v>
      </c>
      <c r="M843" s="4">
        <v>46.216799999999942</v>
      </c>
      <c r="N843" s="4">
        <v>46.216799999999942</v>
      </c>
      <c r="O843" s="4">
        <v>43.905959999999943</v>
      </c>
      <c r="P843" s="4">
        <v>43.905959999999943</v>
      </c>
      <c r="Q843" s="5" t="s">
        <v>2969</v>
      </c>
      <c r="R843" s="12">
        <v>25.389661247999946</v>
      </c>
      <c r="S843" s="59">
        <v>8028.2</v>
      </c>
      <c r="T843" s="59">
        <v>-193.48</v>
      </c>
      <c r="U843" s="59">
        <v>-160.56</v>
      </c>
      <c r="V843" s="59">
        <v>-337.1899999999996</v>
      </c>
      <c r="W843" s="59">
        <v>7336.97</v>
      </c>
      <c r="X843" s="60">
        <f>+W843-P844</f>
        <v>2751.2360200000012</v>
      </c>
      <c r="Y843" s="5"/>
    </row>
    <row r="844" spans="1:25" customFormat="1" x14ac:dyDescent="0.35">
      <c r="A844" s="1"/>
      <c r="B844" s="1"/>
      <c r="C844" s="3"/>
      <c r="D844" s="1"/>
      <c r="E844" s="1"/>
      <c r="F844" s="1"/>
      <c r="G844" s="1"/>
      <c r="H844" s="42"/>
      <c r="I844" s="2"/>
      <c r="J844" s="2"/>
      <c r="K844" s="87"/>
      <c r="L844" s="2"/>
      <c r="M844" s="4"/>
      <c r="N844" s="4"/>
      <c r="O844" s="4"/>
      <c r="P844" s="26">
        <f>SUM(P831:P843)</f>
        <v>4585.7339799999991</v>
      </c>
      <c r="Q844" s="5"/>
      <c r="R844" s="12"/>
      <c r="S844" s="59">
        <v>0</v>
      </c>
      <c r="T844" s="59">
        <v>0</v>
      </c>
      <c r="U844" s="59">
        <v>0</v>
      </c>
      <c r="V844" s="59">
        <v>0</v>
      </c>
      <c r="W844" s="59">
        <v>0</v>
      </c>
      <c r="X844" s="60">
        <f t="shared" ref="X844:X847" si="152">+W844</f>
        <v>0</v>
      </c>
      <c r="Y844" s="5"/>
    </row>
    <row r="845" spans="1:25" customFormat="1" x14ac:dyDescent="0.35">
      <c r="A845" s="1" t="s">
        <v>900</v>
      </c>
      <c r="B845" s="1" t="s">
        <v>901</v>
      </c>
      <c r="C845" s="3">
        <v>43995</v>
      </c>
      <c r="D845" s="1" t="s">
        <v>904</v>
      </c>
      <c r="E845" s="1" t="s">
        <v>905</v>
      </c>
      <c r="F845" s="1" t="s">
        <v>2983</v>
      </c>
      <c r="G845" s="1" t="s">
        <v>3201</v>
      </c>
      <c r="H845" s="42"/>
      <c r="I845" s="2">
        <v>1</v>
      </c>
      <c r="J845" s="2">
        <v>328.32818181818197</v>
      </c>
      <c r="K845" s="87">
        <v>631.831469809091</v>
      </c>
      <c r="L845" s="2">
        <v>764.51607846900015</v>
      </c>
      <c r="M845" s="4">
        <v>397.27710000000019</v>
      </c>
      <c r="N845" s="4">
        <v>397.27710000000019</v>
      </c>
      <c r="O845" s="4">
        <v>377.41324500000019</v>
      </c>
      <c r="P845" s="4">
        <v>377.41324500000019</v>
      </c>
      <c r="Q845" s="5" t="s">
        <v>2969</v>
      </c>
      <c r="R845" s="12">
        <v>387.10283346899996</v>
      </c>
      <c r="S845" s="59">
        <v>0</v>
      </c>
      <c r="T845" s="59">
        <v>0</v>
      </c>
      <c r="U845" s="59">
        <v>0</v>
      </c>
      <c r="V845" s="59">
        <v>0</v>
      </c>
      <c r="W845" s="59">
        <v>0</v>
      </c>
      <c r="X845" s="60">
        <f t="shared" si="152"/>
        <v>0</v>
      </c>
      <c r="Y845" s="5"/>
    </row>
    <row r="846" spans="1:25" customFormat="1" x14ac:dyDescent="0.35">
      <c r="A846" s="1" t="s">
        <v>1672</v>
      </c>
      <c r="B846" s="1" t="s">
        <v>1673</v>
      </c>
      <c r="C846" s="3">
        <v>43995</v>
      </c>
      <c r="D846" s="1" t="s">
        <v>904</v>
      </c>
      <c r="E846" s="1" t="s">
        <v>905</v>
      </c>
      <c r="F846" s="1" t="s">
        <v>2983</v>
      </c>
      <c r="G846" s="1" t="s">
        <v>3201</v>
      </c>
      <c r="H846" s="42"/>
      <c r="I846" s="2">
        <v>1</v>
      </c>
      <c r="J846" s="2">
        <v>280.77719008264501</v>
      </c>
      <c r="K846" s="87">
        <v>491.25619508429799</v>
      </c>
      <c r="L846" s="2">
        <v>594.41999605200056</v>
      </c>
      <c r="M846" s="4">
        <v>339.74040000000042</v>
      </c>
      <c r="N846" s="4">
        <v>339.74040000000042</v>
      </c>
      <c r="O846" s="4">
        <v>322.75338000000039</v>
      </c>
      <c r="P846" s="4">
        <v>322.75338000000039</v>
      </c>
      <c r="Q846" s="5" t="s">
        <v>2969</v>
      </c>
      <c r="R846" s="12">
        <v>271.66661605200017</v>
      </c>
      <c r="S846" s="59">
        <v>0</v>
      </c>
      <c r="T846" s="59">
        <v>0</v>
      </c>
      <c r="U846" s="59">
        <v>0</v>
      </c>
      <c r="V846" s="59">
        <v>0</v>
      </c>
      <c r="W846" s="59">
        <v>0</v>
      </c>
      <c r="X846" s="60">
        <f t="shared" si="152"/>
        <v>0</v>
      </c>
      <c r="Y846" s="5"/>
    </row>
    <row r="847" spans="1:25" customFormat="1" x14ac:dyDescent="0.35">
      <c r="A847" s="1" t="s">
        <v>2807</v>
      </c>
      <c r="B847" s="1" t="s">
        <v>2808</v>
      </c>
      <c r="C847" s="3">
        <v>43995</v>
      </c>
      <c r="D847" s="1" t="s">
        <v>904</v>
      </c>
      <c r="E847" s="1" t="s">
        <v>905</v>
      </c>
      <c r="F847" s="1" t="s">
        <v>2983</v>
      </c>
      <c r="G847" s="1" t="s">
        <v>3201</v>
      </c>
      <c r="H847" s="42"/>
      <c r="I847" s="2">
        <v>1</v>
      </c>
      <c r="J847" s="2">
        <v>275.03710743801702</v>
      </c>
      <c r="K847" s="87">
        <v>481.18016983388497</v>
      </c>
      <c r="L847" s="2">
        <v>582.2280054990008</v>
      </c>
      <c r="M847" s="4">
        <v>332.79490000000055</v>
      </c>
      <c r="N847" s="4">
        <v>332.79490000000055</v>
      </c>
      <c r="O847" s="4">
        <v>316.15515500000049</v>
      </c>
      <c r="P847" s="4">
        <v>316.15515500000049</v>
      </c>
      <c r="Q847" s="5" t="s">
        <v>2969</v>
      </c>
      <c r="R847" s="12">
        <v>266.07285049900031</v>
      </c>
      <c r="S847" s="59">
        <v>0</v>
      </c>
      <c r="T847" s="59">
        <v>0</v>
      </c>
      <c r="U847" s="59">
        <v>0</v>
      </c>
      <c r="V847" s="59">
        <v>0</v>
      </c>
      <c r="W847" s="59">
        <v>0</v>
      </c>
      <c r="X847" s="60">
        <f t="shared" si="152"/>
        <v>0</v>
      </c>
      <c r="Y847" s="5"/>
    </row>
    <row r="848" spans="1:25" customFormat="1" x14ac:dyDescent="0.35">
      <c r="A848" s="1" t="s">
        <v>2817</v>
      </c>
      <c r="B848" s="1" t="s">
        <v>2818</v>
      </c>
      <c r="C848" s="3">
        <v>43995</v>
      </c>
      <c r="D848" s="1" t="s">
        <v>904</v>
      </c>
      <c r="E848" s="1" t="s">
        <v>905</v>
      </c>
      <c r="F848" s="1" t="s">
        <v>2983</v>
      </c>
      <c r="G848" s="1" t="s">
        <v>3201</v>
      </c>
      <c r="H848" s="42">
        <v>684</v>
      </c>
      <c r="I848" s="2">
        <v>1</v>
      </c>
      <c r="J848" s="2">
        <v>461.76256198347102</v>
      </c>
      <c r="K848" s="87">
        <v>646.28288175206603</v>
      </c>
      <c r="L848" s="2">
        <v>782.00228691999985</v>
      </c>
      <c r="M848" s="4">
        <v>558.73269999999991</v>
      </c>
      <c r="N848" s="4">
        <v>558.73269999999991</v>
      </c>
      <c r="O848" s="4">
        <v>530.79606499999989</v>
      </c>
      <c r="P848" s="4">
        <v>530.79606499999989</v>
      </c>
      <c r="Q848" s="5" t="s">
        <v>2969</v>
      </c>
      <c r="R848" s="12">
        <v>251.20622191999996</v>
      </c>
      <c r="S848" s="59">
        <v>2723.16</v>
      </c>
      <c r="T848" s="59">
        <v>-65.63</v>
      </c>
      <c r="U848" s="59">
        <v>-54.46</v>
      </c>
      <c r="V848" s="59">
        <v>-87.149999999999636</v>
      </c>
      <c r="W848" s="59">
        <v>2515.92</v>
      </c>
      <c r="X848" s="60">
        <f>+W848-P849</f>
        <v>968.80215499999917</v>
      </c>
      <c r="Y848" s="5"/>
    </row>
    <row r="849" spans="1:25" customFormat="1" x14ac:dyDescent="0.35">
      <c r="A849" s="1"/>
      <c r="B849" s="1"/>
      <c r="C849" s="3"/>
      <c r="D849" s="1"/>
      <c r="E849" s="1"/>
      <c r="F849" s="1"/>
      <c r="G849" s="1"/>
      <c r="H849" s="42"/>
      <c r="I849" s="2"/>
      <c r="J849" s="2"/>
      <c r="K849" s="87"/>
      <c r="L849" s="2"/>
      <c r="M849" s="4"/>
      <c r="N849" s="4"/>
      <c r="O849" s="4"/>
      <c r="P849" s="26">
        <f>SUM(P845:P848)</f>
        <v>1547.1178450000009</v>
      </c>
      <c r="Q849" s="5"/>
      <c r="R849" s="12"/>
      <c r="S849" s="59">
        <v>0</v>
      </c>
      <c r="T849" s="59">
        <v>0</v>
      </c>
      <c r="U849" s="59">
        <v>0</v>
      </c>
      <c r="V849" s="59">
        <v>0</v>
      </c>
      <c r="W849" s="59">
        <v>0</v>
      </c>
      <c r="X849" s="60">
        <f t="shared" ref="X849:X860" si="153">+W849</f>
        <v>0</v>
      </c>
      <c r="Y849" s="5"/>
    </row>
    <row r="850" spans="1:25" customFormat="1" x14ac:dyDescent="0.35">
      <c r="A850" s="1" t="s">
        <v>451</v>
      </c>
      <c r="B850" s="1" t="s">
        <v>452</v>
      </c>
      <c r="C850" s="3">
        <v>43995</v>
      </c>
      <c r="D850" s="1" t="s">
        <v>453</v>
      </c>
      <c r="E850" s="1" t="s">
        <v>454</v>
      </c>
      <c r="F850" s="1" t="s">
        <v>2983</v>
      </c>
      <c r="G850" s="1" t="s">
        <v>3202</v>
      </c>
      <c r="H850" s="42"/>
      <c r="I850" s="2">
        <v>1</v>
      </c>
      <c r="J850" s="2">
        <v>320.286033057851</v>
      </c>
      <c r="K850" s="87">
        <v>560.32440053305697</v>
      </c>
      <c r="L850" s="2">
        <v>677.99252464499887</v>
      </c>
      <c r="M850" s="4">
        <v>387.54609999999968</v>
      </c>
      <c r="N850" s="4">
        <v>387.54609999999968</v>
      </c>
      <c r="O850" s="4">
        <v>368.1687949999997</v>
      </c>
      <c r="P850" s="4">
        <v>368.1687949999997</v>
      </c>
      <c r="Q850" s="5" t="s">
        <v>2969</v>
      </c>
      <c r="R850" s="12">
        <v>309.82372964499916</v>
      </c>
      <c r="S850" s="59">
        <v>0</v>
      </c>
      <c r="T850" s="59">
        <v>0</v>
      </c>
      <c r="U850" s="59">
        <v>0</v>
      </c>
      <c r="V850" s="59">
        <v>0</v>
      </c>
      <c r="W850" s="59">
        <v>0</v>
      </c>
      <c r="X850" s="60">
        <f t="shared" si="153"/>
        <v>0</v>
      </c>
      <c r="Y850" s="5"/>
    </row>
    <row r="851" spans="1:25" customFormat="1" x14ac:dyDescent="0.35">
      <c r="A851" s="1" t="s">
        <v>900</v>
      </c>
      <c r="B851" s="1" t="s">
        <v>901</v>
      </c>
      <c r="C851" s="3">
        <v>43995</v>
      </c>
      <c r="D851" s="1" t="s">
        <v>902</v>
      </c>
      <c r="E851" s="1" t="s">
        <v>454</v>
      </c>
      <c r="F851" s="1" t="s">
        <v>2983</v>
      </c>
      <c r="G851" s="1" t="s">
        <v>3202</v>
      </c>
      <c r="H851" s="42"/>
      <c r="I851" s="2">
        <v>1</v>
      </c>
      <c r="J851" s="2">
        <v>328.32818181818197</v>
      </c>
      <c r="K851" s="87">
        <v>631.831469809091</v>
      </c>
      <c r="L851" s="2">
        <v>764.51607846900015</v>
      </c>
      <c r="M851" s="4">
        <v>397.27710000000019</v>
      </c>
      <c r="N851" s="4">
        <v>397.27710000000019</v>
      </c>
      <c r="O851" s="4">
        <v>377.41324500000019</v>
      </c>
      <c r="P851" s="4">
        <v>377.41324500000019</v>
      </c>
      <c r="Q851" s="5" t="s">
        <v>2969</v>
      </c>
      <c r="R851" s="12">
        <v>387.10283346899996</v>
      </c>
      <c r="S851" s="59">
        <v>0</v>
      </c>
      <c r="T851" s="59">
        <v>0</v>
      </c>
      <c r="U851" s="59">
        <v>0</v>
      </c>
      <c r="V851" s="59">
        <v>0</v>
      </c>
      <c r="W851" s="59">
        <v>0</v>
      </c>
      <c r="X851" s="60">
        <f t="shared" si="153"/>
        <v>0</v>
      </c>
      <c r="Y851" s="5"/>
    </row>
    <row r="852" spans="1:25" customFormat="1" x14ac:dyDescent="0.35">
      <c r="A852" s="1" t="s">
        <v>900</v>
      </c>
      <c r="B852" s="1" t="s">
        <v>901</v>
      </c>
      <c r="C852" s="3">
        <v>43995</v>
      </c>
      <c r="D852" s="1" t="s">
        <v>903</v>
      </c>
      <c r="E852" s="1" t="s">
        <v>454</v>
      </c>
      <c r="F852" s="1" t="s">
        <v>2983</v>
      </c>
      <c r="G852" s="1" t="s">
        <v>3202</v>
      </c>
      <c r="H852" s="42"/>
      <c r="I852" s="2">
        <v>-1</v>
      </c>
      <c r="J852" s="2">
        <v>328.32818181818197</v>
      </c>
      <c r="K852" s="87">
        <v>-631.831469809091</v>
      </c>
      <c r="L852" s="2">
        <v>-764.51607846900015</v>
      </c>
      <c r="M852" s="4">
        <v>397.27710000000019</v>
      </c>
      <c r="N852" s="4">
        <v>-397.27710000000019</v>
      </c>
      <c r="O852" s="4">
        <v>-377.41324500000019</v>
      </c>
      <c r="P852" s="4">
        <v>-377.41324500000019</v>
      </c>
      <c r="Q852" s="5" t="s">
        <v>2969</v>
      </c>
      <c r="R852" s="12">
        <v>-387.10283346899996</v>
      </c>
      <c r="S852" s="59">
        <v>0</v>
      </c>
      <c r="T852" s="59">
        <v>0</v>
      </c>
      <c r="U852" s="59">
        <v>0</v>
      </c>
      <c r="V852" s="59">
        <v>0</v>
      </c>
      <c r="W852" s="59">
        <v>0</v>
      </c>
      <c r="X852" s="60">
        <f t="shared" si="153"/>
        <v>0</v>
      </c>
      <c r="Y852" s="5"/>
    </row>
    <row r="853" spans="1:25" customFormat="1" x14ac:dyDescent="0.35">
      <c r="A853" s="1" t="s">
        <v>1145</v>
      </c>
      <c r="B853" s="1" t="s">
        <v>1146</v>
      </c>
      <c r="C853" s="3">
        <v>43995</v>
      </c>
      <c r="D853" s="1" t="s">
        <v>453</v>
      </c>
      <c r="E853" s="1" t="s">
        <v>454</v>
      </c>
      <c r="F853" s="1" t="s">
        <v>2983</v>
      </c>
      <c r="G853" s="1" t="s">
        <v>3202</v>
      </c>
      <c r="H853" s="42"/>
      <c r="I853" s="2">
        <v>1</v>
      </c>
      <c r="J853" s="2">
        <v>148.53363636363599</v>
      </c>
      <c r="K853" s="87">
        <v>224.89626415454501</v>
      </c>
      <c r="L853" s="2">
        <v>272.12447962699946</v>
      </c>
      <c r="M853" s="4">
        <v>179.72569999999953</v>
      </c>
      <c r="N853" s="4">
        <v>179.72569999999953</v>
      </c>
      <c r="O853" s="4">
        <v>170.73941499999955</v>
      </c>
      <c r="P853" s="4">
        <v>170.73941499999955</v>
      </c>
      <c r="Q853" s="5" t="s">
        <v>2969</v>
      </c>
      <c r="R853" s="12">
        <v>101.38506462699991</v>
      </c>
      <c r="S853" s="59">
        <v>0</v>
      </c>
      <c r="T853" s="59">
        <v>0</v>
      </c>
      <c r="U853" s="59">
        <v>0</v>
      </c>
      <c r="V853" s="59">
        <v>0</v>
      </c>
      <c r="W853" s="59">
        <v>0</v>
      </c>
      <c r="X853" s="60">
        <f t="shared" si="153"/>
        <v>0</v>
      </c>
      <c r="Y853" s="5"/>
    </row>
    <row r="854" spans="1:25" customFormat="1" x14ac:dyDescent="0.35">
      <c r="A854" s="1" t="s">
        <v>1349</v>
      </c>
      <c r="B854" s="1" t="s">
        <v>1350</v>
      </c>
      <c r="C854" s="3">
        <v>43995</v>
      </c>
      <c r="D854" s="1" t="s">
        <v>453</v>
      </c>
      <c r="E854" s="1" t="s">
        <v>454</v>
      </c>
      <c r="F854" s="1" t="s">
        <v>2983</v>
      </c>
      <c r="G854" s="1" t="s">
        <v>3202</v>
      </c>
      <c r="H854" s="42"/>
      <c r="I854" s="2">
        <v>1</v>
      </c>
      <c r="J854" s="2">
        <v>209.05173553719001</v>
      </c>
      <c r="K854" s="87">
        <v>316.52732329421502</v>
      </c>
      <c r="L854" s="2">
        <v>382.99806118600014</v>
      </c>
      <c r="M854" s="4">
        <v>252.9525999999999</v>
      </c>
      <c r="N854" s="4">
        <v>252.9525999999999</v>
      </c>
      <c r="O854" s="4">
        <v>240.30496999999991</v>
      </c>
      <c r="P854" s="4">
        <v>240.30496999999991</v>
      </c>
      <c r="Q854" s="5" t="s">
        <v>2969</v>
      </c>
      <c r="R854" s="12">
        <v>142.69309118600023</v>
      </c>
      <c r="S854" s="59">
        <v>0</v>
      </c>
      <c r="T854" s="59">
        <v>0</v>
      </c>
      <c r="U854" s="59">
        <v>0</v>
      </c>
      <c r="V854" s="59">
        <v>0</v>
      </c>
      <c r="W854" s="59">
        <v>0</v>
      </c>
      <c r="X854" s="60">
        <f t="shared" si="153"/>
        <v>0</v>
      </c>
      <c r="Y854" s="5"/>
    </row>
    <row r="855" spans="1:25" customFormat="1" x14ac:dyDescent="0.35">
      <c r="A855" s="1" t="s">
        <v>1529</v>
      </c>
      <c r="B855" s="1" t="s">
        <v>1530</v>
      </c>
      <c r="C855" s="3">
        <v>43995</v>
      </c>
      <c r="D855" s="1" t="s">
        <v>453</v>
      </c>
      <c r="E855" s="1" t="s">
        <v>454</v>
      </c>
      <c r="F855" s="1" t="s">
        <v>2983</v>
      </c>
      <c r="G855" s="1" t="s">
        <v>3202</v>
      </c>
      <c r="H855" s="42"/>
      <c r="I855" s="2">
        <v>1</v>
      </c>
      <c r="J855" s="2">
        <v>133.117933884298</v>
      </c>
      <c r="K855" s="87">
        <v>201.555194873554</v>
      </c>
      <c r="L855" s="2">
        <v>243.88178579700033</v>
      </c>
      <c r="M855" s="4">
        <v>161.07270000000057</v>
      </c>
      <c r="N855" s="4">
        <v>161.07270000000057</v>
      </c>
      <c r="O855" s="4">
        <v>153.01906500000052</v>
      </c>
      <c r="P855" s="4">
        <v>153.01906500000052</v>
      </c>
      <c r="Q855" s="5" t="s">
        <v>2969</v>
      </c>
      <c r="R855" s="12">
        <v>90.86272079699981</v>
      </c>
      <c r="S855" s="59">
        <v>0</v>
      </c>
      <c r="T855" s="59">
        <v>0</v>
      </c>
      <c r="U855" s="59">
        <v>0</v>
      </c>
      <c r="V855" s="59">
        <v>0</v>
      </c>
      <c r="W855" s="59">
        <v>0</v>
      </c>
      <c r="X855" s="60">
        <f t="shared" si="153"/>
        <v>0</v>
      </c>
      <c r="Y855" s="5"/>
    </row>
    <row r="856" spans="1:25" customFormat="1" x14ac:dyDescent="0.35">
      <c r="A856" s="1" t="s">
        <v>1672</v>
      </c>
      <c r="B856" s="1" t="s">
        <v>1673</v>
      </c>
      <c r="C856" s="3">
        <v>43995</v>
      </c>
      <c r="D856" s="1" t="s">
        <v>902</v>
      </c>
      <c r="E856" s="1" t="s">
        <v>454</v>
      </c>
      <c r="F856" s="1" t="s">
        <v>2983</v>
      </c>
      <c r="G856" s="1" t="s">
        <v>3202</v>
      </c>
      <c r="H856" s="42"/>
      <c r="I856" s="2">
        <v>1</v>
      </c>
      <c r="J856" s="2">
        <v>280.77719008264501</v>
      </c>
      <c r="K856" s="87">
        <v>491.25619508429799</v>
      </c>
      <c r="L856" s="2">
        <v>594.41999605200056</v>
      </c>
      <c r="M856" s="4">
        <v>339.74040000000042</v>
      </c>
      <c r="N856" s="4">
        <v>339.74040000000042</v>
      </c>
      <c r="O856" s="4">
        <v>322.75338000000039</v>
      </c>
      <c r="P856" s="4">
        <v>322.75338000000039</v>
      </c>
      <c r="Q856" s="5" t="s">
        <v>2969</v>
      </c>
      <c r="R856" s="12">
        <v>271.66661605200017</v>
      </c>
      <c r="S856" s="59">
        <v>0</v>
      </c>
      <c r="T856" s="59">
        <v>0</v>
      </c>
      <c r="U856" s="59">
        <v>0</v>
      </c>
      <c r="V856" s="59">
        <v>0</v>
      </c>
      <c r="W856" s="59">
        <v>0</v>
      </c>
      <c r="X856" s="60">
        <f t="shared" si="153"/>
        <v>0</v>
      </c>
      <c r="Y856" s="5"/>
    </row>
    <row r="857" spans="1:25" customFormat="1" x14ac:dyDescent="0.35">
      <c r="A857" s="1" t="s">
        <v>1672</v>
      </c>
      <c r="B857" s="1" t="s">
        <v>1673</v>
      </c>
      <c r="C857" s="3">
        <v>43995</v>
      </c>
      <c r="D857" s="1" t="s">
        <v>903</v>
      </c>
      <c r="E857" s="1" t="s">
        <v>454</v>
      </c>
      <c r="F857" s="1" t="s">
        <v>2983</v>
      </c>
      <c r="G857" s="1" t="s">
        <v>3202</v>
      </c>
      <c r="H857" s="42"/>
      <c r="I857" s="2">
        <v>-1</v>
      </c>
      <c r="J857" s="2">
        <v>280.77719008264501</v>
      </c>
      <c r="K857" s="87">
        <v>-491.25619508429799</v>
      </c>
      <c r="L857" s="2">
        <v>-594.41999605200056</v>
      </c>
      <c r="M857" s="4">
        <v>339.74040000000042</v>
      </c>
      <c r="N857" s="4">
        <v>-339.74040000000042</v>
      </c>
      <c r="O857" s="4">
        <v>-322.75338000000039</v>
      </c>
      <c r="P857" s="4">
        <v>-322.75338000000039</v>
      </c>
      <c r="Q857" s="5" t="s">
        <v>2969</v>
      </c>
      <c r="R857" s="12">
        <v>-271.66661605200017</v>
      </c>
      <c r="S857" s="59">
        <v>0</v>
      </c>
      <c r="T857" s="59">
        <v>0</v>
      </c>
      <c r="U857" s="59">
        <v>0</v>
      </c>
      <c r="V857" s="59">
        <v>0</v>
      </c>
      <c r="W857" s="59">
        <v>0</v>
      </c>
      <c r="X857" s="60">
        <f t="shared" si="153"/>
        <v>0</v>
      </c>
      <c r="Y857" s="5"/>
    </row>
    <row r="858" spans="1:25" customFormat="1" x14ac:dyDescent="0.35">
      <c r="A858" s="1" t="s">
        <v>2807</v>
      </c>
      <c r="B858" s="1" t="s">
        <v>2808</v>
      </c>
      <c r="C858" s="3">
        <v>43995</v>
      </c>
      <c r="D858" s="1" t="s">
        <v>902</v>
      </c>
      <c r="E858" s="1" t="s">
        <v>454</v>
      </c>
      <c r="F858" s="1" t="s">
        <v>2983</v>
      </c>
      <c r="G858" s="1" t="s">
        <v>3202</v>
      </c>
      <c r="H858" s="42"/>
      <c r="I858" s="2">
        <v>1</v>
      </c>
      <c r="J858" s="2">
        <v>275.03710743801702</v>
      </c>
      <c r="K858" s="87">
        <v>481.18016983388497</v>
      </c>
      <c r="L858" s="2">
        <v>582.2280054990008</v>
      </c>
      <c r="M858" s="4">
        <v>332.79490000000055</v>
      </c>
      <c r="N858" s="4">
        <v>332.79490000000055</v>
      </c>
      <c r="O858" s="4">
        <v>316.15515500000049</v>
      </c>
      <c r="P858" s="4">
        <v>316.15515500000049</v>
      </c>
      <c r="Q858" s="5" t="s">
        <v>2969</v>
      </c>
      <c r="R858" s="12">
        <v>266.07285049900031</v>
      </c>
      <c r="S858" s="59">
        <v>0</v>
      </c>
      <c r="T858" s="59">
        <v>0</v>
      </c>
      <c r="U858" s="59">
        <v>0</v>
      </c>
      <c r="V858" s="59">
        <v>0</v>
      </c>
      <c r="W858" s="59">
        <v>0</v>
      </c>
      <c r="X858" s="60">
        <f t="shared" si="153"/>
        <v>0</v>
      </c>
      <c r="Y858" s="5"/>
    </row>
    <row r="859" spans="1:25" customFormat="1" x14ac:dyDescent="0.35">
      <c r="A859" s="1" t="s">
        <v>2807</v>
      </c>
      <c r="B859" s="1" t="s">
        <v>2808</v>
      </c>
      <c r="C859" s="3">
        <v>43995</v>
      </c>
      <c r="D859" s="1" t="s">
        <v>903</v>
      </c>
      <c r="E859" s="1" t="s">
        <v>454</v>
      </c>
      <c r="F859" s="1" t="s">
        <v>2983</v>
      </c>
      <c r="G859" s="1" t="s">
        <v>3202</v>
      </c>
      <c r="H859" s="42"/>
      <c r="I859" s="2">
        <v>-1</v>
      </c>
      <c r="J859" s="2">
        <v>275.03710743801702</v>
      </c>
      <c r="K859" s="87">
        <v>-481.18016983388497</v>
      </c>
      <c r="L859" s="2">
        <v>-582.2280054990008</v>
      </c>
      <c r="M859" s="4">
        <v>332.79490000000055</v>
      </c>
      <c r="N859" s="4">
        <v>-332.79490000000055</v>
      </c>
      <c r="O859" s="4">
        <v>-316.15515500000049</v>
      </c>
      <c r="P859" s="4">
        <v>-316.15515500000049</v>
      </c>
      <c r="Q859" s="5" t="s">
        <v>2969</v>
      </c>
      <c r="R859" s="12">
        <v>-266.07285049900031</v>
      </c>
      <c r="S859" s="59">
        <v>0</v>
      </c>
      <c r="T859" s="59">
        <v>0</v>
      </c>
      <c r="U859" s="59">
        <v>0</v>
      </c>
      <c r="V859" s="59">
        <v>0</v>
      </c>
      <c r="W859" s="59">
        <v>0</v>
      </c>
      <c r="X859" s="60">
        <f t="shared" si="153"/>
        <v>0</v>
      </c>
      <c r="Y859" s="5"/>
    </row>
    <row r="860" spans="1:25" customFormat="1" x14ac:dyDescent="0.35">
      <c r="A860" s="1" t="s">
        <v>2817</v>
      </c>
      <c r="B860" s="1" t="s">
        <v>2818</v>
      </c>
      <c r="C860" s="3">
        <v>43995</v>
      </c>
      <c r="D860" s="1" t="s">
        <v>902</v>
      </c>
      <c r="E860" s="1" t="s">
        <v>454</v>
      </c>
      <c r="F860" s="1" t="s">
        <v>2983</v>
      </c>
      <c r="G860" s="1" t="s">
        <v>3202</v>
      </c>
      <c r="H860" s="42"/>
      <c r="I860" s="2">
        <v>1</v>
      </c>
      <c r="J860" s="2">
        <v>461.76256198347102</v>
      </c>
      <c r="K860" s="87">
        <v>646.28288175206603</v>
      </c>
      <c r="L860" s="2">
        <v>782.00228691999985</v>
      </c>
      <c r="M860" s="4">
        <v>558.73269999999991</v>
      </c>
      <c r="N860" s="4">
        <v>558.73269999999991</v>
      </c>
      <c r="O860" s="4">
        <v>530.79606499999989</v>
      </c>
      <c r="P860" s="4">
        <v>530.79606499999989</v>
      </c>
      <c r="Q860" s="5" t="s">
        <v>2969</v>
      </c>
      <c r="R860" s="12">
        <v>251.20622191999996</v>
      </c>
      <c r="S860" s="59">
        <v>0</v>
      </c>
      <c r="T860" s="59">
        <v>0</v>
      </c>
      <c r="U860" s="59">
        <v>0</v>
      </c>
      <c r="V860" s="59">
        <v>0</v>
      </c>
      <c r="W860" s="59">
        <v>0</v>
      </c>
      <c r="X860" s="60">
        <f t="shared" si="153"/>
        <v>0</v>
      </c>
      <c r="Y860" s="5"/>
    </row>
    <row r="861" spans="1:25" customFormat="1" x14ac:dyDescent="0.35">
      <c r="A861" s="1" t="s">
        <v>2817</v>
      </c>
      <c r="B861" s="1" t="s">
        <v>2818</v>
      </c>
      <c r="C861" s="3">
        <v>43995</v>
      </c>
      <c r="D861" s="1" t="s">
        <v>903</v>
      </c>
      <c r="E861" s="1" t="s">
        <v>454</v>
      </c>
      <c r="F861" s="1" t="s">
        <v>2983</v>
      </c>
      <c r="G861" s="1" t="s">
        <v>3202</v>
      </c>
      <c r="H861" s="42">
        <v>685</v>
      </c>
      <c r="I861" s="2">
        <v>-1</v>
      </c>
      <c r="J861" s="2">
        <v>461.76256198347102</v>
      </c>
      <c r="K861" s="87">
        <v>-646.28288175206603</v>
      </c>
      <c r="L861" s="2">
        <v>-782.00228691999985</v>
      </c>
      <c r="M861" s="4">
        <v>558.73269999999991</v>
      </c>
      <c r="N861" s="4">
        <v>-558.73269999999991</v>
      </c>
      <c r="O861" s="4">
        <v>-530.79606499999989</v>
      </c>
      <c r="P861" s="4">
        <v>-530.79606499999989</v>
      </c>
      <c r="Q861" s="5" t="s">
        <v>2969</v>
      </c>
      <c r="R861" s="12">
        <v>-251.20622191999996</v>
      </c>
      <c r="S861" s="59">
        <v>1577</v>
      </c>
      <c r="T861" s="59">
        <v>-38.01</v>
      </c>
      <c r="U861" s="59">
        <v>-31.54</v>
      </c>
      <c r="V861" s="59">
        <v>-50.470000000000027</v>
      </c>
      <c r="W861" s="59">
        <v>1456.98</v>
      </c>
      <c r="X861" s="60">
        <f>+W861-P862</f>
        <v>524.74775500000044</v>
      </c>
      <c r="Y861" s="5"/>
    </row>
    <row r="862" spans="1:25" customFormat="1" x14ac:dyDescent="0.35">
      <c r="A862" s="1"/>
      <c r="B862" s="1"/>
      <c r="C862" s="3"/>
      <c r="D862" s="1"/>
      <c r="E862" s="1"/>
      <c r="F862" s="1"/>
      <c r="G862" s="1"/>
      <c r="H862" s="42"/>
      <c r="I862" s="2"/>
      <c r="J862" s="2"/>
      <c r="K862" s="87"/>
      <c r="L862" s="2"/>
      <c r="M862" s="4"/>
      <c r="N862" s="4"/>
      <c r="O862" s="4"/>
      <c r="P862" s="26">
        <f>SUM(P850:P861)</f>
        <v>932.23224499999958</v>
      </c>
      <c r="Q862" s="5"/>
      <c r="R862" s="12"/>
      <c r="S862" s="59">
        <v>0</v>
      </c>
      <c r="T862" s="59">
        <v>0</v>
      </c>
      <c r="U862" s="59">
        <v>0</v>
      </c>
      <c r="V862" s="59">
        <v>0</v>
      </c>
      <c r="W862" s="59">
        <v>0</v>
      </c>
      <c r="X862" s="60">
        <f t="shared" ref="X862:X865" si="154">+W862</f>
        <v>0</v>
      </c>
      <c r="Y862" s="5"/>
    </row>
    <row r="863" spans="1:25" customFormat="1" x14ac:dyDescent="0.35">
      <c r="A863" s="1" t="s">
        <v>71</v>
      </c>
      <c r="B863" s="1" t="s">
        <v>72</v>
      </c>
      <c r="C863" s="3">
        <v>43995</v>
      </c>
      <c r="D863" s="1" t="s">
        <v>79</v>
      </c>
      <c r="E863" s="1" t="s">
        <v>80</v>
      </c>
      <c r="F863" s="1" t="s">
        <v>2983</v>
      </c>
      <c r="G863" s="1" t="s">
        <v>3203</v>
      </c>
      <c r="H863" s="42"/>
      <c r="I863" s="2">
        <v>1</v>
      </c>
      <c r="J863" s="2">
        <v>465.07652892561998</v>
      </c>
      <c r="K863" s="87">
        <v>813.72114883471102</v>
      </c>
      <c r="L863" s="2">
        <v>984.60259009000026</v>
      </c>
      <c r="M863" s="4">
        <v>562.74260000000015</v>
      </c>
      <c r="N863" s="4">
        <v>562.74260000000015</v>
      </c>
      <c r="O863" s="4">
        <v>534.60547000000008</v>
      </c>
      <c r="P863" s="4">
        <v>534.60547000000008</v>
      </c>
      <c r="Q863" s="5" t="s">
        <v>2969</v>
      </c>
      <c r="R863" s="12">
        <v>449.99712009000018</v>
      </c>
      <c r="S863" s="59">
        <v>0</v>
      </c>
      <c r="T863" s="59">
        <v>0</v>
      </c>
      <c r="U863" s="59">
        <v>0</v>
      </c>
      <c r="V863" s="59">
        <v>0</v>
      </c>
      <c r="W863" s="59">
        <v>0</v>
      </c>
      <c r="X863" s="60">
        <f t="shared" si="154"/>
        <v>0</v>
      </c>
      <c r="Y863" s="5"/>
    </row>
    <row r="864" spans="1:25" customFormat="1" x14ac:dyDescent="0.35">
      <c r="A864" s="1" t="s">
        <v>174</v>
      </c>
      <c r="B864" s="1" t="s">
        <v>175</v>
      </c>
      <c r="C864" s="3">
        <v>43995</v>
      </c>
      <c r="D864" s="1" t="s">
        <v>79</v>
      </c>
      <c r="E864" s="1" t="s">
        <v>80</v>
      </c>
      <c r="F864" s="1" t="s">
        <v>2983</v>
      </c>
      <c r="G864" s="1" t="s">
        <v>3203</v>
      </c>
      <c r="H864" s="42"/>
      <c r="I864" s="2">
        <v>1</v>
      </c>
      <c r="J864" s="2">
        <v>629.37776859504095</v>
      </c>
      <c r="K864" s="87">
        <v>1101.18451904463</v>
      </c>
      <c r="L864" s="2">
        <v>1332.4332680440023</v>
      </c>
      <c r="M864" s="4">
        <v>761.54709999999955</v>
      </c>
      <c r="N864" s="4">
        <v>761.54709999999955</v>
      </c>
      <c r="O864" s="4">
        <v>723.46974499999953</v>
      </c>
      <c r="P864" s="4">
        <v>723.46974499999953</v>
      </c>
      <c r="Q864" s="5" t="s">
        <v>2969</v>
      </c>
      <c r="R864" s="12">
        <v>608.96352304400273</v>
      </c>
      <c r="S864" s="59">
        <v>0</v>
      </c>
      <c r="T864" s="59">
        <v>0</v>
      </c>
      <c r="U864" s="59">
        <v>0</v>
      </c>
      <c r="V864" s="59">
        <v>0</v>
      </c>
      <c r="W864" s="59">
        <v>0</v>
      </c>
      <c r="X864" s="60">
        <f t="shared" si="154"/>
        <v>0</v>
      </c>
      <c r="Y864" s="5"/>
    </row>
    <row r="865" spans="1:25" customFormat="1" x14ac:dyDescent="0.35">
      <c r="A865" s="1" t="s">
        <v>236</v>
      </c>
      <c r="B865" s="1" t="s">
        <v>237</v>
      </c>
      <c r="C865" s="3">
        <v>43995</v>
      </c>
      <c r="D865" s="1" t="s">
        <v>79</v>
      </c>
      <c r="E865" s="1" t="s">
        <v>80</v>
      </c>
      <c r="F865" s="1" t="s">
        <v>2983</v>
      </c>
      <c r="G865" s="1" t="s">
        <v>3203</v>
      </c>
      <c r="H865" s="42"/>
      <c r="I865" s="2">
        <v>2</v>
      </c>
      <c r="J865" s="2">
        <v>232.53272727272699</v>
      </c>
      <c r="K865" s="87">
        <v>812.73908705454403</v>
      </c>
      <c r="L865" s="2">
        <v>983.41429533599819</v>
      </c>
      <c r="M865" s="4">
        <v>281.36459999999965</v>
      </c>
      <c r="N865" s="4">
        <v>562.72919999999931</v>
      </c>
      <c r="O865" s="4">
        <v>534.59273999999937</v>
      </c>
      <c r="P865" s="4">
        <v>534.59273999999937</v>
      </c>
      <c r="Q865" s="5" t="s">
        <v>2969</v>
      </c>
      <c r="R865" s="12">
        <v>448.82155533599882</v>
      </c>
      <c r="S865" s="59">
        <v>0</v>
      </c>
      <c r="T865" s="59">
        <v>0</v>
      </c>
      <c r="U865" s="59">
        <v>0</v>
      </c>
      <c r="V865" s="59">
        <v>0</v>
      </c>
      <c r="W865" s="59">
        <v>0</v>
      </c>
      <c r="X865" s="60">
        <f t="shared" si="154"/>
        <v>0</v>
      </c>
      <c r="Y865" s="5"/>
    </row>
    <row r="866" spans="1:25" customFormat="1" x14ac:dyDescent="0.35">
      <c r="A866" s="1" t="s">
        <v>2474</v>
      </c>
      <c r="B866" s="1" t="s">
        <v>2475</v>
      </c>
      <c r="C866" s="3">
        <v>43995</v>
      </c>
      <c r="D866" s="1" t="s">
        <v>79</v>
      </c>
      <c r="E866" s="1" t="s">
        <v>80</v>
      </c>
      <c r="F866" s="1" t="s">
        <v>2983</v>
      </c>
      <c r="G866" s="1" t="s">
        <v>3203</v>
      </c>
      <c r="H866" s="42">
        <v>686</v>
      </c>
      <c r="I866" s="2">
        <v>1</v>
      </c>
      <c r="J866" s="2">
        <v>806.82363636363596</v>
      </c>
      <c r="K866" s="87">
        <v>1411.56215652727</v>
      </c>
      <c r="L866" s="2">
        <v>1707.9902093979965</v>
      </c>
      <c r="M866" s="4">
        <v>976.25659999999948</v>
      </c>
      <c r="N866" s="4">
        <v>976.25659999999948</v>
      </c>
      <c r="O866" s="4">
        <v>927.44376999999952</v>
      </c>
      <c r="P866" s="4">
        <v>927.44376999999952</v>
      </c>
      <c r="Q866" s="5" t="s">
        <v>2969</v>
      </c>
      <c r="R866" s="12">
        <v>780.54643939799701</v>
      </c>
      <c r="S866" s="59">
        <v>5008.4399999999996</v>
      </c>
      <c r="T866" s="59">
        <v>-120.7</v>
      </c>
      <c r="U866" s="59">
        <v>-100.17</v>
      </c>
      <c r="V866" s="59">
        <v>-310.51999999999953</v>
      </c>
      <c r="W866" s="59">
        <v>4477.05</v>
      </c>
      <c r="X866" s="60">
        <f>+W866-P867</f>
        <v>1756.9382750000018</v>
      </c>
      <c r="Y866" s="5"/>
    </row>
    <row r="867" spans="1:25" customFormat="1" x14ac:dyDescent="0.35">
      <c r="A867" s="1"/>
      <c r="B867" s="1"/>
      <c r="C867" s="3"/>
      <c r="D867" s="1"/>
      <c r="E867" s="1"/>
      <c r="F867" s="1"/>
      <c r="G867" s="1"/>
      <c r="H867" s="42"/>
      <c r="I867" s="2"/>
      <c r="J867" s="2"/>
      <c r="K867" s="87"/>
      <c r="L867" s="2"/>
      <c r="M867" s="4"/>
      <c r="N867" s="4"/>
      <c r="O867" s="4"/>
      <c r="P867" s="26">
        <f>SUM(P863:P866)</f>
        <v>2720.1117249999984</v>
      </c>
      <c r="Q867" s="5"/>
      <c r="R867" s="12"/>
      <c r="S867" s="59">
        <v>0</v>
      </c>
      <c r="T867" s="59">
        <v>0</v>
      </c>
      <c r="U867" s="59">
        <v>0</v>
      </c>
      <c r="V867" s="59">
        <v>0</v>
      </c>
      <c r="W867" s="59">
        <v>0</v>
      </c>
      <c r="X867" s="60">
        <f>+W867</f>
        <v>0</v>
      </c>
      <c r="Y867" s="5"/>
    </row>
    <row r="868" spans="1:25" customFormat="1" x14ac:dyDescent="0.35">
      <c r="A868" s="1" t="s">
        <v>2146</v>
      </c>
      <c r="B868" s="1" t="s">
        <v>2147</v>
      </c>
      <c r="C868" s="3">
        <v>43995</v>
      </c>
      <c r="D868" s="1" t="s">
        <v>2345</v>
      </c>
      <c r="E868" s="1" t="s">
        <v>2346</v>
      </c>
      <c r="F868" s="1" t="s">
        <v>2983</v>
      </c>
      <c r="G868" s="1" t="s">
        <v>3204</v>
      </c>
      <c r="H868" s="42">
        <v>687</v>
      </c>
      <c r="I868" s="2">
        <v>1</v>
      </c>
      <c r="J868" s="2">
        <v>1056.53933884298</v>
      </c>
      <c r="K868" s="87">
        <v>1486.7832884066199</v>
      </c>
      <c r="L868" s="2">
        <v>1799.0077789720101</v>
      </c>
      <c r="M868" s="4">
        <v>1278.4126000000058</v>
      </c>
      <c r="N868" s="4">
        <v>1278.4126000000058</v>
      </c>
      <c r="O868" s="4">
        <v>1278.4126000000058</v>
      </c>
      <c r="P868" s="26">
        <v>1278.4126000000058</v>
      </c>
      <c r="Q868" s="5" t="s">
        <v>2969</v>
      </c>
      <c r="R868" s="12">
        <v>520.59517897200431</v>
      </c>
      <c r="S868" s="59">
        <v>1799</v>
      </c>
      <c r="T868" s="59">
        <v>-43.36</v>
      </c>
      <c r="U868" s="59">
        <v>-35.979999999999997</v>
      </c>
      <c r="V868" s="59">
        <v>-111.54000000000019</v>
      </c>
      <c r="W868" s="59">
        <v>1608.12</v>
      </c>
      <c r="X868" s="60">
        <f t="shared" ref="X868:X869" si="155">+W868-P868</f>
        <v>329.7073999999941</v>
      </c>
      <c r="Y868" s="5"/>
    </row>
    <row r="869" spans="1:25" customFormat="1" x14ac:dyDescent="0.35">
      <c r="A869" s="1" t="s">
        <v>995</v>
      </c>
      <c r="B869" s="1" t="s">
        <v>996</v>
      </c>
      <c r="C869" s="3">
        <v>43995</v>
      </c>
      <c r="D869" s="1" t="s">
        <v>997</v>
      </c>
      <c r="E869" s="1" t="s">
        <v>998</v>
      </c>
      <c r="F869" s="1" t="s">
        <v>2983</v>
      </c>
      <c r="G869" s="1" t="s">
        <v>3205</v>
      </c>
      <c r="H869" s="42">
        <v>688</v>
      </c>
      <c r="I869" s="2">
        <v>1</v>
      </c>
      <c r="J869" s="2">
        <v>853.29380165289297</v>
      </c>
      <c r="K869" s="87">
        <v>1492.81190717769</v>
      </c>
      <c r="L869" s="2">
        <v>1806.3024076850049</v>
      </c>
      <c r="M869" s="4">
        <v>1032.4855000000005</v>
      </c>
      <c r="N869" s="4">
        <v>1032.4855000000005</v>
      </c>
      <c r="O869" s="4">
        <v>980.86122500000033</v>
      </c>
      <c r="P869" s="26">
        <v>980.86122500000033</v>
      </c>
      <c r="Q869" s="5" t="s">
        <v>2969</v>
      </c>
      <c r="R869" s="12">
        <v>825.44118268500461</v>
      </c>
      <c r="S869" s="59">
        <v>2781.31</v>
      </c>
      <c r="T869" s="59">
        <v>-67.03</v>
      </c>
      <c r="U869" s="59">
        <v>-55.63</v>
      </c>
      <c r="V869" s="59">
        <v>-116.80999999999949</v>
      </c>
      <c r="W869" s="59">
        <v>2541.84</v>
      </c>
      <c r="X869" s="60">
        <f t="shared" si="155"/>
        <v>1560.9787749999998</v>
      </c>
      <c r="Y869" s="5"/>
    </row>
    <row r="870" spans="1:25" customFormat="1" x14ac:dyDescent="0.35">
      <c r="A870" s="1" t="s">
        <v>940</v>
      </c>
      <c r="B870" s="1" t="s">
        <v>941</v>
      </c>
      <c r="C870" s="3">
        <v>43995</v>
      </c>
      <c r="D870" s="1" t="s">
        <v>944</v>
      </c>
      <c r="E870" s="1" t="s">
        <v>945</v>
      </c>
      <c r="F870" s="1" t="s">
        <v>2983</v>
      </c>
      <c r="G870" s="1" t="s">
        <v>3206</v>
      </c>
      <c r="H870" s="42"/>
      <c r="I870" s="2">
        <v>1</v>
      </c>
      <c r="J870" s="2">
        <v>220.055041322314</v>
      </c>
      <c r="K870" s="87">
        <v>384.97749259173497</v>
      </c>
      <c r="L870" s="2">
        <v>465.82276603599928</v>
      </c>
      <c r="M870" s="4">
        <v>266.26659999999993</v>
      </c>
      <c r="N870" s="4">
        <v>266.26659999999993</v>
      </c>
      <c r="O870" s="4">
        <v>252.95326999999992</v>
      </c>
      <c r="P870" s="4">
        <v>252.95326999999992</v>
      </c>
      <c r="Q870" s="5" t="s">
        <v>2969</v>
      </c>
      <c r="R870" s="12">
        <v>212.86949603599936</v>
      </c>
      <c r="S870" s="59">
        <v>0</v>
      </c>
      <c r="T870" s="59">
        <v>0</v>
      </c>
      <c r="U870" s="59">
        <v>0</v>
      </c>
      <c r="V870" s="59">
        <v>0</v>
      </c>
      <c r="W870" s="59">
        <v>0</v>
      </c>
      <c r="X870" s="60">
        <f t="shared" ref="X870:X872" si="156">+W870</f>
        <v>0</v>
      </c>
      <c r="Y870" s="5"/>
    </row>
    <row r="871" spans="1:25" customFormat="1" x14ac:dyDescent="0.35">
      <c r="A871" s="1" t="s">
        <v>2072</v>
      </c>
      <c r="B871" s="1" t="s">
        <v>2073</v>
      </c>
      <c r="C871" s="3">
        <v>43995</v>
      </c>
      <c r="D871" s="1" t="s">
        <v>944</v>
      </c>
      <c r="E871" s="1" t="s">
        <v>945</v>
      </c>
      <c r="F871" s="1" t="s">
        <v>2983</v>
      </c>
      <c r="G871" s="1" t="s">
        <v>3206</v>
      </c>
      <c r="H871" s="42"/>
      <c r="I871" s="2">
        <v>1</v>
      </c>
      <c r="J871" s="2">
        <v>93.082066115702503</v>
      </c>
      <c r="K871" s="87">
        <v>162.834043180165</v>
      </c>
      <c r="L871" s="2">
        <v>197.02919224799965</v>
      </c>
      <c r="M871" s="4">
        <v>112.62930000000003</v>
      </c>
      <c r="N871" s="4">
        <v>112.62930000000003</v>
      </c>
      <c r="O871" s="4">
        <v>106.99783500000002</v>
      </c>
      <c r="P871" s="4">
        <v>106.99783500000002</v>
      </c>
      <c r="Q871" s="5" t="s">
        <v>2969</v>
      </c>
      <c r="R871" s="12">
        <v>90.031357247999622</v>
      </c>
      <c r="S871" s="59">
        <v>0</v>
      </c>
      <c r="T871" s="59">
        <v>0</v>
      </c>
      <c r="U871" s="59">
        <v>0</v>
      </c>
      <c r="V871" s="59">
        <v>0</v>
      </c>
      <c r="W871" s="59">
        <v>0</v>
      </c>
      <c r="X871" s="60">
        <f t="shared" si="156"/>
        <v>0</v>
      </c>
      <c r="Y871" s="5"/>
    </row>
    <row r="872" spans="1:25" customFormat="1" x14ac:dyDescent="0.35">
      <c r="A872" s="1" t="s">
        <v>2474</v>
      </c>
      <c r="B872" s="1" t="s">
        <v>2475</v>
      </c>
      <c r="C872" s="3">
        <v>43995</v>
      </c>
      <c r="D872" s="1" t="s">
        <v>944</v>
      </c>
      <c r="E872" s="1" t="s">
        <v>945</v>
      </c>
      <c r="F872" s="1" t="s">
        <v>2983</v>
      </c>
      <c r="G872" s="1" t="s">
        <v>3206</v>
      </c>
      <c r="H872" s="42"/>
      <c r="I872" s="2">
        <v>1</v>
      </c>
      <c r="J872" s="2">
        <v>806.82363636363596</v>
      </c>
      <c r="K872" s="87">
        <v>1411.56215652727</v>
      </c>
      <c r="L872" s="2">
        <v>1707.9902093979965</v>
      </c>
      <c r="M872" s="4">
        <v>976.25659999999948</v>
      </c>
      <c r="N872" s="4">
        <v>976.25659999999948</v>
      </c>
      <c r="O872" s="4">
        <v>927.44376999999952</v>
      </c>
      <c r="P872" s="4">
        <v>927.44376999999952</v>
      </c>
      <c r="Q872" s="5" t="s">
        <v>2969</v>
      </c>
      <c r="R872" s="12">
        <v>780.54643939799701</v>
      </c>
      <c r="S872" s="59">
        <v>0</v>
      </c>
      <c r="T872" s="59">
        <v>0</v>
      </c>
      <c r="U872" s="59">
        <v>0</v>
      </c>
      <c r="V872" s="59">
        <v>0</v>
      </c>
      <c r="W872" s="59">
        <v>0</v>
      </c>
      <c r="X872" s="60">
        <f t="shared" si="156"/>
        <v>0</v>
      </c>
      <c r="Y872" s="5"/>
    </row>
    <row r="873" spans="1:25" customFormat="1" x14ac:dyDescent="0.35">
      <c r="A873" s="1" t="s">
        <v>2749</v>
      </c>
      <c r="B873" s="1" t="s">
        <v>2750</v>
      </c>
      <c r="C873" s="3">
        <v>43995</v>
      </c>
      <c r="D873" s="1" t="s">
        <v>944</v>
      </c>
      <c r="E873" s="1" t="s">
        <v>945</v>
      </c>
      <c r="F873" s="1" t="s">
        <v>2983</v>
      </c>
      <c r="G873" s="1" t="s">
        <v>3206</v>
      </c>
      <c r="H873" s="42">
        <v>689</v>
      </c>
      <c r="I873" s="2">
        <v>2</v>
      </c>
      <c r="J873" s="2">
        <v>31.106528925619799</v>
      </c>
      <c r="K873" s="87">
        <v>119.99654598347099</v>
      </c>
      <c r="L873" s="2">
        <v>145.19582063999991</v>
      </c>
      <c r="M873" s="4">
        <v>37.638899999999957</v>
      </c>
      <c r="N873" s="4">
        <v>75.277799999999914</v>
      </c>
      <c r="O873" s="4">
        <v>71.51390999999991</v>
      </c>
      <c r="P873" s="4">
        <v>71.51390999999991</v>
      </c>
      <c r="Q873" s="5" t="s">
        <v>2969</v>
      </c>
      <c r="R873" s="12">
        <v>73.681910639999998</v>
      </c>
      <c r="S873" s="59">
        <v>2516.06</v>
      </c>
      <c r="T873" s="59">
        <v>-60.64</v>
      </c>
      <c r="U873" s="59">
        <v>-50.32</v>
      </c>
      <c r="V873" s="59">
        <v>-30.190000000000055</v>
      </c>
      <c r="W873" s="59">
        <v>2374.91</v>
      </c>
      <c r="X873" s="60">
        <f>+W873-P874</f>
        <v>1016.0012150000005</v>
      </c>
      <c r="Y873" s="5"/>
    </row>
    <row r="874" spans="1:25" customFormat="1" x14ac:dyDescent="0.35">
      <c r="A874" s="1"/>
      <c r="B874" s="1"/>
      <c r="C874" s="3"/>
      <c r="D874" s="1"/>
      <c r="E874" s="1"/>
      <c r="F874" s="1"/>
      <c r="G874" s="1"/>
      <c r="H874" s="42"/>
      <c r="I874" s="2"/>
      <c r="J874" s="2"/>
      <c r="K874" s="87"/>
      <c r="L874" s="2"/>
      <c r="M874" s="4"/>
      <c r="N874" s="4"/>
      <c r="O874" s="4"/>
      <c r="P874" s="26">
        <f>SUM(P870:P873)</f>
        <v>1358.9087849999994</v>
      </c>
      <c r="Q874" s="5"/>
      <c r="R874" s="12"/>
      <c r="S874" s="59">
        <v>0</v>
      </c>
      <c r="T874" s="59">
        <v>0</v>
      </c>
      <c r="U874" s="59">
        <v>0</v>
      </c>
      <c r="V874" s="59">
        <v>0</v>
      </c>
      <c r="W874" s="59">
        <v>0</v>
      </c>
      <c r="X874" s="60">
        <f t="shared" ref="X874:X881" si="157">+W874</f>
        <v>0</v>
      </c>
      <c r="Y874" s="5"/>
    </row>
    <row r="875" spans="1:25" customFormat="1" x14ac:dyDescent="0.35">
      <c r="A875" s="1" t="s">
        <v>1009</v>
      </c>
      <c r="B875" s="1" t="s">
        <v>1010</v>
      </c>
      <c r="C875" s="3">
        <v>43995</v>
      </c>
      <c r="D875" s="1" t="s">
        <v>1019</v>
      </c>
      <c r="E875" s="1" t="s">
        <v>1020</v>
      </c>
      <c r="F875" s="1" t="s">
        <v>2983</v>
      </c>
      <c r="G875" s="1" t="s">
        <v>3207</v>
      </c>
      <c r="H875" s="42"/>
      <c r="I875" s="2">
        <v>1</v>
      </c>
      <c r="J875" s="2">
        <v>108.45396694214899</v>
      </c>
      <c r="K875" s="87">
        <v>159.79607489256199</v>
      </c>
      <c r="L875" s="2">
        <v>193.35325062000001</v>
      </c>
      <c r="M875" s="4">
        <v>131.22930000000028</v>
      </c>
      <c r="N875" s="4">
        <v>131.22930000000028</v>
      </c>
      <c r="O875" s="4">
        <v>124.66783500000025</v>
      </c>
      <c r="P875" s="4">
        <v>124.66783500000025</v>
      </c>
      <c r="Q875" s="5" t="s">
        <v>2969</v>
      </c>
      <c r="R875" s="12">
        <v>68.685415619999759</v>
      </c>
      <c r="S875" s="59">
        <v>0</v>
      </c>
      <c r="T875" s="59">
        <v>0</v>
      </c>
      <c r="U875" s="59">
        <v>0</v>
      </c>
      <c r="V875" s="59">
        <v>0</v>
      </c>
      <c r="W875" s="59">
        <v>0</v>
      </c>
      <c r="X875" s="60">
        <f t="shared" si="157"/>
        <v>0</v>
      </c>
      <c r="Y875" s="5"/>
    </row>
    <row r="876" spans="1:25" customFormat="1" x14ac:dyDescent="0.35">
      <c r="A876" s="1" t="s">
        <v>1145</v>
      </c>
      <c r="B876" s="1" t="s">
        <v>1146</v>
      </c>
      <c r="C876" s="3">
        <v>43995</v>
      </c>
      <c r="D876" s="1" t="s">
        <v>1019</v>
      </c>
      <c r="E876" s="1" t="s">
        <v>1020</v>
      </c>
      <c r="F876" s="1" t="s">
        <v>2983</v>
      </c>
      <c r="G876" s="1" t="s">
        <v>3207</v>
      </c>
      <c r="H876" s="42"/>
      <c r="I876" s="2">
        <v>1</v>
      </c>
      <c r="J876" s="2">
        <v>148.53363636363599</v>
      </c>
      <c r="K876" s="87">
        <v>218.849459818181</v>
      </c>
      <c r="L876" s="2">
        <v>264.80784637999903</v>
      </c>
      <c r="M876" s="4">
        <v>179.72569999999953</v>
      </c>
      <c r="N876" s="4">
        <v>179.72569999999953</v>
      </c>
      <c r="O876" s="4">
        <v>170.73941499999955</v>
      </c>
      <c r="P876" s="4">
        <v>170.73941499999955</v>
      </c>
      <c r="Q876" s="5" t="s">
        <v>2969</v>
      </c>
      <c r="R876" s="12">
        <v>94.068431379999481</v>
      </c>
      <c r="S876" s="59">
        <v>0</v>
      </c>
      <c r="T876" s="59">
        <v>0</v>
      </c>
      <c r="U876" s="59">
        <v>0</v>
      </c>
      <c r="V876" s="59">
        <v>0</v>
      </c>
      <c r="W876" s="59">
        <v>0</v>
      </c>
      <c r="X876" s="60">
        <f t="shared" si="157"/>
        <v>0</v>
      </c>
      <c r="Y876" s="5"/>
    </row>
    <row r="877" spans="1:25" customFormat="1" x14ac:dyDescent="0.35">
      <c r="A877" s="1" t="s">
        <v>1325</v>
      </c>
      <c r="B877" s="1" t="s">
        <v>1326</v>
      </c>
      <c r="C877" s="3">
        <v>43995</v>
      </c>
      <c r="D877" s="1" t="s">
        <v>1019</v>
      </c>
      <c r="E877" s="1" t="s">
        <v>1020</v>
      </c>
      <c r="F877" s="1" t="s">
        <v>2983</v>
      </c>
      <c r="G877" s="1" t="s">
        <v>3207</v>
      </c>
      <c r="H877" s="42"/>
      <c r="I877" s="2">
        <v>1</v>
      </c>
      <c r="J877" s="2">
        <v>214.553305785124</v>
      </c>
      <c r="K877" s="87">
        <v>316.12284074380199</v>
      </c>
      <c r="L877" s="2">
        <v>382.50863730000037</v>
      </c>
      <c r="M877" s="4">
        <v>259.60950000000003</v>
      </c>
      <c r="N877" s="4">
        <v>259.60950000000003</v>
      </c>
      <c r="O877" s="4">
        <v>246.62902500000001</v>
      </c>
      <c r="P877" s="4">
        <v>246.62902500000001</v>
      </c>
      <c r="Q877" s="5" t="s">
        <v>2969</v>
      </c>
      <c r="R877" s="12">
        <v>135.87961230000036</v>
      </c>
      <c r="S877" s="59">
        <v>0</v>
      </c>
      <c r="T877" s="59">
        <v>0</v>
      </c>
      <c r="U877" s="59">
        <v>0</v>
      </c>
      <c r="V877" s="59">
        <v>0</v>
      </c>
      <c r="W877" s="59">
        <v>0</v>
      </c>
      <c r="X877" s="60">
        <f t="shared" si="157"/>
        <v>0</v>
      </c>
      <c r="Y877" s="5"/>
    </row>
    <row r="878" spans="1:25" customFormat="1" x14ac:dyDescent="0.35">
      <c r="A878" s="1" t="s">
        <v>1349</v>
      </c>
      <c r="B878" s="1" t="s">
        <v>1350</v>
      </c>
      <c r="C878" s="3">
        <v>43995</v>
      </c>
      <c r="D878" s="1" t="s">
        <v>1019</v>
      </c>
      <c r="E878" s="1" t="s">
        <v>1020</v>
      </c>
      <c r="F878" s="1" t="s">
        <v>2983</v>
      </c>
      <c r="G878" s="1" t="s">
        <v>3207</v>
      </c>
      <c r="H878" s="42"/>
      <c r="I878" s="2">
        <v>1</v>
      </c>
      <c r="J878" s="2">
        <v>209.05173553719001</v>
      </c>
      <c r="K878" s="87">
        <v>308.01473662313998</v>
      </c>
      <c r="L878" s="2">
        <v>372.69783131399936</v>
      </c>
      <c r="M878" s="4">
        <v>252.9525999999999</v>
      </c>
      <c r="N878" s="4">
        <v>252.9525999999999</v>
      </c>
      <c r="O878" s="4">
        <v>240.30496999999991</v>
      </c>
      <c r="P878" s="4">
        <v>240.30496999999991</v>
      </c>
      <c r="Q878" s="5" t="s">
        <v>2969</v>
      </c>
      <c r="R878" s="12">
        <v>132.39286131399945</v>
      </c>
      <c r="S878" s="59">
        <v>0</v>
      </c>
      <c r="T878" s="59">
        <v>0</v>
      </c>
      <c r="U878" s="59">
        <v>0</v>
      </c>
      <c r="V878" s="59">
        <v>0</v>
      </c>
      <c r="W878" s="59">
        <v>0</v>
      </c>
      <c r="X878" s="60">
        <f t="shared" si="157"/>
        <v>0</v>
      </c>
      <c r="Y878" s="5"/>
    </row>
    <row r="879" spans="1:25" customFormat="1" x14ac:dyDescent="0.35">
      <c r="A879" s="1" t="s">
        <v>1481</v>
      </c>
      <c r="B879" s="1" t="s">
        <v>1482</v>
      </c>
      <c r="C879" s="3">
        <v>43995</v>
      </c>
      <c r="D879" s="1" t="s">
        <v>1019</v>
      </c>
      <c r="E879" s="1" t="s">
        <v>1020</v>
      </c>
      <c r="F879" s="1" t="s">
        <v>2983</v>
      </c>
      <c r="G879" s="1" t="s">
        <v>3207</v>
      </c>
      <c r="H879" s="42"/>
      <c r="I879" s="2">
        <v>1</v>
      </c>
      <c r="J879" s="2">
        <v>529.09223140495897</v>
      </c>
      <c r="K879" s="87">
        <v>779.56449375206705</v>
      </c>
      <c r="L879" s="2">
        <v>943.27303744000108</v>
      </c>
      <c r="M879" s="4">
        <v>640.20160000000033</v>
      </c>
      <c r="N879" s="4">
        <v>640.20160000000033</v>
      </c>
      <c r="O879" s="4">
        <v>608.19152000000031</v>
      </c>
      <c r="P879" s="4">
        <v>608.19152000000031</v>
      </c>
      <c r="Q879" s="5" t="s">
        <v>2969</v>
      </c>
      <c r="R879" s="12">
        <v>335.08151744000077</v>
      </c>
      <c r="S879" s="59">
        <v>0</v>
      </c>
      <c r="T879" s="59">
        <v>0</v>
      </c>
      <c r="U879" s="59">
        <v>0</v>
      </c>
      <c r="V879" s="59">
        <v>0</v>
      </c>
      <c r="W879" s="59">
        <v>0</v>
      </c>
      <c r="X879" s="60">
        <f t="shared" si="157"/>
        <v>0</v>
      </c>
      <c r="Y879" s="5"/>
    </row>
    <row r="880" spans="1:25" customFormat="1" x14ac:dyDescent="0.35">
      <c r="A880" s="1" t="s">
        <v>1529</v>
      </c>
      <c r="B880" s="1" t="s">
        <v>1530</v>
      </c>
      <c r="C880" s="3">
        <v>43995</v>
      </c>
      <c r="D880" s="1" t="s">
        <v>1019</v>
      </c>
      <c r="E880" s="1" t="s">
        <v>1020</v>
      </c>
      <c r="F880" s="1" t="s">
        <v>2983</v>
      </c>
      <c r="G880" s="1" t="s">
        <v>3207</v>
      </c>
      <c r="H880" s="42"/>
      <c r="I880" s="2">
        <v>1</v>
      </c>
      <c r="J880" s="2">
        <v>133.117933884298</v>
      </c>
      <c r="K880" s="87">
        <v>196.135963785125</v>
      </c>
      <c r="L880" s="2">
        <v>237.32451618000124</v>
      </c>
      <c r="M880" s="4">
        <v>161.07270000000057</v>
      </c>
      <c r="N880" s="4">
        <v>161.07270000000057</v>
      </c>
      <c r="O880" s="4">
        <v>153.01906500000052</v>
      </c>
      <c r="P880" s="4">
        <v>153.01906500000052</v>
      </c>
      <c r="Q880" s="5" t="s">
        <v>2969</v>
      </c>
      <c r="R880" s="12">
        <v>84.305451180000716</v>
      </c>
      <c r="S880" s="59">
        <v>0</v>
      </c>
      <c r="T880" s="59">
        <v>0</v>
      </c>
      <c r="U880" s="59">
        <v>0</v>
      </c>
      <c r="V880" s="59">
        <v>0</v>
      </c>
      <c r="W880" s="59">
        <v>0</v>
      </c>
      <c r="X880" s="60">
        <f t="shared" si="157"/>
        <v>0</v>
      </c>
      <c r="Y880" s="5"/>
    </row>
    <row r="881" spans="1:25" customFormat="1" x14ac:dyDescent="0.35">
      <c r="A881" s="1" t="s">
        <v>1826</v>
      </c>
      <c r="B881" s="1" t="s">
        <v>1827</v>
      </c>
      <c r="C881" s="3">
        <v>43995</v>
      </c>
      <c r="D881" s="1" t="s">
        <v>1019</v>
      </c>
      <c r="E881" s="1" t="s">
        <v>1020</v>
      </c>
      <c r="F881" s="1" t="s">
        <v>2983</v>
      </c>
      <c r="G881" s="1" t="s">
        <v>3207</v>
      </c>
      <c r="H881" s="42"/>
      <c r="I881" s="2">
        <v>1</v>
      </c>
      <c r="J881" s="2">
        <v>20.730165289256199</v>
      </c>
      <c r="K881" s="87">
        <v>30.543825537190099</v>
      </c>
      <c r="L881" s="2">
        <v>36.958028900000016</v>
      </c>
      <c r="M881" s="4">
        <v>25.083500000000001</v>
      </c>
      <c r="N881" s="4">
        <v>25.083500000000001</v>
      </c>
      <c r="O881" s="4">
        <v>23.829325000000001</v>
      </c>
      <c r="P881" s="4">
        <v>23.829325000000001</v>
      </c>
      <c r="Q881" s="5" t="s">
        <v>2969</v>
      </c>
      <c r="R881" s="12">
        <v>13.128703900000016</v>
      </c>
      <c r="S881" s="59">
        <v>0</v>
      </c>
      <c r="T881" s="59">
        <v>0</v>
      </c>
      <c r="U881" s="59">
        <v>0</v>
      </c>
      <c r="V881" s="59">
        <v>0</v>
      </c>
      <c r="W881" s="59">
        <v>0</v>
      </c>
      <c r="X881" s="60">
        <f t="shared" si="157"/>
        <v>0</v>
      </c>
      <c r="Y881" s="5"/>
    </row>
    <row r="882" spans="1:25" customFormat="1" x14ac:dyDescent="0.35">
      <c r="A882" s="1" t="s">
        <v>2848</v>
      </c>
      <c r="B882" s="1" t="s">
        <v>2849</v>
      </c>
      <c r="C882" s="3">
        <v>43995</v>
      </c>
      <c r="D882" s="1" t="s">
        <v>1019</v>
      </c>
      <c r="E882" s="1" t="s">
        <v>1020</v>
      </c>
      <c r="F882" s="1" t="s">
        <v>2983</v>
      </c>
      <c r="G882" s="1" t="s">
        <v>3207</v>
      </c>
      <c r="H882" s="42">
        <v>690</v>
      </c>
      <c r="I882" s="2">
        <v>1</v>
      </c>
      <c r="J882" s="2">
        <v>38.195702479338799</v>
      </c>
      <c r="K882" s="87">
        <v>56.277548033057798</v>
      </c>
      <c r="L882" s="2">
        <v>68.095833119999938</v>
      </c>
      <c r="M882" s="4">
        <v>46.216799999999942</v>
      </c>
      <c r="N882" s="4">
        <v>46.216799999999942</v>
      </c>
      <c r="O882" s="4">
        <v>43.905959999999943</v>
      </c>
      <c r="P882" s="4">
        <v>43.905959999999943</v>
      </c>
      <c r="Q882" s="5" t="s">
        <v>2969</v>
      </c>
      <c r="R882" s="12">
        <v>24.189873119999994</v>
      </c>
      <c r="S882" s="59">
        <v>2499</v>
      </c>
      <c r="T882" s="59">
        <v>-60.23</v>
      </c>
      <c r="U882" s="59">
        <v>-49.98</v>
      </c>
      <c r="V882" s="59">
        <v>-104.96000000000004</v>
      </c>
      <c r="W882" s="59">
        <v>2283.83</v>
      </c>
      <c r="X882" s="60">
        <f>+W882-P883</f>
        <v>672.54288499999961</v>
      </c>
      <c r="Y882" s="5"/>
    </row>
    <row r="883" spans="1:25" customFormat="1" x14ac:dyDescent="0.35">
      <c r="A883" s="1"/>
      <c r="B883" s="1"/>
      <c r="C883" s="3"/>
      <c r="D883" s="1"/>
      <c r="E883" s="1"/>
      <c r="F883" s="1"/>
      <c r="G883" s="1"/>
      <c r="H883" s="42"/>
      <c r="I883" s="2"/>
      <c r="J883" s="2"/>
      <c r="K883" s="87"/>
      <c r="L883" s="2"/>
      <c r="M883" s="4"/>
      <c r="N883" s="4"/>
      <c r="O883" s="4"/>
      <c r="P883" s="26">
        <f>SUM(P875:P882)</f>
        <v>1611.2871150000003</v>
      </c>
      <c r="Q883" s="5"/>
      <c r="R883" s="12"/>
      <c r="S883" s="59">
        <v>0</v>
      </c>
      <c r="T883" s="59">
        <v>0</v>
      </c>
      <c r="U883" s="59">
        <v>0</v>
      </c>
      <c r="V883" s="59">
        <v>0</v>
      </c>
      <c r="W883" s="59">
        <v>0</v>
      </c>
      <c r="X883" s="60">
        <f t="shared" ref="X883:X885" si="158">+W883</f>
        <v>0</v>
      </c>
      <c r="Y883" s="5"/>
    </row>
    <row r="884" spans="1:25" customFormat="1" x14ac:dyDescent="0.35">
      <c r="A884" s="1" t="s">
        <v>1720</v>
      </c>
      <c r="B884" s="1" t="s">
        <v>1721</v>
      </c>
      <c r="C884" s="3">
        <v>43995</v>
      </c>
      <c r="D884" s="1" t="s">
        <v>1784</v>
      </c>
      <c r="E884" s="1" t="s">
        <v>1785</v>
      </c>
      <c r="F884" s="1" t="s">
        <v>2983</v>
      </c>
      <c r="G884" s="1" t="s">
        <v>3208</v>
      </c>
      <c r="H884" s="42"/>
      <c r="I884" s="2">
        <v>1</v>
      </c>
      <c r="J884" s="2">
        <v>176.041818181818</v>
      </c>
      <c r="K884" s="87">
        <v>307.98516090909101</v>
      </c>
      <c r="L884" s="2">
        <v>372.66204470000008</v>
      </c>
      <c r="M884" s="4">
        <v>213.01059999999978</v>
      </c>
      <c r="N884" s="4">
        <v>213.01059999999978</v>
      </c>
      <c r="O884" s="4">
        <v>202.36006999999978</v>
      </c>
      <c r="P884" s="4">
        <v>202.36006999999978</v>
      </c>
      <c r="Q884" s="5" t="s">
        <v>2969</v>
      </c>
      <c r="R884" s="12">
        <v>170.3019747000003</v>
      </c>
      <c r="S884" s="59">
        <v>0</v>
      </c>
      <c r="T884" s="59">
        <v>0</v>
      </c>
      <c r="U884" s="59">
        <v>0</v>
      </c>
      <c r="V884" s="59">
        <v>0</v>
      </c>
      <c r="W884" s="59">
        <v>0</v>
      </c>
      <c r="X884" s="60">
        <f t="shared" si="158"/>
        <v>0</v>
      </c>
      <c r="Y884" s="5"/>
    </row>
    <row r="885" spans="1:25" customFormat="1" x14ac:dyDescent="0.35">
      <c r="A885" s="1" t="s">
        <v>2749</v>
      </c>
      <c r="B885" s="1" t="s">
        <v>2750</v>
      </c>
      <c r="C885" s="3">
        <v>43995</v>
      </c>
      <c r="D885" s="1" t="s">
        <v>1784</v>
      </c>
      <c r="E885" s="1" t="s">
        <v>1785</v>
      </c>
      <c r="F885" s="1" t="s">
        <v>2983</v>
      </c>
      <c r="G885" s="1" t="s">
        <v>3208</v>
      </c>
      <c r="H885" s="42"/>
      <c r="I885" s="2">
        <v>1</v>
      </c>
      <c r="J885" s="2">
        <v>31.106528925619799</v>
      </c>
      <c r="K885" s="87">
        <v>59.998272991735497</v>
      </c>
      <c r="L885" s="2">
        <v>72.597910319999954</v>
      </c>
      <c r="M885" s="4">
        <v>37.638899999999957</v>
      </c>
      <c r="N885" s="4">
        <v>37.638899999999957</v>
      </c>
      <c r="O885" s="4">
        <v>35.756954999999955</v>
      </c>
      <c r="P885" s="4">
        <v>35.756954999999955</v>
      </c>
      <c r="Q885" s="5" t="s">
        <v>2969</v>
      </c>
      <c r="R885" s="12">
        <v>36.840955319999999</v>
      </c>
      <c r="S885" s="59">
        <v>0</v>
      </c>
      <c r="T885" s="59">
        <v>0</v>
      </c>
      <c r="U885" s="59">
        <v>0</v>
      </c>
      <c r="V885" s="59">
        <v>0</v>
      </c>
      <c r="W885" s="59">
        <v>0</v>
      </c>
      <c r="X885" s="60">
        <f t="shared" si="158"/>
        <v>0</v>
      </c>
      <c r="Y885" s="5"/>
    </row>
    <row r="886" spans="1:25" customFormat="1" x14ac:dyDescent="0.35">
      <c r="A886" s="1" t="s">
        <v>2848</v>
      </c>
      <c r="B886" s="1" t="s">
        <v>2849</v>
      </c>
      <c r="C886" s="3">
        <v>43995</v>
      </c>
      <c r="D886" s="1" t="s">
        <v>1784</v>
      </c>
      <c r="E886" s="1" t="s">
        <v>1785</v>
      </c>
      <c r="F886" s="1" t="s">
        <v>2983</v>
      </c>
      <c r="G886" s="1" t="s">
        <v>3208</v>
      </c>
      <c r="H886" s="42">
        <v>691</v>
      </c>
      <c r="I886" s="2">
        <v>1</v>
      </c>
      <c r="J886" s="2">
        <v>38.195702479338799</v>
      </c>
      <c r="K886" s="87">
        <v>73.499226366942096</v>
      </c>
      <c r="L886" s="2">
        <v>88.934063903999927</v>
      </c>
      <c r="M886" s="4">
        <v>46.216799999999942</v>
      </c>
      <c r="N886" s="4">
        <v>46.216799999999942</v>
      </c>
      <c r="O886" s="4">
        <v>43.905959999999943</v>
      </c>
      <c r="P886" s="4">
        <v>43.905959999999943</v>
      </c>
      <c r="Q886" s="5" t="s">
        <v>2969</v>
      </c>
      <c r="R886" s="12">
        <v>45.028103903999984</v>
      </c>
      <c r="S886" s="59">
        <v>534.20000000000005</v>
      </c>
      <c r="T886" s="59">
        <v>-12.87</v>
      </c>
      <c r="U886" s="59">
        <v>-10.68</v>
      </c>
      <c r="V886" s="59">
        <v>-17.090000000000032</v>
      </c>
      <c r="W886" s="59">
        <v>493.56</v>
      </c>
      <c r="X886" s="60">
        <f>+W886-P887</f>
        <v>211.53701500000034</v>
      </c>
      <c r="Y886" s="5"/>
    </row>
    <row r="887" spans="1:25" customFormat="1" x14ac:dyDescent="0.35">
      <c r="A887" s="1"/>
      <c r="B887" s="1"/>
      <c r="C887" s="3"/>
      <c r="D887" s="1"/>
      <c r="E887" s="1"/>
      <c r="F887" s="1"/>
      <c r="G887" s="1"/>
      <c r="H887" s="42"/>
      <c r="I887" s="2"/>
      <c r="J887" s="2"/>
      <c r="K887" s="87"/>
      <c r="L887" s="2"/>
      <c r="M887" s="4"/>
      <c r="N887" s="4"/>
      <c r="O887" s="4"/>
      <c r="P887" s="26">
        <f>SUM(P884:P886)</f>
        <v>282.02298499999966</v>
      </c>
      <c r="Q887" s="5"/>
      <c r="R887" s="12"/>
      <c r="S887" s="59">
        <v>0</v>
      </c>
      <c r="T887" s="59">
        <v>0</v>
      </c>
      <c r="U887" s="59">
        <v>0</v>
      </c>
      <c r="V887" s="59">
        <v>0</v>
      </c>
      <c r="W887" s="59">
        <v>0</v>
      </c>
      <c r="X887" s="60">
        <f>+W887</f>
        <v>0</v>
      </c>
      <c r="Y887" s="5"/>
    </row>
    <row r="888" spans="1:25" customFormat="1" x14ac:dyDescent="0.35">
      <c r="A888" s="1" t="s">
        <v>2474</v>
      </c>
      <c r="B888" s="1" t="s">
        <v>2475</v>
      </c>
      <c r="C888" s="3">
        <v>43995</v>
      </c>
      <c r="D888" s="1" t="s">
        <v>2480</v>
      </c>
      <c r="E888" s="1" t="s">
        <v>2481</v>
      </c>
      <c r="F888" s="1" t="s">
        <v>2983</v>
      </c>
      <c r="G888" s="1" t="s">
        <v>3209</v>
      </c>
      <c r="H888" s="42">
        <v>692</v>
      </c>
      <c r="I888" s="2">
        <v>1</v>
      </c>
      <c r="J888" s="2">
        <v>806.82363636363596</v>
      </c>
      <c r="K888" s="87">
        <v>1411.56215652727</v>
      </c>
      <c r="L888" s="2">
        <v>1707.9902093979965</v>
      </c>
      <c r="M888" s="4">
        <v>976.25659999999948</v>
      </c>
      <c r="N888" s="4">
        <v>976.25659999999948</v>
      </c>
      <c r="O888" s="4">
        <v>927.44376999999952</v>
      </c>
      <c r="P888" s="26">
        <v>927.44376999999952</v>
      </c>
      <c r="Q888" s="5" t="s">
        <v>2969</v>
      </c>
      <c r="R888" s="12">
        <v>780.54643939799701</v>
      </c>
      <c r="S888" s="59">
        <v>1708</v>
      </c>
      <c r="T888" s="59">
        <v>-41.16</v>
      </c>
      <c r="U888" s="59">
        <v>-34.159999999999997</v>
      </c>
      <c r="V888" s="59">
        <v>-71.739999999999782</v>
      </c>
      <c r="W888" s="59">
        <v>1560.94</v>
      </c>
      <c r="X888" s="60">
        <f t="shared" ref="X888:X889" si="159">+W888-P888</f>
        <v>633.49623000000054</v>
      </c>
      <c r="Y888" s="5"/>
    </row>
    <row r="889" spans="1:25" customFormat="1" x14ac:dyDescent="0.35">
      <c r="A889" s="1" t="s">
        <v>2146</v>
      </c>
      <c r="B889" s="1" t="s">
        <v>2147</v>
      </c>
      <c r="C889" s="3">
        <v>43995</v>
      </c>
      <c r="D889" s="1" t="s">
        <v>2347</v>
      </c>
      <c r="E889" s="1" t="s">
        <v>2348</v>
      </c>
      <c r="F889" s="1" t="s">
        <v>2983</v>
      </c>
      <c r="G889" s="1" t="s">
        <v>3210</v>
      </c>
      <c r="H889" s="42">
        <v>693</v>
      </c>
      <c r="I889" s="2">
        <v>1</v>
      </c>
      <c r="J889" s="2">
        <v>1056.53933884298</v>
      </c>
      <c r="K889" s="87">
        <v>1486.7832884066199</v>
      </c>
      <c r="L889" s="2">
        <v>1799.0077789720101</v>
      </c>
      <c r="M889" s="4">
        <v>1278.4126000000058</v>
      </c>
      <c r="N889" s="4">
        <v>1278.4126000000058</v>
      </c>
      <c r="O889" s="4">
        <v>1278.4126000000058</v>
      </c>
      <c r="P889" s="26">
        <v>1278.4126000000058</v>
      </c>
      <c r="Q889" s="5" t="s">
        <v>2969</v>
      </c>
      <c r="R889" s="12">
        <v>520.59517897200431</v>
      </c>
      <c r="S889" s="59">
        <v>1799</v>
      </c>
      <c r="T889" s="59">
        <v>-43.36</v>
      </c>
      <c r="U889" s="59">
        <v>-35.979999999999997</v>
      </c>
      <c r="V889" s="59">
        <v>-21.600000000000136</v>
      </c>
      <c r="W889" s="59">
        <v>1698.06</v>
      </c>
      <c r="X889" s="60">
        <f t="shared" si="159"/>
        <v>419.64739999999415</v>
      </c>
      <c r="Y889" s="5"/>
    </row>
    <row r="890" spans="1:25" customFormat="1" x14ac:dyDescent="0.35">
      <c r="A890" s="1" t="s">
        <v>716</v>
      </c>
      <c r="B890" s="1" t="s">
        <v>717</v>
      </c>
      <c r="C890" s="3">
        <v>43995</v>
      </c>
      <c r="D890" s="1" t="s">
        <v>724</v>
      </c>
      <c r="E890" s="1" t="s">
        <v>725</v>
      </c>
      <c r="F890" s="1" t="s">
        <v>2983</v>
      </c>
      <c r="G890" s="1" t="s">
        <v>3211</v>
      </c>
      <c r="H890" s="42"/>
      <c r="I890" s="2">
        <v>1</v>
      </c>
      <c r="J890" s="2">
        <v>372.48338842975198</v>
      </c>
      <c r="K890" s="87">
        <v>651.726735067768</v>
      </c>
      <c r="L890" s="2">
        <v>788.58934943199927</v>
      </c>
      <c r="M890" s="4">
        <v>450.7048999999999</v>
      </c>
      <c r="N890" s="4">
        <v>450.7048999999999</v>
      </c>
      <c r="O890" s="4">
        <v>428.16965499999986</v>
      </c>
      <c r="P890" s="4">
        <v>428.16965499999986</v>
      </c>
      <c r="Q890" s="5" t="s">
        <v>2969</v>
      </c>
      <c r="R890" s="12">
        <v>360.4196944319994</v>
      </c>
      <c r="S890" s="59">
        <v>0</v>
      </c>
      <c r="T890" s="59">
        <v>0</v>
      </c>
      <c r="U890" s="59">
        <v>0</v>
      </c>
      <c r="V890" s="59">
        <v>0</v>
      </c>
      <c r="W890" s="59">
        <v>0</v>
      </c>
      <c r="X890" s="60">
        <f t="shared" ref="X890:X891" si="160">+W890</f>
        <v>0</v>
      </c>
      <c r="Y890" s="5"/>
    </row>
    <row r="891" spans="1:25" customFormat="1" x14ac:dyDescent="0.35">
      <c r="A891" s="1" t="s">
        <v>2146</v>
      </c>
      <c r="B891" s="1" t="s">
        <v>2147</v>
      </c>
      <c r="C891" s="3">
        <v>43995</v>
      </c>
      <c r="D891" s="1" t="s">
        <v>724</v>
      </c>
      <c r="E891" s="1" t="s">
        <v>725</v>
      </c>
      <c r="F891" s="1" t="s">
        <v>2983</v>
      </c>
      <c r="G891" s="1" t="s">
        <v>3211</v>
      </c>
      <c r="H891" s="42"/>
      <c r="I891" s="2">
        <v>1</v>
      </c>
      <c r="J891" s="2">
        <v>1056.53933884298</v>
      </c>
      <c r="K891" s="87">
        <v>1476.57711839339</v>
      </c>
      <c r="L891" s="2">
        <v>1786.658313256002</v>
      </c>
      <c r="M891" s="4">
        <v>1278.4126000000058</v>
      </c>
      <c r="N891" s="4">
        <v>1278.4126000000058</v>
      </c>
      <c r="O891" s="4">
        <v>1278.4126000000058</v>
      </c>
      <c r="P891" s="4">
        <v>1278.4126000000058</v>
      </c>
      <c r="Q891" s="5" t="s">
        <v>2969</v>
      </c>
      <c r="R891" s="12">
        <v>508.24571325599618</v>
      </c>
      <c r="S891" s="59">
        <v>0</v>
      </c>
      <c r="T891" s="59">
        <v>0</v>
      </c>
      <c r="U891" s="59">
        <v>0</v>
      </c>
      <c r="V891" s="59">
        <v>0</v>
      </c>
      <c r="W891" s="59">
        <v>0</v>
      </c>
      <c r="X891" s="60">
        <f t="shared" si="160"/>
        <v>0</v>
      </c>
      <c r="Y891" s="5"/>
    </row>
    <row r="892" spans="1:25" customFormat="1" x14ac:dyDescent="0.35">
      <c r="A892" s="1" t="s">
        <v>2405</v>
      </c>
      <c r="B892" s="1" t="s">
        <v>2406</v>
      </c>
      <c r="C892" s="3">
        <v>43995</v>
      </c>
      <c r="D892" s="1" t="s">
        <v>724</v>
      </c>
      <c r="E892" s="1" t="s">
        <v>725</v>
      </c>
      <c r="F892" s="1" t="s">
        <v>2983</v>
      </c>
      <c r="G892" s="1" t="s">
        <v>3211</v>
      </c>
      <c r="H892" s="42">
        <v>694</v>
      </c>
      <c r="I892" s="2">
        <v>1</v>
      </c>
      <c r="J892" s="2">
        <v>184.70140495867801</v>
      </c>
      <c r="K892" s="87">
        <v>258.13129551405001</v>
      </c>
      <c r="L892" s="2">
        <v>312.33886757200048</v>
      </c>
      <c r="M892" s="4">
        <v>223.48870000000039</v>
      </c>
      <c r="N892" s="4">
        <v>223.48870000000039</v>
      </c>
      <c r="O892" s="4">
        <v>212.31426500000038</v>
      </c>
      <c r="P892" s="4">
        <v>212.31426500000038</v>
      </c>
      <c r="Q892" s="5" t="s">
        <v>2969</v>
      </c>
      <c r="R892" s="12">
        <v>100.02460257200011</v>
      </c>
      <c r="S892" s="59">
        <v>2887.58</v>
      </c>
      <c r="T892" s="59">
        <v>-69.59</v>
      </c>
      <c r="U892" s="59">
        <v>-57.75</v>
      </c>
      <c r="V892" s="59">
        <v>-121.28999999999996</v>
      </c>
      <c r="W892" s="59">
        <v>2638.95</v>
      </c>
      <c r="X892" s="60">
        <f>+W892-P893</f>
        <v>720.05347999999367</v>
      </c>
      <c r="Y892" s="5"/>
    </row>
    <row r="893" spans="1:25" customFormat="1" x14ac:dyDescent="0.35">
      <c r="A893" s="1"/>
      <c r="B893" s="1"/>
      <c r="C893" s="3"/>
      <c r="D893" s="1"/>
      <c r="E893" s="1"/>
      <c r="F893" s="1"/>
      <c r="G893" s="1"/>
      <c r="H893" s="42"/>
      <c r="I893" s="2"/>
      <c r="J893" s="2"/>
      <c r="K893" s="87"/>
      <c r="L893" s="2"/>
      <c r="M893" s="4"/>
      <c r="N893" s="4"/>
      <c r="O893" s="4"/>
      <c r="P893" s="26">
        <f>SUM(P890:P892)</f>
        <v>1918.8965200000061</v>
      </c>
      <c r="Q893" s="5"/>
      <c r="R893" s="12"/>
      <c r="S893" s="59">
        <v>0</v>
      </c>
      <c r="T893" s="59">
        <v>0</v>
      </c>
      <c r="U893" s="59">
        <v>0</v>
      </c>
      <c r="V893" s="59">
        <v>0</v>
      </c>
      <c r="W893" s="59">
        <v>0</v>
      </c>
      <c r="X893" s="60">
        <f>+W893</f>
        <v>0</v>
      </c>
      <c r="Y893" s="5"/>
    </row>
    <row r="894" spans="1:25" customFormat="1" x14ac:dyDescent="0.35">
      <c r="A894" s="1" t="s">
        <v>2474</v>
      </c>
      <c r="B894" s="1" t="s">
        <v>2475</v>
      </c>
      <c r="C894" s="3">
        <v>43995</v>
      </c>
      <c r="D894" s="1" t="s">
        <v>2482</v>
      </c>
      <c r="E894" s="1" t="s">
        <v>2483</v>
      </c>
      <c r="F894" s="1" t="s">
        <v>2983</v>
      </c>
      <c r="G894" s="1" t="s">
        <v>3212</v>
      </c>
      <c r="H894" s="42">
        <v>695</v>
      </c>
      <c r="I894" s="2">
        <v>1</v>
      </c>
      <c r="J894" s="2">
        <v>806.82363636363596</v>
      </c>
      <c r="K894" s="87">
        <v>1411.56215652727</v>
      </c>
      <c r="L894" s="2">
        <v>1707.9902093979965</v>
      </c>
      <c r="M894" s="4">
        <v>976.25659999999948</v>
      </c>
      <c r="N894" s="4">
        <v>976.25659999999948</v>
      </c>
      <c r="O894" s="4">
        <v>927.44376999999952</v>
      </c>
      <c r="P894" s="26">
        <v>927.44376999999952</v>
      </c>
      <c r="Q894" s="5" t="s">
        <v>2969</v>
      </c>
      <c r="R894" s="12">
        <v>780.54643939799701</v>
      </c>
      <c r="S894" s="59">
        <v>1708</v>
      </c>
      <c r="T894" s="59">
        <v>-41.16</v>
      </c>
      <c r="U894" s="59">
        <v>-34.159999999999997</v>
      </c>
      <c r="V894" s="59">
        <v>-71.739999999999782</v>
      </c>
      <c r="W894" s="59">
        <v>1560.94</v>
      </c>
      <c r="X894" s="60">
        <f t="shared" ref="X894:X896" si="161">+W894-P894</f>
        <v>633.49623000000054</v>
      </c>
      <c r="Y894" s="5"/>
    </row>
    <row r="895" spans="1:25" customFormat="1" x14ac:dyDescent="0.35">
      <c r="A895" s="1" t="s">
        <v>1003</v>
      </c>
      <c r="B895" s="1" t="s">
        <v>1004</v>
      </c>
      <c r="C895" s="3">
        <v>43995</v>
      </c>
      <c r="D895" s="1" t="s">
        <v>1005</v>
      </c>
      <c r="E895" s="1" t="s">
        <v>1006</v>
      </c>
      <c r="F895" s="1" t="s">
        <v>2983</v>
      </c>
      <c r="G895" s="1" t="s">
        <v>3213</v>
      </c>
      <c r="H895" s="42">
        <v>696</v>
      </c>
      <c r="I895" s="2">
        <v>1</v>
      </c>
      <c r="J895" s="2">
        <v>853.29380165289297</v>
      </c>
      <c r="K895" s="87">
        <v>1492.81190717769</v>
      </c>
      <c r="L895" s="2">
        <v>1806.3024076850049</v>
      </c>
      <c r="M895" s="4">
        <v>1032.4855000000005</v>
      </c>
      <c r="N895" s="4">
        <v>1032.4855000000005</v>
      </c>
      <c r="O895" s="4">
        <v>980.86122500000033</v>
      </c>
      <c r="P895" s="26">
        <v>980.86122500000033</v>
      </c>
      <c r="Q895" s="5" t="s">
        <v>2969</v>
      </c>
      <c r="R895" s="12">
        <v>825.44118268500461</v>
      </c>
      <c r="S895" s="59">
        <v>1806.31</v>
      </c>
      <c r="T895" s="59">
        <v>-43.53</v>
      </c>
      <c r="U895" s="59">
        <v>-36.130000000000003</v>
      </c>
      <c r="V895" s="59">
        <v>-21.669999999999845</v>
      </c>
      <c r="W895" s="59">
        <v>1704.98</v>
      </c>
      <c r="X895" s="60">
        <f t="shared" si="161"/>
        <v>724.11877499999969</v>
      </c>
      <c r="Y895" s="5"/>
    </row>
    <row r="896" spans="1:25" customFormat="1" x14ac:dyDescent="0.35">
      <c r="A896" s="1" t="s">
        <v>2146</v>
      </c>
      <c r="B896" s="1" t="s">
        <v>2147</v>
      </c>
      <c r="C896" s="3">
        <v>43995</v>
      </c>
      <c r="D896" s="1" t="s">
        <v>2349</v>
      </c>
      <c r="E896" s="1" t="s">
        <v>2350</v>
      </c>
      <c r="F896" s="1" t="s">
        <v>2983</v>
      </c>
      <c r="G896" s="1" t="s">
        <v>3214</v>
      </c>
      <c r="H896" s="42">
        <v>697</v>
      </c>
      <c r="I896" s="2">
        <v>1</v>
      </c>
      <c r="J896" s="2">
        <v>1056.53933884298</v>
      </c>
      <c r="K896" s="87">
        <v>1486.7832884066199</v>
      </c>
      <c r="L896" s="2">
        <v>1799.0077789720101</v>
      </c>
      <c r="M896" s="4">
        <v>1278.4126000000058</v>
      </c>
      <c r="N896" s="4">
        <v>1278.4126000000058</v>
      </c>
      <c r="O896" s="4">
        <v>1278.4126000000058</v>
      </c>
      <c r="P896" s="26">
        <v>1278.4126000000058</v>
      </c>
      <c r="Q896" s="5" t="s">
        <v>2969</v>
      </c>
      <c r="R896" s="12">
        <v>520.59517897200431</v>
      </c>
      <c r="S896" s="59">
        <v>1799</v>
      </c>
      <c r="T896" s="59">
        <v>-43.36</v>
      </c>
      <c r="U896" s="59">
        <v>-35.979999999999997</v>
      </c>
      <c r="V896" s="59">
        <v>-111.54000000000019</v>
      </c>
      <c r="W896" s="59">
        <v>1608.12</v>
      </c>
      <c r="X896" s="60">
        <f t="shared" si="161"/>
        <v>329.7073999999941</v>
      </c>
      <c r="Y896" s="5"/>
    </row>
    <row r="897" spans="1:25" customFormat="1" x14ac:dyDescent="0.35">
      <c r="A897" s="1" t="s">
        <v>409</v>
      </c>
      <c r="B897" s="1" t="s">
        <v>410</v>
      </c>
      <c r="C897" s="3">
        <v>43995</v>
      </c>
      <c r="D897" s="1" t="s">
        <v>411</v>
      </c>
      <c r="E897" s="1" t="s">
        <v>412</v>
      </c>
      <c r="F897" s="1" t="s">
        <v>2983</v>
      </c>
      <c r="G897" s="1" t="s">
        <v>3215</v>
      </c>
      <c r="H897" s="42"/>
      <c r="I897" s="2">
        <v>1</v>
      </c>
      <c r="J897" s="2">
        <v>87.127107438016495</v>
      </c>
      <c r="K897" s="87">
        <v>152.889776861157</v>
      </c>
      <c r="L897" s="2">
        <v>184.99663000199996</v>
      </c>
      <c r="M897" s="4">
        <v>105.42379999999996</v>
      </c>
      <c r="N897" s="4">
        <v>105.42379999999996</v>
      </c>
      <c r="O897" s="4">
        <v>100.15260999999995</v>
      </c>
      <c r="P897" s="4">
        <v>100.15260999999995</v>
      </c>
      <c r="Q897" s="5" t="s">
        <v>2969</v>
      </c>
      <c r="R897" s="12">
        <v>84.844020002000008</v>
      </c>
      <c r="S897" s="59">
        <v>0</v>
      </c>
      <c r="T897" s="59">
        <v>0</v>
      </c>
      <c r="U897" s="59">
        <v>0</v>
      </c>
      <c r="V897" s="59">
        <v>0</v>
      </c>
      <c r="W897" s="59">
        <v>0</v>
      </c>
      <c r="X897" s="60">
        <f t="shared" ref="X897:X900" si="162">+W897</f>
        <v>0</v>
      </c>
      <c r="Y897" s="5"/>
    </row>
    <row r="898" spans="1:25" customFormat="1" x14ac:dyDescent="0.35">
      <c r="A898" s="1" t="s">
        <v>778</v>
      </c>
      <c r="B898" s="1" t="s">
        <v>779</v>
      </c>
      <c r="C898" s="3">
        <v>43995</v>
      </c>
      <c r="D898" s="1" t="s">
        <v>411</v>
      </c>
      <c r="E898" s="1" t="s">
        <v>412</v>
      </c>
      <c r="F898" s="1" t="s">
        <v>2983</v>
      </c>
      <c r="G898" s="1" t="s">
        <v>3215</v>
      </c>
      <c r="H898" s="42"/>
      <c r="I898" s="2">
        <v>1</v>
      </c>
      <c r="J898" s="2">
        <v>68.289338842975198</v>
      </c>
      <c r="K898" s="87">
        <v>119.471515412397</v>
      </c>
      <c r="L898" s="2">
        <v>144.56053364900035</v>
      </c>
      <c r="M898" s="4">
        <v>82.630099999999985</v>
      </c>
      <c r="N898" s="4">
        <v>82.630099999999985</v>
      </c>
      <c r="O898" s="4">
        <v>78.49859499999998</v>
      </c>
      <c r="P898" s="4">
        <v>78.49859499999998</v>
      </c>
      <c r="Q898" s="5" t="s">
        <v>2969</v>
      </c>
      <c r="R898" s="12">
        <v>66.061938649000368</v>
      </c>
      <c r="S898" s="59">
        <v>0</v>
      </c>
      <c r="T898" s="59">
        <v>0</v>
      </c>
      <c r="U898" s="59">
        <v>0</v>
      </c>
      <c r="V898" s="59">
        <v>0</v>
      </c>
      <c r="W898" s="59">
        <v>0</v>
      </c>
      <c r="X898" s="60">
        <f t="shared" si="162"/>
        <v>0</v>
      </c>
      <c r="Y898" s="5"/>
    </row>
    <row r="899" spans="1:25" customFormat="1" x14ac:dyDescent="0.35">
      <c r="A899" s="1" t="s">
        <v>1976</v>
      </c>
      <c r="B899" s="1" t="s">
        <v>1977</v>
      </c>
      <c r="C899" s="3">
        <v>43995</v>
      </c>
      <c r="D899" s="1" t="s">
        <v>411</v>
      </c>
      <c r="E899" s="1" t="s">
        <v>412</v>
      </c>
      <c r="F899" s="1" t="s">
        <v>2983</v>
      </c>
      <c r="G899" s="1" t="s">
        <v>3215</v>
      </c>
      <c r="H899" s="42"/>
      <c r="I899" s="2">
        <v>1</v>
      </c>
      <c r="J899" s="2">
        <v>546.16289256198399</v>
      </c>
      <c r="K899" s="87">
        <v>955.58298171322394</v>
      </c>
      <c r="L899" s="2">
        <v>1156.2554078730009</v>
      </c>
      <c r="M899" s="4">
        <v>660.85710000000063</v>
      </c>
      <c r="N899" s="4">
        <v>660.85710000000063</v>
      </c>
      <c r="O899" s="4">
        <v>627.8142450000006</v>
      </c>
      <c r="P899" s="4">
        <v>627.8142450000006</v>
      </c>
      <c r="Q899" s="5" t="s">
        <v>2969</v>
      </c>
      <c r="R899" s="12">
        <v>528.44116287300028</v>
      </c>
      <c r="S899" s="59">
        <v>0</v>
      </c>
      <c r="T899" s="59">
        <v>0</v>
      </c>
      <c r="U899" s="59">
        <v>0</v>
      </c>
      <c r="V899" s="59">
        <v>0</v>
      </c>
      <c r="W899" s="59">
        <v>0</v>
      </c>
      <c r="X899" s="60">
        <f t="shared" si="162"/>
        <v>0</v>
      </c>
      <c r="Y899" s="5"/>
    </row>
    <row r="900" spans="1:25" customFormat="1" x14ac:dyDescent="0.35">
      <c r="A900" s="1" t="s">
        <v>2059</v>
      </c>
      <c r="B900" s="1" t="s">
        <v>2060</v>
      </c>
      <c r="C900" s="3">
        <v>43995</v>
      </c>
      <c r="D900" s="1" t="s">
        <v>411</v>
      </c>
      <c r="E900" s="1" t="s">
        <v>412</v>
      </c>
      <c r="F900" s="1" t="s">
        <v>2983</v>
      </c>
      <c r="G900" s="1" t="s">
        <v>3215</v>
      </c>
      <c r="H900" s="42"/>
      <c r="I900" s="2">
        <v>1</v>
      </c>
      <c r="J900" s="2">
        <v>659.09768595041305</v>
      </c>
      <c r="K900" s="87">
        <v>1268.3807687966901</v>
      </c>
      <c r="L900" s="2">
        <v>1534.7407302439949</v>
      </c>
      <c r="M900" s="4">
        <v>797.50819999999976</v>
      </c>
      <c r="N900" s="4">
        <v>797.50819999999976</v>
      </c>
      <c r="O900" s="4">
        <v>757.63278999999977</v>
      </c>
      <c r="P900" s="4">
        <v>757.63278999999977</v>
      </c>
      <c r="Q900" s="5" t="s">
        <v>2969</v>
      </c>
      <c r="R900" s="12">
        <v>777.10794024399513</v>
      </c>
      <c r="S900" s="59">
        <v>0</v>
      </c>
      <c r="T900" s="59">
        <v>0</v>
      </c>
      <c r="U900" s="59">
        <v>0</v>
      </c>
      <c r="V900" s="59">
        <v>0</v>
      </c>
      <c r="W900" s="59">
        <v>0</v>
      </c>
      <c r="X900" s="60">
        <f t="shared" si="162"/>
        <v>0</v>
      </c>
      <c r="Y900" s="5"/>
    </row>
    <row r="901" spans="1:25" customFormat="1" x14ac:dyDescent="0.35">
      <c r="A901" s="1" t="s">
        <v>2146</v>
      </c>
      <c r="B901" s="1" t="s">
        <v>2147</v>
      </c>
      <c r="C901" s="3">
        <v>43995</v>
      </c>
      <c r="D901" s="1" t="s">
        <v>411</v>
      </c>
      <c r="E901" s="1" t="s">
        <v>412</v>
      </c>
      <c r="F901" s="1" t="s">
        <v>2983</v>
      </c>
      <c r="G901" s="1" t="s">
        <v>3215</v>
      </c>
      <c r="H901" s="42">
        <v>698</v>
      </c>
      <c r="I901" s="2">
        <v>1</v>
      </c>
      <c r="J901" s="2">
        <v>1056.53933884298</v>
      </c>
      <c r="K901" s="87">
        <v>1486.7832884066199</v>
      </c>
      <c r="L901" s="2">
        <v>1799.0077789720101</v>
      </c>
      <c r="M901" s="4">
        <v>1278.4126000000058</v>
      </c>
      <c r="N901" s="4">
        <v>1278.4126000000058</v>
      </c>
      <c r="O901" s="4">
        <v>1278.4126000000058</v>
      </c>
      <c r="P901" s="4">
        <v>1278.4126000000058</v>
      </c>
      <c r="Q901" s="5" t="s">
        <v>2969</v>
      </c>
      <c r="R901" s="12">
        <v>520.59517897200431</v>
      </c>
      <c r="S901" s="59">
        <v>4819.55</v>
      </c>
      <c r="T901" s="59">
        <v>-116.15</v>
      </c>
      <c r="U901" s="59">
        <v>-96.39</v>
      </c>
      <c r="V901" s="59">
        <v>-154.23000000000047</v>
      </c>
      <c r="W901" s="59">
        <v>4452.78</v>
      </c>
      <c r="X901" s="60">
        <f>+W901-P903</f>
        <v>2367.9019499999931</v>
      </c>
      <c r="Y901" s="5"/>
    </row>
    <row r="902" spans="1:25" customFormat="1" x14ac:dyDescent="0.35">
      <c r="A902" s="1" t="s">
        <v>2059</v>
      </c>
      <c r="B902" s="1" t="s">
        <v>2060</v>
      </c>
      <c r="C902" s="3">
        <v>44000</v>
      </c>
      <c r="D902" s="1" t="s">
        <v>2063</v>
      </c>
      <c r="E902" s="1" t="s">
        <v>412</v>
      </c>
      <c r="F902" s="1" t="s">
        <v>2983</v>
      </c>
      <c r="G902" s="1" t="s">
        <v>3215</v>
      </c>
      <c r="H902" s="42">
        <v>0</v>
      </c>
      <c r="I902" s="2">
        <v>-1</v>
      </c>
      <c r="J902" s="2">
        <v>659.09768595041305</v>
      </c>
      <c r="K902" s="87">
        <v>-1268.3807687966901</v>
      </c>
      <c r="L902" s="2">
        <v>-1534.7407302439949</v>
      </c>
      <c r="M902" s="4">
        <v>797.50819999999976</v>
      </c>
      <c r="N902" s="4">
        <v>-797.50819999999976</v>
      </c>
      <c r="O902" s="4">
        <v>-757.63278999999977</v>
      </c>
      <c r="P902" s="4">
        <v>-757.63278999999977</v>
      </c>
      <c r="Q902" s="5" t="s">
        <v>2969</v>
      </c>
      <c r="R902" s="12">
        <v>-777.10794024399513</v>
      </c>
      <c r="S902" s="59">
        <v>0</v>
      </c>
      <c r="T902" s="59">
        <v>0</v>
      </c>
      <c r="U902" s="59">
        <v>0</v>
      </c>
      <c r="V902" s="59">
        <v>0</v>
      </c>
      <c r="W902" s="59">
        <v>0</v>
      </c>
      <c r="X902" s="60">
        <f t="shared" ref="X902:X903" si="163">+W902</f>
        <v>0</v>
      </c>
      <c r="Y902" s="63" t="s">
        <v>3367</v>
      </c>
    </row>
    <row r="903" spans="1:25" customFormat="1" x14ac:dyDescent="0.35">
      <c r="A903" s="1"/>
      <c r="B903" s="1"/>
      <c r="C903" s="3"/>
      <c r="D903" s="1"/>
      <c r="E903" s="1"/>
      <c r="F903" s="1"/>
      <c r="G903" s="1"/>
      <c r="H903" s="42"/>
      <c r="I903" s="2"/>
      <c r="J903" s="2"/>
      <c r="K903" s="87"/>
      <c r="L903" s="2"/>
      <c r="M903" s="4"/>
      <c r="N903" s="4"/>
      <c r="O903" s="4"/>
      <c r="P903" s="26">
        <f>SUM(P897:P902)</f>
        <v>2084.8780500000066</v>
      </c>
      <c r="Q903" s="5"/>
      <c r="R903" s="12"/>
      <c r="S903" s="59">
        <v>0</v>
      </c>
      <c r="T903" s="59">
        <v>0</v>
      </c>
      <c r="U903" s="59">
        <v>0</v>
      </c>
      <c r="V903" s="59">
        <v>0</v>
      </c>
      <c r="W903" s="59">
        <v>0</v>
      </c>
      <c r="X903" s="60">
        <f t="shared" si="163"/>
        <v>0</v>
      </c>
      <c r="Y903" s="5"/>
    </row>
    <row r="904" spans="1:25" customFormat="1" x14ac:dyDescent="0.35">
      <c r="A904" s="1" t="s">
        <v>2146</v>
      </c>
      <c r="B904" s="1" t="s">
        <v>2147</v>
      </c>
      <c r="C904" s="3">
        <v>43995</v>
      </c>
      <c r="D904" s="1" t="s">
        <v>2351</v>
      </c>
      <c r="E904" s="1" t="s">
        <v>2352</v>
      </c>
      <c r="F904" s="1" t="s">
        <v>2983</v>
      </c>
      <c r="G904" s="1" t="s">
        <v>3216</v>
      </c>
      <c r="H904" s="42">
        <v>700</v>
      </c>
      <c r="I904" s="2">
        <v>1</v>
      </c>
      <c r="J904" s="2">
        <v>1056.53933884298</v>
      </c>
      <c r="K904" s="87">
        <v>1486.7832884066199</v>
      </c>
      <c r="L904" s="2">
        <v>1799.0077789720101</v>
      </c>
      <c r="M904" s="4">
        <v>1278.4126000000058</v>
      </c>
      <c r="N904" s="4">
        <v>1278.4126000000058</v>
      </c>
      <c r="O904" s="4">
        <v>1278.4126000000058</v>
      </c>
      <c r="P904" s="26">
        <v>1278.4126000000058</v>
      </c>
      <c r="Q904" s="5" t="s">
        <v>2969</v>
      </c>
      <c r="R904" s="12">
        <v>520.59517897200431</v>
      </c>
      <c r="S904" s="59">
        <v>1799</v>
      </c>
      <c r="T904" s="59">
        <v>-43.36</v>
      </c>
      <c r="U904" s="59">
        <v>-35.979999999999997</v>
      </c>
      <c r="V904" s="59">
        <v>-111.54000000000019</v>
      </c>
      <c r="W904" s="59">
        <v>1608.12</v>
      </c>
      <c r="X904" s="60">
        <f>+W904-P904</f>
        <v>329.7073999999941</v>
      </c>
      <c r="Y904" s="5"/>
    </row>
    <row r="905" spans="1:25" customFormat="1" x14ac:dyDescent="0.35">
      <c r="A905" s="1" t="s">
        <v>2076</v>
      </c>
      <c r="B905" s="1" t="s">
        <v>2077</v>
      </c>
      <c r="C905" s="3">
        <v>43997</v>
      </c>
      <c r="D905" s="1" t="s">
        <v>2078</v>
      </c>
      <c r="E905" s="1" t="s">
        <v>2079</v>
      </c>
      <c r="F905" s="1" t="s">
        <v>2983</v>
      </c>
      <c r="G905" s="1" t="s">
        <v>3012</v>
      </c>
      <c r="H905" s="42"/>
      <c r="I905" s="2">
        <v>1</v>
      </c>
      <c r="J905" s="2">
        <v>66.538429752066094</v>
      </c>
      <c r="K905" s="87">
        <v>98.981004446074394</v>
      </c>
      <c r="L905" s="2">
        <v>119.76701537975001</v>
      </c>
      <c r="M905" s="4">
        <v>80.51149999999997</v>
      </c>
      <c r="N905" s="4">
        <v>80.51149999999997</v>
      </c>
      <c r="O905" s="4">
        <v>76.485924999999966</v>
      </c>
      <c r="P905" s="4">
        <v>76.485924999999966</v>
      </c>
      <c r="Q905" s="5" t="s">
        <v>2969</v>
      </c>
      <c r="R905" s="12">
        <v>43.28109037975004</v>
      </c>
      <c r="S905" s="59">
        <v>0</v>
      </c>
      <c r="T905" s="59">
        <v>0</v>
      </c>
      <c r="U905" s="59">
        <v>0</v>
      </c>
      <c r="V905" s="59">
        <v>0</v>
      </c>
      <c r="W905" s="59">
        <v>0</v>
      </c>
      <c r="X905" s="60">
        <f>+W905</f>
        <v>0</v>
      </c>
      <c r="Y905" s="5"/>
    </row>
    <row r="906" spans="1:25" customFormat="1" x14ac:dyDescent="0.35">
      <c r="A906" s="1" t="s">
        <v>2629</v>
      </c>
      <c r="B906" s="1" t="s">
        <v>2630</v>
      </c>
      <c r="C906" s="3">
        <v>43997</v>
      </c>
      <c r="D906" s="1" t="s">
        <v>2078</v>
      </c>
      <c r="E906" s="1" t="s">
        <v>2079</v>
      </c>
      <c r="F906" s="1" t="s">
        <v>2983</v>
      </c>
      <c r="G906" s="1" t="s">
        <v>3012</v>
      </c>
      <c r="H906" s="42">
        <v>720</v>
      </c>
      <c r="I906" s="2">
        <v>1</v>
      </c>
      <c r="J906" s="2">
        <v>429.60314049586799</v>
      </c>
      <c r="K906" s="87">
        <v>638.91051617999995</v>
      </c>
      <c r="L906" s="2">
        <v>773.08172457779995</v>
      </c>
      <c r="M906" s="4">
        <v>519.81980000000021</v>
      </c>
      <c r="N906" s="4">
        <v>519.81980000000021</v>
      </c>
      <c r="O906" s="4">
        <v>493.8288100000002</v>
      </c>
      <c r="P906" s="4">
        <v>493.8288100000002</v>
      </c>
      <c r="Q906" s="5" t="s">
        <v>2969</v>
      </c>
      <c r="R906" s="12">
        <v>279.25291457779974</v>
      </c>
      <c r="S906" s="59">
        <v>892.85</v>
      </c>
      <c r="T906" s="59">
        <v>-21.52</v>
      </c>
      <c r="U906" s="59">
        <v>-17.86</v>
      </c>
      <c r="V906" s="59">
        <v>-10.710000000000036</v>
      </c>
      <c r="W906" s="59">
        <v>842.76</v>
      </c>
      <c r="X906" s="60">
        <f>+W906-P907</f>
        <v>272.44526499999984</v>
      </c>
      <c r="Y906" s="5"/>
    </row>
    <row r="907" spans="1:25" customFormat="1" x14ac:dyDescent="0.35">
      <c r="A907" s="1"/>
      <c r="B907" s="1"/>
      <c r="C907" s="3"/>
      <c r="D907" s="1"/>
      <c r="E907" s="1"/>
      <c r="F907" s="1"/>
      <c r="G907" s="1"/>
      <c r="H907" s="42"/>
      <c r="I907" s="2"/>
      <c r="J907" s="2"/>
      <c r="K907" s="87"/>
      <c r="L907" s="2"/>
      <c r="M907" s="4"/>
      <c r="N907" s="4"/>
      <c r="O907" s="4"/>
      <c r="P907" s="26">
        <f>SUM(P905:P906)</f>
        <v>570.31473500000016</v>
      </c>
      <c r="Q907" s="5"/>
      <c r="R907" s="12"/>
      <c r="S907" s="59">
        <v>0</v>
      </c>
      <c r="T907" s="59">
        <v>0</v>
      </c>
      <c r="U907" s="59">
        <v>0</v>
      </c>
      <c r="V907" s="59">
        <v>0</v>
      </c>
      <c r="W907" s="59">
        <v>0</v>
      </c>
      <c r="X907" s="60">
        <f>+W907</f>
        <v>0</v>
      </c>
      <c r="Y907" s="5"/>
    </row>
    <row r="908" spans="1:25" customFormat="1" x14ac:dyDescent="0.35">
      <c r="A908" s="1" t="s">
        <v>2146</v>
      </c>
      <c r="B908" s="1" t="s">
        <v>2147</v>
      </c>
      <c r="C908" s="3">
        <v>43997</v>
      </c>
      <c r="D908" s="1" t="s">
        <v>2361</v>
      </c>
      <c r="E908" s="1" t="s">
        <v>2079</v>
      </c>
      <c r="F908" s="1" t="s">
        <v>2983</v>
      </c>
      <c r="G908" s="1" t="s">
        <v>3012</v>
      </c>
      <c r="H908" s="42">
        <v>712</v>
      </c>
      <c r="I908" s="2">
        <v>1</v>
      </c>
      <c r="J908" s="2">
        <v>1056.53933884298</v>
      </c>
      <c r="K908" s="87">
        <v>1486.7832884066199</v>
      </c>
      <c r="L908" s="2">
        <v>1799.0077789720101</v>
      </c>
      <c r="M908" s="4">
        <v>1278.4126000000058</v>
      </c>
      <c r="N908" s="4">
        <v>1278.4126000000058</v>
      </c>
      <c r="O908" s="4">
        <v>1278.4126000000058</v>
      </c>
      <c r="P908" s="26">
        <v>1278.4126000000058</v>
      </c>
      <c r="Q908" s="5" t="s">
        <v>2969</v>
      </c>
      <c r="R908" s="12">
        <v>520.59517897200431</v>
      </c>
      <c r="S908" s="59">
        <v>1799</v>
      </c>
      <c r="T908" s="59">
        <v>-43.36</v>
      </c>
      <c r="U908" s="59">
        <v>-35.979999999999997</v>
      </c>
      <c r="V908" s="59">
        <v>-57.580000000000155</v>
      </c>
      <c r="W908" s="59">
        <v>1662.08</v>
      </c>
      <c r="X908" s="60">
        <f t="shared" ref="X908:X909" si="164">+W908-P908</f>
        <v>383.66739999999413</v>
      </c>
      <c r="Y908" s="5"/>
    </row>
    <row r="909" spans="1:25" customFormat="1" x14ac:dyDescent="0.35">
      <c r="A909" s="1" t="s">
        <v>894</v>
      </c>
      <c r="B909" s="1" t="s">
        <v>895</v>
      </c>
      <c r="C909" s="3">
        <v>43997</v>
      </c>
      <c r="D909" s="1" t="s">
        <v>896</v>
      </c>
      <c r="E909" s="1" t="s">
        <v>897</v>
      </c>
      <c r="F909" s="1" t="s">
        <v>2983</v>
      </c>
      <c r="G909" s="1" t="s">
        <v>3095</v>
      </c>
      <c r="H909" s="42">
        <v>716</v>
      </c>
      <c r="I909" s="2">
        <v>1</v>
      </c>
      <c r="J909" s="2">
        <v>984.68966942148802</v>
      </c>
      <c r="K909" s="87">
        <v>1723.22661528099</v>
      </c>
      <c r="L909" s="2">
        <v>2085.1042044899978</v>
      </c>
      <c r="M909" s="4">
        <v>1191.4745000000005</v>
      </c>
      <c r="N909" s="4">
        <v>1191.4745000000005</v>
      </c>
      <c r="O909" s="4">
        <v>1131.9007750000005</v>
      </c>
      <c r="P909" s="26">
        <v>1131.9007750000005</v>
      </c>
      <c r="Q909" s="5" t="s">
        <v>2969</v>
      </c>
      <c r="R909" s="12">
        <v>953.20342948999723</v>
      </c>
      <c r="S909" s="59">
        <v>2085.1</v>
      </c>
      <c r="T909" s="59">
        <v>-50.25</v>
      </c>
      <c r="U909" s="59">
        <v>-41.7</v>
      </c>
      <c r="V909" s="59">
        <v>-87.569999999999936</v>
      </c>
      <c r="W909" s="59">
        <v>1905.58</v>
      </c>
      <c r="X909" s="60">
        <f t="shared" si="164"/>
        <v>773.67922499999941</v>
      </c>
      <c r="Y909" s="5"/>
    </row>
    <row r="910" spans="1:25" customFormat="1" x14ac:dyDescent="0.35">
      <c r="A910" s="1" t="s">
        <v>822</v>
      </c>
      <c r="B910" s="1" t="s">
        <v>823</v>
      </c>
      <c r="C910" s="3">
        <v>43997</v>
      </c>
      <c r="D910" s="1" t="s">
        <v>826</v>
      </c>
      <c r="E910" s="1" t="s">
        <v>827</v>
      </c>
      <c r="F910" s="1" t="s">
        <v>2983</v>
      </c>
      <c r="G910" s="1" t="s">
        <v>3217</v>
      </c>
      <c r="H910" s="42"/>
      <c r="I910" s="2">
        <v>1</v>
      </c>
      <c r="J910" s="2">
        <v>57.872396694214899</v>
      </c>
      <c r="K910" s="87">
        <v>101.250072912397</v>
      </c>
      <c r="L910" s="2">
        <v>122.51258822400037</v>
      </c>
      <c r="M910" s="4">
        <v>70.025600000000026</v>
      </c>
      <c r="N910" s="4">
        <v>70.025600000000026</v>
      </c>
      <c r="O910" s="4">
        <v>66.524320000000017</v>
      </c>
      <c r="P910" s="4">
        <v>66.524320000000017</v>
      </c>
      <c r="Q910" s="5" t="s">
        <v>2969</v>
      </c>
      <c r="R910" s="12">
        <v>55.98826822400035</v>
      </c>
      <c r="S910" s="59">
        <v>0</v>
      </c>
      <c r="T910" s="59">
        <v>0</v>
      </c>
      <c r="U910" s="59">
        <v>0</v>
      </c>
      <c r="V910" s="59">
        <v>0</v>
      </c>
      <c r="W910" s="59">
        <v>0</v>
      </c>
      <c r="X910" s="60">
        <f t="shared" ref="X910:X912" si="165">+W910</f>
        <v>0</v>
      </c>
      <c r="Y910" s="5"/>
    </row>
    <row r="911" spans="1:25" customFormat="1" x14ac:dyDescent="0.35">
      <c r="A911" s="1" t="s">
        <v>1325</v>
      </c>
      <c r="B911" s="1" t="s">
        <v>1326</v>
      </c>
      <c r="C911" s="3">
        <v>43997</v>
      </c>
      <c r="D911" s="1" t="s">
        <v>826</v>
      </c>
      <c r="E911" s="1" t="s">
        <v>827</v>
      </c>
      <c r="F911" s="1" t="s">
        <v>2983</v>
      </c>
      <c r="G911" s="1" t="s">
        <v>3217</v>
      </c>
      <c r="H911" s="42"/>
      <c r="I911" s="2">
        <v>1</v>
      </c>
      <c r="J911" s="2">
        <v>214.553305785124</v>
      </c>
      <c r="K911" s="87">
        <v>381.81691744214902</v>
      </c>
      <c r="L911" s="2">
        <v>461.99847010500031</v>
      </c>
      <c r="M911" s="4">
        <v>259.60950000000003</v>
      </c>
      <c r="N911" s="4">
        <v>259.60950000000003</v>
      </c>
      <c r="O911" s="4">
        <v>246.62902500000001</v>
      </c>
      <c r="P911" s="4">
        <v>246.62902500000001</v>
      </c>
      <c r="Q911" s="5" t="s">
        <v>2969</v>
      </c>
      <c r="R911" s="12">
        <v>215.3694451050003</v>
      </c>
      <c r="S911" s="59">
        <v>0</v>
      </c>
      <c r="T911" s="59">
        <v>0</v>
      </c>
      <c r="U911" s="59">
        <v>0</v>
      </c>
      <c r="V911" s="59">
        <v>0</v>
      </c>
      <c r="W911" s="59">
        <v>0</v>
      </c>
      <c r="X911" s="60">
        <f t="shared" si="165"/>
        <v>0</v>
      </c>
      <c r="Y911" s="5"/>
    </row>
    <row r="912" spans="1:25" customFormat="1" x14ac:dyDescent="0.35">
      <c r="A912" s="1" t="s">
        <v>1826</v>
      </c>
      <c r="B912" s="1" t="s">
        <v>1827</v>
      </c>
      <c r="C912" s="3">
        <v>43997</v>
      </c>
      <c r="D912" s="1" t="s">
        <v>826</v>
      </c>
      <c r="E912" s="1" t="s">
        <v>827</v>
      </c>
      <c r="F912" s="1" t="s">
        <v>2983</v>
      </c>
      <c r="G912" s="1" t="s">
        <v>3217</v>
      </c>
      <c r="H912" s="42"/>
      <c r="I912" s="2">
        <v>1</v>
      </c>
      <c r="J912" s="2">
        <v>20.730165289256199</v>
      </c>
      <c r="K912" s="87">
        <v>36.261205123966903</v>
      </c>
      <c r="L912" s="2">
        <v>43.876058199999953</v>
      </c>
      <c r="M912" s="4">
        <v>25.083500000000001</v>
      </c>
      <c r="N912" s="4">
        <v>25.083500000000001</v>
      </c>
      <c r="O912" s="4">
        <v>23.829325000000001</v>
      </c>
      <c r="P912" s="4">
        <v>23.829325000000001</v>
      </c>
      <c r="Q912" s="5" t="s">
        <v>2969</v>
      </c>
      <c r="R912" s="12">
        <v>20.046733199999952</v>
      </c>
      <c r="S912" s="59">
        <v>0</v>
      </c>
      <c r="T912" s="59">
        <v>0</v>
      </c>
      <c r="U912" s="59">
        <v>0</v>
      </c>
      <c r="V912" s="59">
        <v>0</v>
      </c>
      <c r="W912" s="59">
        <v>0</v>
      </c>
      <c r="X912" s="60">
        <f t="shared" si="165"/>
        <v>0</v>
      </c>
      <c r="Y912" s="5"/>
    </row>
    <row r="913" spans="1:25" s="31" customFormat="1" x14ac:dyDescent="0.35">
      <c r="A913" s="1" t="s">
        <v>2146</v>
      </c>
      <c r="B913" s="1" t="s">
        <v>2147</v>
      </c>
      <c r="C913" s="3">
        <v>43997</v>
      </c>
      <c r="D913" s="1" t="s">
        <v>826</v>
      </c>
      <c r="E913" s="1" t="s">
        <v>827</v>
      </c>
      <c r="F913" s="1" t="s">
        <v>2983</v>
      </c>
      <c r="G913" s="1" t="s">
        <v>3217</v>
      </c>
      <c r="H913" s="18">
        <v>701</v>
      </c>
      <c r="I913" s="2">
        <v>1</v>
      </c>
      <c r="J913" s="2">
        <v>1056.53933884298</v>
      </c>
      <c r="K913" s="87">
        <v>1486.7832884066199</v>
      </c>
      <c r="L913" s="2">
        <v>1799.0077789720101</v>
      </c>
      <c r="M913" s="27">
        <v>1278.4126000000058</v>
      </c>
      <c r="N913" s="27">
        <v>1278.4126000000058</v>
      </c>
      <c r="O913" s="27">
        <v>1278.4126000000058</v>
      </c>
      <c r="P913" s="27">
        <v>1278.4126000000058</v>
      </c>
      <c r="Q913" s="29" t="s">
        <v>2969</v>
      </c>
      <c r="R913" s="30">
        <v>520.59517897200431</v>
      </c>
      <c r="S913" s="59">
        <v>2427.39</v>
      </c>
      <c r="T913" s="59">
        <v>-58.5</v>
      </c>
      <c r="U913" s="59">
        <v>-48.55</v>
      </c>
      <c r="V913" s="59">
        <v>-150.48999999999978</v>
      </c>
      <c r="W913" s="59">
        <v>2169.85</v>
      </c>
      <c r="X913" s="60">
        <f>+W913-P914</f>
        <v>554.45472999999402</v>
      </c>
      <c r="Y913" s="29"/>
    </row>
    <row r="914" spans="1:25" customFormat="1" x14ac:dyDescent="0.35">
      <c r="A914" s="1"/>
      <c r="B914" s="1"/>
      <c r="C914" s="3"/>
      <c r="D914" s="1"/>
      <c r="E914" s="1"/>
      <c r="F914" s="1"/>
      <c r="G914" s="1"/>
      <c r="H914" s="42"/>
      <c r="I914" s="2"/>
      <c r="J914" s="2"/>
      <c r="K914" s="87"/>
      <c r="L914" s="2"/>
      <c r="M914" s="4"/>
      <c r="N914" s="4"/>
      <c r="O914" s="4"/>
      <c r="P914" s="26">
        <f>SUM(P910:P913)</f>
        <v>1615.3952700000059</v>
      </c>
      <c r="Q914" s="5"/>
      <c r="R914" s="12"/>
      <c r="S914" s="59">
        <v>0</v>
      </c>
      <c r="T914" s="59">
        <v>0</v>
      </c>
      <c r="U914" s="59">
        <v>0</v>
      </c>
      <c r="V914" s="59">
        <v>0</v>
      </c>
      <c r="W914" s="59">
        <v>0</v>
      </c>
      <c r="X914" s="60">
        <f t="shared" ref="X914:X916" si="166">+W914</f>
        <v>0</v>
      </c>
      <c r="Y914" s="5"/>
    </row>
    <row r="915" spans="1:25" customFormat="1" x14ac:dyDescent="0.35">
      <c r="A915" s="1" t="s">
        <v>708</v>
      </c>
      <c r="B915" s="1" t="s">
        <v>709</v>
      </c>
      <c r="C915" s="3">
        <v>43997</v>
      </c>
      <c r="D915" s="1" t="s">
        <v>710</v>
      </c>
      <c r="E915" s="1" t="s">
        <v>711</v>
      </c>
      <c r="F915" s="1" t="s">
        <v>2983</v>
      </c>
      <c r="G915" s="1" t="s">
        <v>3218</v>
      </c>
      <c r="H915" s="42"/>
      <c r="I915" s="2">
        <v>1</v>
      </c>
      <c r="J915" s="2">
        <v>686.07223140495898</v>
      </c>
      <c r="K915" s="87">
        <v>1073.55210625785</v>
      </c>
      <c r="L915" s="2">
        <v>1298.9980485719984</v>
      </c>
      <c r="M915" s="4">
        <v>830.1474000000004</v>
      </c>
      <c r="N915" s="4">
        <v>830.1474000000004</v>
      </c>
      <c r="O915" s="4">
        <v>788.64003000000037</v>
      </c>
      <c r="P915" s="4">
        <v>788.64003000000037</v>
      </c>
      <c r="Q915" s="5" t="s">
        <v>2969</v>
      </c>
      <c r="R915" s="12">
        <v>510.35801857199806</v>
      </c>
      <c r="S915" s="59">
        <v>0</v>
      </c>
      <c r="T915" s="59">
        <v>0</v>
      </c>
      <c r="U915" s="59">
        <v>0</v>
      </c>
      <c r="V915" s="59">
        <v>0</v>
      </c>
      <c r="W915" s="59">
        <v>0</v>
      </c>
      <c r="X915" s="60">
        <f t="shared" si="166"/>
        <v>0</v>
      </c>
      <c r="Y915" s="5"/>
    </row>
    <row r="916" spans="1:25" customFormat="1" x14ac:dyDescent="0.35">
      <c r="A916" s="1" t="s">
        <v>1109</v>
      </c>
      <c r="B916" s="1" t="s">
        <v>1110</v>
      </c>
      <c r="C916" s="3">
        <v>43997</v>
      </c>
      <c r="D916" s="1" t="s">
        <v>710</v>
      </c>
      <c r="E916" s="1" t="s">
        <v>711</v>
      </c>
      <c r="F916" s="1" t="s">
        <v>2983</v>
      </c>
      <c r="G916" s="1" t="s">
        <v>3218</v>
      </c>
      <c r="H916" s="42"/>
      <c r="I916" s="2">
        <v>1</v>
      </c>
      <c r="J916" s="2">
        <v>63.696694214875997</v>
      </c>
      <c r="K916" s="87">
        <v>111.442462264463</v>
      </c>
      <c r="L916" s="2">
        <v>134.84537934000022</v>
      </c>
      <c r="M916" s="4">
        <v>77.072999999999951</v>
      </c>
      <c r="N916" s="4">
        <v>77.072999999999951</v>
      </c>
      <c r="O916" s="4">
        <v>73.219349999999949</v>
      </c>
      <c r="P916" s="4">
        <v>73.219349999999949</v>
      </c>
      <c r="Q916" s="5" t="s">
        <v>2969</v>
      </c>
      <c r="R916" s="12">
        <v>61.626029340000272</v>
      </c>
      <c r="S916" s="59">
        <v>0</v>
      </c>
      <c r="T916" s="59">
        <v>0</v>
      </c>
      <c r="U916" s="59">
        <v>0</v>
      </c>
      <c r="V916" s="59">
        <v>0</v>
      </c>
      <c r="W916" s="59">
        <v>0</v>
      </c>
      <c r="X916" s="60">
        <f t="shared" si="166"/>
        <v>0</v>
      </c>
      <c r="Y916" s="5"/>
    </row>
    <row r="917" spans="1:25" customFormat="1" x14ac:dyDescent="0.35">
      <c r="A917" s="1" t="s">
        <v>2785</v>
      </c>
      <c r="B917" s="1" t="s">
        <v>2786</v>
      </c>
      <c r="C917" s="3">
        <v>43997</v>
      </c>
      <c r="D917" s="1" t="s">
        <v>710</v>
      </c>
      <c r="E917" s="1" t="s">
        <v>711</v>
      </c>
      <c r="F917" s="1" t="s">
        <v>2983</v>
      </c>
      <c r="G917" s="1" t="s">
        <v>3218</v>
      </c>
      <c r="H917" s="42">
        <v>702</v>
      </c>
      <c r="I917" s="2">
        <v>1</v>
      </c>
      <c r="J917" s="2">
        <v>214.72669421487601</v>
      </c>
      <c r="K917" s="87">
        <v>412.39549984132202</v>
      </c>
      <c r="L917" s="2">
        <v>498.99855480799965</v>
      </c>
      <c r="M917" s="4">
        <v>259.81929999999994</v>
      </c>
      <c r="N917" s="4">
        <v>259.81929999999994</v>
      </c>
      <c r="O917" s="4">
        <v>246.82833499999992</v>
      </c>
      <c r="P917" s="4">
        <v>246.82833499999992</v>
      </c>
      <c r="Q917" s="5" t="s">
        <v>2969</v>
      </c>
      <c r="R917" s="12">
        <v>252.17021980799973</v>
      </c>
      <c r="S917" s="59">
        <v>1932.84</v>
      </c>
      <c r="T917" s="59">
        <v>-46.58</v>
      </c>
      <c r="U917" s="59">
        <v>-38.659999999999997</v>
      </c>
      <c r="V917" s="59">
        <v>-23.189999999999827</v>
      </c>
      <c r="W917" s="59">
        <v>1824.41</v>
      </c>
      <c r="X917" s="60">
        <f>+W917-P918</f>
        <v>715.72228499999983</v>
      </c>
      <c r="Y917" s="5"/>
    </row>
    <row r="918" spans="1:25" customFormat="1" x14ac:dyDescent="0.35">
      <c r="A918" s="1"/>
      <c r="B918" s="1"/>
      <c r="C918" s="3"/>
      <c r="D918" s="1"/>
      <c r="E918" s="1"/>
      <c r="F918" s="1"/>
      <c r="G918" s="1"/>
      <c r="H918" s="42"/>
      <c r="I918" s="2"/>
      <c r="J918" s="2"/>
      <c r="K918" s="87"/>
      <c r="L918" s="2"/>
      <c r="M918" s="4"/>
      <c r="N918" s="4"/>
      <c r="O918" s="4"/>
      <c r="P918" s="26">
        <f>SUM(P915:P917)</f>
        <v>1108.6877150000003</v>
      </c>
      <c r="Q918" s="5"/>
      <c r="R918" s="12"/>
      <c r="S918" s="59">
        <v>0</v>
      </c>
      <c r="T918" s="59">
        <v>0</v>
      </c>
      <c r="U918" s="59">
        <v>0</v>
      </c>
      <c r="V918" s="59">
        <v>0</v>
      </c>
      <c r="W918" s="59">
        <v>0</v>
      </c>
      <c r="X918" s="60">
        <f>+W918</f>
        <v>0</v>
      </c>
      <c r="Y918" s="5"/>
    </row>
    <row r="919" spans="1:25" customFormat="1" x14ac:dyDescent="0.35">
      <c r="A919" s="1" t="s">
        <v>2946</v>
      </c>
      <c r="B919" s="1" t="s">
        <v>2947</v>
      </c>
      <c r="C919" s="3">
        <v>43997</v>
      </c>
      <c r="D919" s="1" t="s">
        <v>2962</v>
      </c>
      <c r="E919" s="1" t="s">
        <v>2963</v>
      </c>
      <c r="F919" s="1" t="s">
        <v>2983</v>
      </c>
      <c r="G919" s="1" t="s">
        <v>3219</v>
      </c>
      <c r="H919" s="42">
        <v>703</v>
      </c>
      <c r="I919" s="2">
        <v>1</v>
      </c>
      <c r="J919" s="2">
        <v>574.50520661156997</v>
      </c>
      <c r="K919" s="87">
        <v>1005.0738787586801</v>
      </c>
      <c r="L919" s="2">
        <v>1216.1393932980029</v>
      </c>
      <c r="M919" s="4">
        <v>695.15129999999965</v>
      </c>
      <c r="N919" s="4">
        <v>695.15129999999965</v>
      </c>
      <c r="O919" s="4">
        <v>660.39373499999965</v>
      </c>
      <c r="P919" s="26">
        <v>660.39373499999965</v>
      </c>
      <c r="Q919" s="5" t="s">
        <v>2969</v>
      </c>
      <c r="R919" s="12">
        <v>555.74565829800326</v>
      </c>
      <c r="S919" s="59">
        <v>1216.1400000000001</v>
      </c>
      <c r="T919" s="59">
        <v>-29.31</v>
      </c>
      <c r="U919" s="59">
        <v>-24.32</v>
      </c>
      <c r="V919" s="59">
        <v>-51.070000000000164</v>
      </c>
      <c r="W919" s="59">
        <v>1111.44</v>
      </c>
      <c r="X919" s="60">
        <f>+W919-P919</f>
        <v>451.0462650000004</v>
      </c>
      <c r="Y919" s="5"/>
    </row>
    <row r="920" spans="1:25" customFormat="1" x14ac:dyDescent="0.35">
      <c r="A920" s="1" t="s">
        <v>778</v>
      </c>
      <c r="B920" s="1" t="s">
        <v>779</v>
      </c>
      <c r="C920" s="3">
        <v>43997</v>
      </c>
      <c r="D920" s="1" t="s">
        <v>794</v>
      </c>
      <c r="E920" s="1" t="s">
        <v>795</v>
      </c>
      <c r="F920" s="1" t="s">
        <v>2983</v>
      </c>
      <c r="G920" s="1" t="s">
        <v>3220</v>
      </c>
      <c r="H920" s="42"/>
      <c r="I920" s="2">
        <v>1</v>
      </c>
      <c r="J920" s="2">
        <v>68.289338842975198</v>
      </c>
      <c r="K920" s="87">
        <v>119.471515412397</v>
      </c>
      <c r="L920" s="2">
        <v>144.56053364900035</v>
      </c>
      <c r="M920" s="4">
        <v>82.630099999999985</v>
      </c>
      <c r="N920" s="4">
        <v>82.630099999999985</v>
      </c>
      <c r="O920" s="4">
        <v>78.49859499999998</v>
      </c>
      <c r="P920" s="4">
        <v>78.49859499999998</v>
      </c>
      <c r="Q920" s="5" t="s">
        <v>2969</v>
      </c>
      <c r="R920" s="12">
        <v>66.061938649000368</v>
      </c>
      <c r="S920" s="59">
        <v>0</v>
      </c>
      <c r="T920" s="59">
        <v>0</v>
      </c>
      <c r="U920" s="59">
        <v>0</v>
      </c>
      <c r="V920" s="59">
        <v>0</v>
      </c>
      <c r="W920" s="59">
        <v>0</v>
      </c>
      <c r="X920" s="60">
        <f t="shared" ref="X920:X922" si="167">+W920</f>
        <v>0</v>
      </c>
      <c r="Y920" s="5"/>
    </row>
    <row r="921" spans="1:25" customFormat="1" x14ac:dyDescent="0.35">
      <c r="A921" s="1" t="s">
        <v>822</v>
      </c>
      <c r="B921" s="1" t="s">
        <v>823</v>
      </c>
      <c r="C921" s="3">
        <v>43997</v>
      </c>
      <c r="D921" s="1" t="s">
        <v>794</v>
      </c>
      <c r="E921" s="1" t="s">
        <v>795</v>
      </c>
      <c r="F921" s="1" t="s">
        <v>2983</v>
      </c>
      <c r="G921" s="1" t="s">
        <v>3220</v>
      </c>
      <c r="H921" s="42"/>
      <c r="I921" s="2">
        <v>1</v>
      </c>
      <c r="J921" s="2">
        <v>57.872396694214899</v>
      </c>
      <c r="K921" s="87">
        <v>101.250072912397</v>
      </c>
      <c r="L921" s="2">
        <v>122.51258822400037</v>
      </c>
      <c r="M921" s="4">
        <v>70.025600000000026</v>
      </c>
      <c r="N921" s="4">
        <v>70.025600000000026</v>
      </c>
      <c r="O921" s="4">
        <v>66.524320000000017</v>
      </c>
      <c r="P921" s="4">
        <v>66.524320000000017</v>
      </c>
      <c r="Q921" s="5" t="s">
        <v>2969</v>
      </c>
      <c r="R921" s="12">
        <v>55.98826822400035</v>
      </c>
      <c r="S921" s="59">
        <v>0</v>
      </c>
      <c r="T921" s="59">
        <v>0</v>
      </c>
      <c r="U921" s="59">
        <v>0</v>
      </c>
      <c r="V921" s="59">
        <v>0</v>
      </c>
      <c r="W921" s="59">
        <v>0</v>
      </c>
      <c r="X921" s="60">
        <f t="shared" si="167"/>
        <v>0</v>
      </c>
      <c r="Y921" s="5"/>
    </row>
    <row r="922" spans="1:25" customFormat="1" x14ac:dyDescent="0.35">
      <c r="A922" s="1" t="s">
        <v>1145</v>
      </c>
      <c r="B922" s="1" t="s">
        <v>1146</v>
      </c>
      <c r="C922" s="3">
        <v>43997</v>
      </c>
      <c r="D922" s="1" t="s">
        <v>794</v>
      </c>
      <c r="E922" s="1" t="s">
        <v>795</v>
      </c>
      <c r="F922" s="1" t="s">
        <v>2983</v>
      </c>
      <c r="G922" s="1" t="s">
        <v>3220</v>
      </c>
      <c r="H922" s="42"/>
      <c r="I922" s="2">
        <v>1</v>
      </c>
      <c r="J922" s="2">
        <v>148.53363636363599</v>
      </c>
      <c r="K922" s="87">
        <v>259.084251236363</v>
      </c>
      <c r="L922" s="2">
        <v>313.49194399599924</v>
      </c>
      <c r="M922" s="4">
        <v>179.72569999999953</v>
      </c>
      <c r="N922" s="4">
        <v>179.72569999999953</v>
      </c>
      <c r="O922" s="4">
        <v>170.73941499999955</v>
      </c>
      <c r="P922" s="4">
        <v>170.73941499999955</v>
      </c>
      <c r="Q922" s="5" t="s">
        <v>2969</v>
      </c>
      <c r="R922" s="12">
        <v>142.75252899599968</v>
      </c>
      <c r="S922" s="59">
        <v>0</v>
      </c>
      <c r="T922" s="59">
        <v>0</v>
      </c>
      <c r="U922" s="59">
        <v>0</v>
      </c>
      <c r="V922" s="59">
        <v>0</v>
      </c>
      <c r="W922" s="59">
        <v>0</v>
      </c>
      <c r="X922" s="60">
        <f t="shared" si="167"/>
        <v>0</v>
      </c>
      <c r="Y922" s="5"/>
    </row>
    <row r="923" spans="1:25" customFormat="1" x14ac:dyDescent="0.35">
      <c r="A923" s="1" t="s">
        <v>1529</v>
      </c>
      <c r="B923" s="1" t="s">
        <v>1530</v>
      </c>
      <c r="C923" s="3">
        <v>43997</v>
      </c>
      <c r="D923" s="1" t="s">
        <v>794</v>
      </c>
      <c r="E923" s="1" t="s">
        <v>795</v>
      </c>
      <c r="F923" s="1" t="s">
        <v>2983</v>
      </c>
      <c r="G923" s="1" t="s">
        <v>3220</v>
      </c>
      <c r="H923" s="42">
        <v>704</v>
      </c>
      <c r="I923" s="2">
        <v>1</v>
      </c>
      <c r="J923" s="2">
        <v>133.117933884298</v>
      </c>
      <c r="K923" s="87">
        <v>232.89648122727399</v>
      </c>
      <c r="L923" s="2">
        <v>281.80474228500151</v>
      </c>
      <c r="M923" s="4">
        <v>161.07270000000057</v>
      </c>
      <c r="N923" s="4">
        <v>161.07270000000057</v>
      </c>
      <c r="O923" s="4">
        <v>153.01906500000052</v>
      </c>
      <c r="P923" s="4">
        <v>153.01906500000052</v>
      </c>
      <c r="Q923" s="5" t="s">
        <v>2969</v>
      </c>
      <c r="R923" s="12">
        <v>128.78567728500099</v>
      </c>
      <c r="S923" s="59">
        <v>862.38</v>
      </c>
      <c r="T923" s="59">
        <v>-20.78</v>
      </c>
      <c r="U923" s="59">
        <v>-17.25</v>
      </c>
      <c r="V923" s="59">
        <v>-36.210000000000036</v>
      </c>
      <c r="W923" s="59">
        <v>788.14</v>
      </c>
      <c r="X923" s="60">
        <f>+W923-P924</f>
        <v>319.3586049999999</v>
      </c>
      <c r="Y923" s="5"/>
    </row>
    <row r="924" spans="1:25" customFormat="1" x14ac:dyDescent="0.35">
      <c r="A924" s="1"/>
      <c r="B924" s="1"/>
      <c r="C924" s="3"/>
      <c r="D924" s="1"/>
      <c r="E924" s="1"/>
      <c r="F924" s="1"/>
      <c r="G924" s="1"/>
      <c r="H924" s="42"/>
      <c r="I924" s="2"/>
      <c r="J924" s="2"/>
      <c r="K924" s="87"/>
      <c r="L924" s="2"/>
      <c r="M924" s="4"/>
      <c r="N924" s="4"/>
      <c r="O924" s="4"/>
      <c r="P924" s="26">
        <f>SUM(P920:P923)</f>
        <v>468.78139500000009</v>
      </c>
      <c r="Q924" s="5"/>
      <c r="R924" s="12"/>
      <c r="S924" s="59">
        <v>0</v>
      </c>
      <c r="T924" s="59">
        <v>0</v>
      </c>
      <c r="U924" s="59">
        <v>0</v>
      </c>
      <c r="V924" s="59">
        <v>0</v>
      </c>
      <c r="W924" s="59">
        <v>0</v>
      </c>
      <c r="X924" s="60">
        <f>+W924</f>
        <v>0</v>
      </c>
      <c r="Y924" s="5"/>
    </row>
    <row r="925" spans="1:25" customFormat="1" x14ac:dyDescent="0.35">
      <c r="A925" s="1" t="s">
        <v>2146</v>
      </c>
      <c r="B925" s="1" t="s">
        <v>2147</v>
      </c>
      <c r="C925" s="3">
        <v>43997</v>
      </c>
      <c r="D925" s="1" t="s">
        <v>2353</v>
      </c>
      <c r="E925" s="1" t="s">
        <v>2354</v>
      </c>
      <c r="F925" s="1" t="s">
        <v>2983</v>
      </c>
      <c r="G925" s="1" t="s">
        <v>3221</v>
      </c>
      <c r="H925" s="42">
        <v>705</v>
      </c>
      <c r="I925" s="2">
        <v>1</v>
      </c>
      <c r="J925" s="2">
        <v>1056.53933884298</v>
      </c>
      <c r="K925" s="87">
        <v>1486.7832884066199</v>
      </c>
      <c r="L925" s="2">
        <v>1799.0077789720101</v>
      </c>
      <c r="M925" s="4">
        <v>1278.4126000000058</v>
      </c>
      <c r="N925" s="4">
        <v>1278.4126000000058</v>
      </c>
      <c r="O925" s="4">
        <v>1278.4126000000058</v>
      </c>
      <c r="P925" s="26">
        <v>1278.4126000000058</v>
      </c>
      <c r="Q925" s="5" t="s">
        <v>2969</v>
      </c>
      <c r="R925" s="12">
        <v>520.59517897200431</v>
      </c>
      <c r="S925" s="59">
        <v>1799</v>
      </c>
      <c r="T925" s="59">
        <v>-43.36</v>
      </c>
      <c r="U925" s="59">
        <v>-35.979999999999997</v>
      </c>
      <c r="V925" s="59">
        <v>-111.54000000000019</v>
      </c>
      <c r="W925" s="59">
        <v>1608.12</v>
      </c>
      <c r="X925" s="60">
        <f>+W925-P925</f>
        <v>329.7073999999941</v>
      </c>
      <c r="Y925" s="5"/>
    </row>
    <row r="926" spans="1:25" customFormat="1" x14ac:dyDescent="0.35">
      <c r="A926" s="1" t="s">
        <v>2146</v>
      </c>
      <c r="B926" s="1" t="s">
        <v>2147</v>
      </c>
      <c r="C926" s="3">
        <v>43997</v>
      </c>
      <c r="D926" s="1" t="s">
        <v>2355</v>
      </c>
      <c r="E926" s="1" t="s">
        <v>2356</v>
      </c>
      <c r="F926" s="1" t="s">
        <v>2983</v>
      </c>
      <c r="G926" s="1" t="s">
        <v>3222</v>
      </c>
      <c r="H926" s="42"/>
      <c r="I926" s="2">
        <v>1</v>
      </c>
      <c r="J926" s="2">
        <v>1056.53933884298</v>
      </c>
      <c r="K926" s="87">
        <v>1476.57711839339</v>
      </c>
      <c r="L926" s="2">
        <v>1786.658313256002</v>
      </c>
      <c r="M926" s="4">
        <v>1278.4126000000058</v>
      </c>
      <c r="N926" s="4">
        <v>1278.4126000000058</v>
      </c>
      <c r="O926" s="4">
        <v>1278.4126000000058</v>
      </c>
      <c r="P926" s="4">
        <v>1278.4126000000058</v>
      </c>
      <c r="Q926" s="5" t="s">
        <v>2969</v>
      </c>
      <c r="R926" s="12">
        <v>508.24571325599618</v>
      </c>
      <c r="S926" s="59">
        <v>0</v>
      </c>
      <c r="T926" s="59">
        <v>0</v>
      </c>
      <c r="U926" s="59">
        <v>0</v>
      </c>
      <c r="V926" s="59">
        <v>0</v>
      </c>
      <c r="W926" s="59">
        <v>0</v>
      </c>
      <c r="X926" s="60">
        <f t="shared" ref="X926:X927" si="168">+W926</f>
        <v>0</v>
      </c>
      <c r="Y926" s="5"/>
    </row>
    <row r="927" spans="1:25" customFormat="1" x14ac:dyDescent="0.35">
      <c r="A927" s="1" t="s">
        <v>2405</v>
      </c>
      <c r="B927" s="1" t="s">
        <v>2406</v>
      </c>
      <c r="C927" s="3">
        <v>43997</v>
      </c>
      <c r="D927" s="1" t="s">
        <v>2355</v>
      </c>
      <c r="E927" s="1" t="s">
        <v>2356</v>
      </c>
      <c r="F927" s="1" t="s">
        <v>2983</v>
      </c>
      <c r="G927" s="1" t="s">
        <v>3222</v>
      </c>
      <c r="H927" s="42"/>
      <c r="I927" s="2">
        <v>1</v>
      </c>
      <c r="J927" s="2">
        <v>184.70140495867801</v>
      </c>
      <c r="K927" s="87">
        <v>258.13129551405001</v>
      </c>
      <c r="L927" s="2">
        <v>312.33886757200048</v>
      </c>
      <c r="M927" s="4">
        <v>223.48870000000039</v>
      </c>
      <c r="N927" s="4">
        <v>223.48870000000039</v>
      </c>
      <c r="O927" s="4">
        <v>212.31426500000038</v>
      </c>
      <c r="P927" s="4">
        <v>212.31426500000038</v>
      </c>
      <c r="Q927" s="5" t="s">
        <v>2969</v>
      </c>
      <c r="R927" s="12">
        <v>100.02460257200011</v>
      </c>
      <c r="S927" s="59">
        <v>0</v>
      </c>
      <c r="T927" s="59">
        <v>0</v>
      </c>
      <c r="U927" s="59">
        <v>0</v>
      </c>
      <c r="V927" s="59">
        <v>0</v>
      </c>
      <c r="W927" s="59">
        <v>0</v>
      </c>
      <c r="X927" s="60">
        <f t="shared" si="168"/>
        <v>0</v>
      </c>
      <c r="Y927" s="5"/>
    </row>
    <row r="928" spans="1:25" customFormat="1" x14ac:dyDescent="0.35">
      <c r="A928" s="1" t="s">
        <v>2565</v>
      </c>
      <c r="B928" s="1" t="s">
        <v>2566</v>
      </c>
      <c r="C928" s="3">
        <v>43997</v>
      </c>
      <c r="D928" s="1" t="s">
        <v>2355</v>
      </c>
      <c r="E928" s="1" t="s">
        <v>2356</v>
      </c>
      <c r="F928" s="1" t="s">
        <v>2983</v>
      </c>
      <c r="G928" s="1" t="s">
        <v>3222</v>
      </c>
      <c r="H928" s="42">
        <v>706</v>
      </c>
      <c r="I928" s="2">
        <v>1</v>
      </c>
      <c r="J928" s="2">
        <v>1200.35876033058</v>
      </c>
      <c r="K928" s="87">
        <v>2100.0036440231402</v>
      </c>
      <c r="L928" s="2">
        <v>2541.0044092679996</v>
      </c>
      <c r="M928" s="4">
        <v>1452.4341000000018</v>
      </c>
      <c r="N928" s="4">
        <v>1452.4341000000018</v>
      </c>
      <c r="O928" s="4">
        <v>1379.8123950000015</v>
      </c>
      <c r="P928" s="4">
        <v>1379.8123950000015</v>
      </c>
      <c r="Q928" s="5" t="s">
        <v>2969</v>
      </c>
      <c r="R928" s="12">
        <v>1161.192014267998</v>
      </c>
      <c r="S928" s="59">
        <v>4640</v>
      </c>
      <c r="T928" s="59">
        <v>-111.82</v>
      </c>
      <c r="U928" s="59">
        <v>-92.8</v>
      </c>
      <c r="V928" s="59">
        <v>-148.48000000000047</v>
      </c>
      <c r="W928" s="59">
        <v>4286.8999999999996</v>
      </c>
      <c r="X928" s="60">
        <f>+W928-P929</f>
        <v>1416.3607399999919</v>
      </c>
      <c r="Y928" s="5"/>
    </row>
    <row r="929" spans="1:25" customFormat="1" x14ac:dyDescent="0.35">
      <c r="A929" s="1"/>
      <c r="B929" s="1"/>
      <c r="C929" s="3"/>
      <c r="D929" s="1"/>
      <c r="E929" s="1"/>
      <c r="F929" s="1"/>
      <c r="G929" s="1"/>
      <c r="H929" s="42"/>
      <c r="I929" s="2"/>
      <c r="J929" s="2"/>
      <c r="K929" s="87"/>
      <c r="L929" s="2"/>
      <c r="M929" s="4"/>
      <c r="N929" s="4"/>
      <c r="O929" s="4"/>
      <c r="P929" s="26">
        <f>SUM(P926:P928)</f>
        <v>2870.5392600000077</v>
      </c>
      <c r="Q929" s="5"/>
      <c r="R929" s="12"/>
      <c r="S929" s="59">
        <v>0</v>
      </c>
      <c r="T929" s="59">
        <v>0</v>
      </c>
      <c r="U929" s="59">
        <v>0</v>
      </c>
      <c r="V929" s="59">
        <v>0</v>
      </c>
      <c r="W929" s="59">
        <v>0</v>
      </c>
      <c r="X929" s="60">
        <f>+W929</f>
        <v>0</v>
      </c>
      <c r="Y929" s="5"/>
    </row>
    <row r="930" spans="1:25" customFormat="1" x14ac:dyDescent="0.35">
      <c r="A930" s="1" t="s">
        <v>2146</v>
      </c>
      <c r="B930" s="1" t="s">
        <v>2147</v>
      </c>
      <c r="C930" s="3">
        <v>43997</v>
      </c>
      <c r="D930" s="1" t="s">
        <v>2357</v>
      </c>
      <c r="E930" s="1" t="s">
        <v>2358</v>
      </c>
      <c r="F930" s="1" t="s">
        <v>2983</v>
      </c>
      <c r="G930" s="1" t="s">
        <v>3223</v>
      </c>
      <c r="H930" s="42">
        <v>707</v>
      </c>
      <c r="I930" s="2">
        <v>1</v>
      </c>
      <c r="J930" s="2">
        <v>1056.53933884298</v>
      </c>
      <c r="K930" s="87">
        <v>1486.7832884066199</v>
      </c>
      <c r="L930" s="2">
        <v>1799.0077789720101</v>
      </c>
      <c r="M930" s="4">
        <v>1278.4126000000058</v>
      </c>
      <c r="N930" s="4">
        <v>1278.4126000000058</v>
      </c>
      <c r="O930" s="4">
        <v>1278.4126000000058</v>
      </c>
      <c r="P930" s="26">
        <v>1278.4126000000058</v>
      </c>
      <c r="Q930" s="5" t="s">
        <v>2969</v>
      </c>
      <c r="R930" s="12">
        <v>520.59517897200431</v>
      </c>
      <c r="S930" s="59">
        <v>1799</v>
      </c>
      <c r="T930" s="59">
        <v>-43.36</v>
      </c>
      <c r="U930" s="59">
        <v>-35.979999999999997</v>
      </c>
      <c r="V930" s="59">
        <v>-21.600000000000136</v>
      </c>
      <c r="W930" s="59">
        <v>1698.06</v>
      </c>
      <c r="X930" s="60">
        <f>+W930-P930</f>
        <v>419.64739999999415</v>
      </c>
      <c r="Y930" s="5"/>
    </row>
    <row r="931" spans="1:25" customFormat="1" x14ac:dyDescent="0.35">
      <c r="A931" s="1" t="s">
        <v>159</v>
      </c>
      <c r="B931" s="1" t="s">
        <v>160</v>
      </c>
      <c r="C931" s="3">
        <v>43997</v>
      </c>
      <c r="D931" s="1" t="s">
        <v>169</v>
      </c>
      <c r="E931" s="1" t="s">
        <v>170</v>
      </c>
      <c r="F931" s="1" t="s">
        <v>2983</v>
      </c>
      <c r="G931" s="1" t="s">
        <v>3224</v>
      </c>
      <c r="H931" s="42"/>
      <c r="I931" s="2">
        <v>1</v>
      </c>
      <c r="J931" s="2">
        <v>483.68314049586797</v>
      </c>
      <c r="K931" s="87">
        <v>846.27620676859499</v>
      </c>
      <c r="L931" s="2">
        <v>1023.9942101899999</v>
      </c>
      <c r="M931" s="4">
        <v>585.25660000000028</v>
      </c>
      <c r="N931" s="4">
        <v>585.25660000000028</v>
      </c>
      <c r="O931" s="4">
        <v>555.99377000000027</v>
      </c>
      <c r="P931" s="4">
        <v>555.99377000000027</v>
      </c>
      <c r="Q931" s="5" t="s">
        <v>2969</v>
      </c>
      <c r="R931" s="12">
        <v>468.00044018999961</v>
      </c>
      <c r="S931" s="59">
        <v>0</v>
      </c>
      <c r="T931" s="59">
        <v>0</v>
      </c>
      <c r="U931" s="59">
        <v>0</v>
      </c>
      <c r="V931" s="59">
        <v>0</v>
      </c>
      <c r="W931" s="59">
        <v>0</v>
      </c>
      <c r="X931" s="60">
        <f t="shared" ref="X931:X932" si="169">+W931</f>
        <v>0</v>
      </c>
      <c r="Y931" s="5"/>
    </row>
    <row r="932" spans="1:25" customFormat="1" x14ac:dyDescent="0.35">
      <c r="A932" s="1" t="s">
        <v>2474</v>
      </c>
      <c r="B932" s="1" t="s">
        <v>2475</v>
      </c>
      <c r="C932" s="3">
        <v>43997</v>
      </c>
      <c r="D932" s="1" t="s">
        <v>169</v>
      </c>
      <c r="E932" s="1" t="s">
        <v>170</v>
      </c>
      <c r="F932" s="1" t="s">
        <v>2983</v>
      </c>
      <c r="G932" s="1" t="s">
        <v>3224</v>
      </c>
      <c r="H932" s="42"/>
      <c r="I932" s="2">
        <v>1</v>
      </c>
      <c r="J932" s="2">
        <v>806.82363636363596</v>
      </c>
      <c r="K932" s="87">
        <v>1411.56215652727</v>
      </c>
      <c r="L932" s="2">
        <v>1707.9902093979965</v>
      </c>
      <c r="M932" s="4">
        <v>976.25659999999948</v>
      </c>
      <c r="N932" s="4">
        <v>976.25659999999948</v>
      </c>
      <c r="O932" s="4">
        <v>927.44376999999952</v>
      </c>
      <c r="P932" s="4">
        <v>927.44376999999952</v>
      </c>
      <c r="Q932" s="5" t="s">
        <v>2969</v>
      </c>
      <c r="R932" s="12">
        <v>780.54643939799701</v>
      </c>
      <c r="S932" s="59">
        <v>0</v>
      </c>
      <c r="T932" s="59">
        <v>0</v>
      </c>
      <c r="U932" s="59">
        <v>0</v>
      </c>
      <c r="V932" s="59">
        <v>0</v>
      </c>
      <c r="W932" s="59">
        <v>0</v>
      </c>
      <c r="X932" s="60">
        <f t="shared" si="169"/>
        <v>0</v>
      </c>
      <c r="Y932" s="5"/>
    </row>
    <row r="933" spans="1:25" customFormat="1" x14ac:dyDescent="0.35">
      <c r="A933" s="1" t="s">
        <v>2573</v>
      </c>
      <c r="B933" s="1" t="s">
        <v>2574</v>
      </c>
      <c r="C933" s="3">
        <v>43997</v>
      </c>
      <c r="D933" s="1" t="s">
        <v>169</v>
      </c>
      <c r="E933" s="1" t="s">
        <v>170</v>
      </c>
      <c r="F933" s="1" t="s">
        <v>2983</v>
      </c>
      <c r="G933" s="1" t="s">
        <v>3224</v>
      </c>
      <c r="H933" s="42">
        <v>708</v>
      </c>
      <c r="I933" s="2">
        <v>1</v>
      </c>
      <c r="J933" s="2">
        <v>206.79719008264499</v>
      </c>
      <c r="K933" s="87">
        <v>361.99020935206698</v>
      </c>
      <c r="L933" s="2">
        <v>438.00815331600103</v>
      </c>
      <c r="M933" s="4">
        <v>250.22460000000044</v>
      </c>
      <c r="N933" s="4">
        <v>250.22460000000044</v>
      </c>
      <c r="O933" s="4">
        <v>237.7133700000004</v>
      </c>
      <c r="P933" s="4">
        <v>237.7133700000004</v>
      </c>
      <c r="Q933" s="5" t="s">
        <v>2969</v>
      </c>
      <c r="R933" s="12">
        <v>200.29478331600063</v>
      </c>
      <c r="S933" s="59">
        <v>3170</v>
      </c>
      <c r="T933" s="59">
        <v>-76.400000000000006</v>
      </c>
      <c r="U933" s="59">
        <v>-63.4</v>
      </c>
      <c r="V933" s="59">
        <v>-101.4399999999996</v>
      </c>
      <c r="W933" s="59">
        <v>2928.76</v>
      </c>
      <c r="X933" s="60">
        <f>+W933-P934</f>
        <v>1207.6090899999999</v>
      </c>
      <c r="Y933" s="5"/>
    </row>
    <row r="934" spans="1:25" customFormat="1" x14ac:dyDescent="0.35">
      <c r="A934" s="1"/>
      <c r="B934" s="1"/>
      <c r="C934" s="3"/>
      <c r="D934" s="1"/>
      <c r="E934" s="1"/>
      <c r="F934" s="1"/>
      <c r="G934" s="1"/>
      <c r="H934" s="42"/>
      <c r="I934" s="2"/>
      <c r="J934" s="2"/>
      <c r="K934" s="87"/>
      <c r="L934" s="2"/>
      <c r="M934" s="4"/>
      <c r="N934" s="4"/>
      <c r="O934" s="4"/>
      <c r="P934" s="26">
        <f>SUM(P931:P933)</f>
        <v>1721.1509100000003</v>
      </c>
      <c r="Q934" s="5"/>
      <c r="R934" s="12"/>
      <c r="S934" s="59">
        <v>0</v>
      </c>
      <c r="T934" s="59">
        <v>0</v>
      </c>
      <c r="U934" s="59">
        <v>0</v>
      </c>
      <c r="V934" s="59">
        <v>0</v>
      </c>
      <c r="W934" s="59">
        <v>0</v>
      </c>
      <c r="X934" s="60">
        <f t="shared" ref="X934:X935" si="170">+W934</f>
        <v>0</v>
      </c>
      <c r="Y934" s="5"/>
    </row>
    <row r="935" spans="1:25" customFormat="1" x14ac:dyDescent="0.35">
      <c r="A935" s="1" t="s">
        <v>1145</v>
      </c>
      <c r="B935" s="1" t="s">
        <v>1146</v>
      </c>
      <c r="C935" s="3">
        <v>43997</v>
      </c>
      <c r="D935" s="1" t="s">
        <v>1313</v>
      </c>
      <c r="E935" s="1" t="s">
        <v>1314</v>
      </c>
      <c r="F935" s="1" t="s">
        <v>2983</v>
      </c>
      <c r="G935" s="1" t="s">
        <v>3225</v>
      </c>
      <c r="H935" s="42"/>
      <c r="I935" s="2">
        <v>1</v>
      </c>
      <c r="J935" s="2">
        <v>148.53363636363599</v>
      </c>
      <c r="K935" s="87">
        <v>259.084251236363</v>
      </c>
      <c r="L935" s="2">
        <v>313.49194399599924</v>
      </c>
      <c r="M935" s="4">
        <v>179.72569999999953</v>
      </c>
      <c r="N935" s="4">
        <v>179.72569999999953</v>
      </c>
      <c r="O935" s="4">
        <v>170.73941499999955</v>
      </c>
      <c r="P935" s="4">
        <v>170.73941499999955</v>
      </c>
      <c r="Q935" s="5" t="s">
        <v>2969</v>
      </c>
      <c r="R935" s="12">
        <v>142.75252899599968</v>
      </c>
      <c r="S935" s="59">
        <v>0</v>
      </c>
      <c r="T935" s="59">
        <v>0</v>
      </c>
      <c r="U935" s="59">
        <v>0</v>
      </c>
      <c r="V935" s="59">
        <v>0</v>
      </c>
      <c r="W935" s="59">
        <v>0</v>
      </c>
      <c r="X935" s="60">
        <f t="shared" si="170"/>
        <v>0</v>
      </c>
      <c r="Y935" s="5"/>
    </row>
    <row r="936" spans="1:25" customFormat="1" x14ac:dyDescent="0.35">
      <c r="A936" s="1" t="s">
        <v>2474</v>
      </c>
      <c r="B936" s="1" t="s">
        <v>2475</v>
      </c>
      <c r="C936" s="3">
        <v>43997</v>
      </c>
      <c r="D936" s="1" t="s">
        <v>1313</v>
      </c>
      <c r="E936" s="1" t="s">
        <v>1314</v>
      </c>
      <c r="F936" s="1" t="s">
        <v>2983</v>
      </c>
      <c r="G936" s="1" t="s">
        <v>3225</v>
      </c>
      <c r="H936" s="42">
        <v>709</v>
      </c>
      <c r="I936" s="2">
        <v>1</v>
      </c>
      <c r="J936" s="2">
        <v>806.82363636363596</v>
      </c>
      <c r="K936" s="87">
        <v>1411.56215652727</v>
      </c>
      <c r="L936" s="2">
        <v>1707.9902093979965</v>
      </c>
      <c r="M936" s="4">
        <v>976.25659999999948</v>
      </c>
      <c r="N936" s="4">
        <v>976.25659999999948</v>
      </c>
      <c r="O936" s="4">
        <v>927.44376999999952</v>
      </c>
      <c r="P936" s="4">
        <v>927.44376999999952</v>
      </c>
      <c r="Q936" s="5" t="s">
        <v>2969</v>
      </c>
      <c r="R936" s="12">
        <v>780.54643939799701</v>
      </c>
      <c r="S936" s="59">
        <v>2021.5</v>
      </c>
      <c r="T936" s="59">
        <v>-48.72</v>
      </c>
      <c r="U936" s="59">
        <v>-40.43</v>
      </c>
      <c r="V936" s="59">
        <v>-125.33999999999992</v>
      </c>
      <c r="W936" s="59">
        <v>1807.01</v>
      </c>
      <c r="X936" s="60">
        <f>+W936-P937</f>
        <v>708.82681500000103</v>
      </c>
      <c r="Y936" s="5"/>
    </row>
    <row r="937" spans="1:25" customFormat="1" x14ac:dyDescent="0.35">
      <c r="A937" s="1"/>
      <c r="B937" s="1"/>
      <c r="C937" s="3"/>
      <c r="D937" s="1"/>
      <c r="E937" s="1"/>
      <c r="F937" s="1"/>
      <c r="G937" s="1"/>
      <c r="H937" s="42"/>
      <c r="I937" s="2"/>
      <c r="J937" s="2"/>
      <c r="K937" s="87"/>
      <c r="L937" s="2"/>
      <c r="M937" s="4"/>
      <c r="N937" s="4"/>
      <c r="O937" s="4"/>
      <c r="P937" s="26">
        <f>SUM(P935:P936)</f>
        <v>1098.183184999999</v>
      </c>
      <c r="Q937" s="5"/>
      <c r="R937" s="12"/>
      <c r="S937" s="59">
        <v>0</v>
      </c>
      <c r="T937" s="59">
        <v>0</v>
      </c>
      <c r="U937" s="59">
        <v>0</v>
      </c>
      <c r="V937" s="59">
        <v>0</v>
      </c>
      <c r="W937" s="59">
        <v>0</v>
      </c>
      <c r="X937" s="60">
        <f>+W937</f>
        <v>0</v>
      </c>
      <c r="Y937" s="5"/>
    </row>
    <row r="938" spans="1:25" customFormat="1" x14ac:dyDescent="0.35">
      <c r="A938" s="1" t="s">
        <v>2146</v>
      </c>
      <c r="B938" s="1" t="s">
        <v>2147</v>
      </c>
      <c r="C938" s="3">
        <v>43997</v>
      </c>
      <c r="D938" s="1" t="s">
        <v>2359</v>
      </c>
      <c r="E938" s="1" t="s">
        <v>2360</v>
      </c>
      <c r="F938" s="1" t="s">
        <v>2983</v>
      </c>
      <c r="G938" s="1" t="s">
        <v>3226</v>
      </c>
      <c r="H938" s="42">
        <v>710</v>
      </c>
      <c r="I938" s="2">
        <v>1</v>
      </c>
      <c r="J938" s="2">
        <v>1056.53933884298</v>
      </c>
      <c r="K938" s="87">
        <v>1486.7832884066199</v>
      </c>
      <c r="L938" s="2">
        <v>1799.0077789720101</v>
      </c>
      <c r="M938" s="4">
        <v>1278.4126000000058</v>
      </c>
      <c r="N938" s="4">
        <v>1278.4126000000058</v>
      </c>
      <c r="O938" s="4">
        <v>1278.4126000000058</v>
      </c>
      <c r="P938" s="26">
        <v>1278.4126000000058</v>
      </c>
      <c r="Q938" s="5" t="s">
        <v>2969</v>
      </c>
      <c r="R938" s="12">
        <v>520.59517897200431</v>
      </c>
      <c r="S938" s="59">
        <v>1799</v>
      </c>
      <c r="T938" s="59">
        <v>-43.36</v>
      </c>
      <c r="U938" s="59">
        <v>-35.979999999999997</v>
      </c>
      <c r="V938" s="59">
        <v>-21.600000000000136</v>
      </c>
      <c r="W938" s="59">
        <v>1698.06</v>
      </c>
      <c r="X938" s="60">
        <f>+W938-P938</f>
        <v>419.64739999999415</v>
      </c>
      <c r="Y938" s="5"/>
    </row>
    <row r="939" spans="1:25" customFormat="1" x14ac:dyDescent="0.35">
      <c r="A939" s="1" t="s">
        <v>413</v>
      </c>
      <c r="B939" s="1" t="s">
        <v>414</v>
      </c>
      <c r="C939" s="3">
        <v>43997</v>
      </c>
      <c r="D939" s="1" t="s">
        <v>417</v>
      </c>
      <c r="E939" s="1" t="s">
        <v>418</v>
      </c>
      <c r="F939" s="1" t="s">
        <v>2983</v>
      </c>
      <c r="G939" s="1" t="s">
        <v>3227</v>
      </c>
      <c r="H939" s="42"/>
      <c r="I939" s="2">
        <v>1</v>
      </c>
      <c r="J939" s="2">
        <v>87.127107438016495</v>
      </c>
      <c r="K939" s="87">
        <v>152.889776861157</v>
      </c>
      <c r="L939" s="2">
        <v>184.99663000199996</v>
      </c>
      <c r="M939" s="4">
        <v>105.42379999999996</v>
      </c>
      <c r="N939" s="4">
        <v>105.42379999999996</v>
      </c>
      <c r="O939" s="4">
        <v>100.15260999999995</v>
      </c>
      <c r="P939" s="4">
        <v>100.15260999999995</v>
      </c>
      <c r="Q939" s="5" t="s">
        <v>2969</v>
      </c>
      <c r="R939" s="12">
        <v>84.844020002000008</v>
      </c>
      <c r="S939" s="59">
        <v>0</v>
      </c>
      <c r="T939" s="59">
        <v>0</v>
      </c>
      <c r="U939" s="59">
        <v>0</v>
      </c>
      <c r="V939" s="59">
        <v>0</v>
      </c>
      <c r="W939" s="59">
        <v>0</v>
      </c>
      <c r="X939" s="60">
        <f t="shared" ref="X939:X941" si="171">+W939</f>
        <v>0</v>
      </c>
      <c r="Y939" s="5"/>
    </row>
    <row r="940" spans="1:25" customFormat="1" x14ac:dyDescent="0.35">
      <c r="A940" s="1" t="s">
        <v>1325</v>
      </c>
      <c r="B940" s="1" t="s">
        <v>1326</v>
      </c>
      <c r="C940" s="3">
        <v>43997</v>
      </c>
      <c r="D940" s="1" t="s">
        <v>417</v>
      </c>
      <c r="E940" s="1" t="s">
        <v>418</v>
      </c>
      <c r="F940" s="1" t="s">
        <v>2983</v>
      </c>
      <c r="G940" s="1" t="s">
        <v>3227</v>
      </c>
      <c r="H940" s="42"/>
      <c r="I940" s="2">
        <v>1</v>
      </c>
      <c r="J940" s="2">
        <v>214.553305785124</v>
      </c>
      <c r="K940" s="87">
        <v>381.81691744214902</v>
      </c>
      <c r="L940" s="2">
        <v>461.99847010500031</v>
      </c>
      <c r="M940" s="4">
        <v>259.60950000000003</v>
      </c>
      <c r="N940" s="4">
        <v>259.60950000000003</v>
      </c>
      <c r="O940" s="4">
        <v>246.62902500000001</v>
      </c>
      <c r="P940" s="4">
        <v>246.62902500000001</v>
      </c>
      <c r="Q940" s="5" t="s">
        <v>2969</v>
      </c>
      <c r="R940" s="12">
        <v>215.3694451050003</v>
      </c>
      <c r="S940" s="59">
        <v>0</v>
      </c>
      <c r="T940" s="59">
        <v>0</v>
      </c>
      <c r="U940" s="59">
        <v>0</v>
      </c>
      <c r="V940" s="59">
        <v>0</v>
      </c>
      <c r="W940" s="59">
        <v>0</v>
      </c>
      <c r="X940" s="60">
        <f t="shared" si="171"/>
        <v>0</v>
      </c>
      <c r="Y940" s="5"/>
    </row>
    <row r="941" spans="1:25" customFormat="1" x14ac:dyDescent="0.35">
      <c r="A941" s="1" t="s">
        <v>2146</v>
      </c>
      <c r="B941" s="1" t="s">
        <v>2147</v>
      </c>
      <c r="C941" s="3">
        <v>43997</v>
      </c>
      <c r="D941" s="1" t="s">
        <v>417</v>
      </c>
      <c r="E941" s="1" t="s">
        <v>418</v>
      </c>
      <c r="F941" s="1" t="s">
        <v>2983</v>
      </c>
      <c r="G941" s="1" t="s">
        <v>3227</v>
      </c>
      <c r="H941" s="42"/>
      <c r="I941" s="2">
        <v>1</v>
      </c>
      <c r="J941" s="2">
        <v>1056.53933884298</v>
      </c>
      <c r="K941" s="87">
        <v>1476.57711839339</v>
      </c>
      <c r="L941" s="2">
        <v>1786.658313256002</v>
      </c>
      <c r="M941" s="4">
        <v>1278.4126000000058</v>
      </c>
      <c r="N941" s="4">
        <v>1278.4126000000058</v>
      </c>
      <c r="O941" s="4">
        <v>1278.4126000000058</v>
      </c>
      <c r="P941" s="4">
        <v>1278.4126000000058</v>
      </c>
      <c r="Q941" s="5" t="s">
        <v>2969</v>
      </c>
      <c r="R941" s="12">
        <v>508.24571325599618</v>
      </c>
      <c r="S941" s="59">
        <v>0</v>
      </c>
      <c r="T941" s="59">
        <v>0</v>
      </c>
      <c r="U941" s="59">
        <v>0</v>
      </c>
      <c r="V941" s="59">
        <v>0</v>
      </c>
      <c r="W941" s="59">
        <v>0</v>
      </c>
      <c r="X941" s="60">
        <f t="shared" si="171"/>
        <v>0</v>
      </c>
      <c r="Y941" s="5"/>
    </row>
    <row r="942" spans="1:25" customFormat="1" x14ac:dyDescent="0.35">
      <c r="A942" s="1" t="s">
        <v>2405</v>
      </c>
      <c r="B942" s="1" t="s">
        <v>2406</v>
      </c>
      <c r="C942" s="3">
        <v>43997</v>
      </c>
      <c r="D942" s="1" t="s">
        <v>417</v>
      </c>
      <c r="E942" s="1" t="s">
        <v>418</v>
      </c>
      <c r="F942" s="1" t="s">
        <v>2983</v>
      </c>
      <c r="G942" s="1" t="s">
        <v>3227</v>
      </c>
      <c r="H942" s="42">
        <v>711</v>
      </c>
      <c r="I942" s="2">
        <v>1</v>
      </c>
      <c r="J942" s="2">
        <v>184.70140495867801</v>
      </c>
      <c r="K942" s="87">
        <v>258.13129551405001</v>
      </c>
      <c r="L942" s="2">
        <v>312.33886757200048</v>
      </c>
      <c r="M942" s="4">
        <v>223.48870000000039</v>
      </c>
      <c r="N942" s="4">
        <v>223.48870000000039</v>
      </c>
      <c r="O942" s="4">
        <v>212.31426500000038</v>
      </c>
      <c r="P942" s="4">
        <v>212.31426500000038</v>
      </c>
      <c r="Q942" s="5" t="s">
        <v>2969</v>
      </c>
      <c r="R942" s="12">
        <v>100.02460257200011</v>
      </c>
      <c r="S942" s="59">
        <v>3900.99</v>
      </c>
      <c r="T942" s="59">
        <v>-94.01</v>
      </c>
      <c r="U942" s="59">
        <v>-78.02</v>
      </c>
      <c r="V942" s="59">
        <v>-46.799999999999727</v>
      </c>
      <c r="W942" s="59">
        <v>3682.16</v>
      </c>
      <c r="X942" s="60">
        <f>+W942-P943</f>
        <v>1844.6514999999936</v>
      </c>
      <c r="Y942" s="5"/>
    </row>
    <row r="943" spans="1:25" customFormat="1" x14ac:dyDescent="0.35">
      <c r="A943" s="1"/>
      <c r="B943" s="1"/>
      <c r="C943" s="3"/>
      <c r="D943" s="1"/>
      <c r="E943" s="1"/>
      <c r="F943" s="1"/>
      <c r="G943" s="1"/>
      <c r="H943" s="42"/>
      <c r="I943" s="2"/>
      <c r="J943" s="2"/>
      <c r="K943" s="87"/>
      <c r="L943" s="2"/>
      <c r="M943" s="4"/>
      <c r="N943" s="4"/>
      <c r="O943" s="4"/>
      <c r="P943" s="26">
        <f>SUM(P939:P942)</f>
        <v>1837.5085000000063</v>
      </c>
      <c r="Q943" s="5"/>
      <c r="R943" s="12"/>
      <c r="S943" s="59">
        <v>0</v>
      </c>
      <c r="T943" s="59">
        <v>0</v>
      </c>
      <c r="U943" s="59">
        <v>0</v>
      </c>
      <c r="V943" s="59">
        <v>0</v>
      </c>
      <c r="W943" s="59">
        <v>0</v>
      </c>
      <c r="X943" s="60">
        <f>+W943</f>
        <v>0</v>
      </c>
      <c r="Y943" s="5"/>
    </row>
    <row r="944" spans="1:25" customFormat="1" x14ac:dyDescent="0.35">
      <c r="A944" s="1" t="s">
        <v>2474</v>
      </c>
      <c r="B944" s="1" t="s">
        <v>2475</v>
      </c>
      <c r="C944" s="3">
        <v>43997</v>
      </c>
      <c r="D944" s="1" t="s">
        <v>2484</v>
      </c>
      <c r="E944" s="1" t="s">
        <v>2485</v>
      </c>
      <c r="F944" s="1" t="s">
        <v>2983</v>
      </c>
      <c r="G944" s="1" t="s">
        <v>3228</v>
      </c>
      <c r="H944" s="42">
        <v>714</v>
      </c>
      <c r="I944" s="2">
        <v>1</v>
      </c>
      <c r="J944" s="2">
        <v>806.82363636363596</v>
      </c>
      <c r="K944" s="87">
        <v>1411.56215652727</v>
      </c>
      <c r="L944" s="2">
        <v>1707.9902093979965</v>
      </c>
      <c r="M944" s="4">
        <v>976.25659999999948</v>
      </c>
      <c r="N944" s="4">
        <v>976.25659999999948</v>
      </c>
      <c r="O944" s="4">
        <v>927.44376999999952</v>
      </c>
      <c r="P944" s="26">
        <v>927.44376999999952</v>
      </c>
      <c r="Q944" s="5" t="s">
        <v>2969</v>
      </c>
      <c r="R944" s="12">
        <v>780.54643939799701</v>
      </c>
      <c r="S944" s="59">
        <v>1451.8</v>
      </c>
      <c r="T944" s="59">
        <v>-34.99</v>
      </c>
      <c r="U944" s="59">
        <v>-29.04</v>
      </c>
      <c r="V944" s="59">
        <v>-90.009999999999991</v>
      </c>
      <c r="W944" s="59">
        <v>1297.76</v>
      </c>
      <c r="X944" s="60">
        <f t="shared" ref="X944:X945" si="172">+W944-P944</f>
        <v>370.31623000000047</v>
      </c>
      <c r="Y944" s="5"/>
    </row>
    <row r="945" spans="1:25" customFormat="1" x14ac:dyDescent="0.35">
      <c r="A945" s="1" t="s">
        <v>2146</v>
      </c>
      <c r="B945" s="1" t="s">
        <v>2147</v>
      </c>
      <c r="C945" s="3">
        <v>43997</v>
      </c>
      <c r="D945" s="1" t="s">
        <v>2362</v>
      </c>
      <c r="E945" s="1" t="s">
        <v>2363</v>
      </c>
      <c r="F945" s="1" t="s">
        <v>2983</v>
      </c>
      <c r="G945" s="1" t="s">
        <v>3229</v>
      </c>
      <c r="H945" s="42">
        <v>715</v>
      </c>
      <c r="I945" s="2">
        <v>1</v>
      </c>
      <c r="J945" s="2">
        <v>1056.53933884298</v>
      </c>
      <c r="K945" s="87">
        <v>1486.7832884066199</v>
      </c>
      <c r="L945" s="2">
        <v>1799.0077789720101</v>
      </c>
      <c r="M945" s="4">
        <v>1278.4126000000058</v>
      </c>
      <c r="N945" s="4">
        <v>1278.4126000000058</v>
      </c>
      <c r="O945" s="4">
        <v>1278.4126000000058</v>
      </c>
      <c r="P945" s="26">
        <v>1278.4126000000058</v>
      </c>
      <c r="Q945" s="5" t="s">
        <v>2969</v>
      </c>
      <c r="R945" s="12">
        <v>520.59517897200431</v>
      </c>
      <c r="S945" s="59">
        <v>1799</v>
      </c>
      <c r="T945" s="59">
        <v>-43.36</v>
      </c>
      <c r="U945" s="59">
        <v>-35.979999999999997</v>
      </c>
      <c r="V945" s="59">
        <v>-75.560000000000173</v>
      </c>
      <c r="W945" s="59">
        <v>1644.1</v>
      </c>
      <c r="X945" s="60">
        <f t="shared" si="172"/>
        <v>365.68739999999411</v>
      </c>
      <c r="Y945" s="5"/>
    </row>
    <row r="946" spans="1:25" customFormat="1" x14ac:dyDescent="0.35">
      <c r="A946" s="1" t="s">
        <v>2146</v>
      </c>
      <c r="B946" s="1" t="s">
        <v>2147</v>
      </c>
      <c r="C946" s="3">
        <v>43997</v>
      </c>
      <c r="D946" s="1" t="s">
        <v>2364</v>
      </c>
      <c r="E946" s="1" t="s">
        <v>2365</v>
      </c>
      <c r="F946" s="1" t="s">
        <v>2983</v>
      </c>
      <c r="G946" s="1" t="s">
        <v>3230</v>
      </c>
      <c r="H946" s="42"/>
      <c r="I946" s="2">
        <v>1</v>
      </c>
      <c r="J946" s="2">
        <v>1056.53933884298</v>
      </c>
      <c r="K946" s="87">
        <v>1476.57711839339</v>
      </c>
      <c r="L946" s="2">
        <v>1786.658313256002</v>
      </c>
      <c r="M946" s="4">
        <v>1278.4126000000058</v>
      </c>
      <c r="N946" s="4">
        <v>1278.4126000000058</v>
      </c>
      <c r="O946" s="4">
        <v>1278.4126000000058</v>
      </c>
      <c r="P946" s="4">
        <v>1278.4126000000058</v>
      </c>
      <c r="Q946" s="5" t="s">
        <v>2969</v>
      </c>
      <c r="R946" s="12">
        <v>508.24571325599618</v>
      </c>
      <c r="S946" s="59">
        <v>0</v>
      </c>
      <c r="T946" s="59">
        <v>0</v>
      </c>
      <c r="U946" s="59">
        <v>0</v>
      </c>
      <c r="V946" s="59">
        <v>0</v>
      </c>
      <c r="W946" s="59">
        <v>0</v>
      </c>
      <c r="X946" s="60">
        <f>+W946</f>
        <v>0</v>
      </c>
      <c r="Y946" s="5"/>
    </row>
    <row r="947" spans="1:25" customFormat="1" x14ac:dyDescent="0.35">
      <c r="A947" s="1" t="s">
        <v>2405</v>
      </c>
      <c r="B947" s="1" t="s">
        <v>2406</v>
      </c>
      <c r="C947" s="3">
        <v>43997</v>
      </c>
      <c r="D947" s="1" t="s">
        <v>2364</v>
      </c>
      <c r="E947" s="1" t="s">
        <v>2365</v>
      </c>
      <c r="F947" s="1" t="s">
        <v>2983</v>
      </c>
      <c r="G947" s="1" t="s">
        <v>3230</v>
      </c>
      <c r="H947" s="42">
        <v>718</v>
      </c>
      <c r="I947" s="2">
        <v>1</v>
      </c>
      <c r="J947" s="2">
        <v>184.70140495867801</v>
      </c>
      <c r="K947" s="87">
        <v>258.13129551405001</v>
      </c>
      <c r="L947" s="2">
        <v>312.33886757200048</v>
      </c>
      <c r="M947" s="4">
        <v>223.48870000000039</v>
      </c>
      <c r="N947" s="4">
        <v>223.48870000000039</v>
      </c>
      <c r="O947" s="4">
        <v>212.31426500000038</v>
      </c>
      <c r="P947" s="4">
        <v>212.31426500000038</v>
      </c>
      <c r="Q947" s="5" t="s">
        <v>2969</v>
      </c>
      <c r="R947" s="12">
        <v>100.02460257200011</v>
      </c>
      <c r="S947" s="59">
        <v>2099</v>
      </c>
      <c r="T947" s="59">
        <v>-50.59</v>
      </c>
      <c r="U947" s="59">
        <v>-41.98</v>
      </c>
      <c r="V947" s="59">
        <v>-88.159999999999854</v>
      </c>
      <c r="W947" s="59">
        <v>1918.27</v>
      </c>
      <c r="X947" s="60">
        <f>+W947-P948</f>
        <v>427.54313499999375</v>
      </c>
      <c r="Y947" s="5"/>
    </row>
    <row r="948" spans="1:25" customFormat="1" x14ac:dyDescent="0.35">
      <c r="A948" s="1"/>
      <c r="B948" s="1"/>
      <c r="C948" s="3"/>
      <c r="D948" s="1"/>
      <c r="E948" s="1"/>
      <c r="F948" s="1"/>
      <c r="G948" s="1"/>
      <c r="H948" s="42"/>
      <c r="I948" s="2"/>
      <c r="J948" s="2"/>
      <c r="K948" s="87"/>
      <c r="L948" s="2"/>
      <c r="M948" s="4"/>
      <c r="N948" s="4"/>
      <c r="O948" s="4"/>
      <c r="P948" s="26">
        <f>SUM(P946:P947)</f>
        <v>1490.7268650000062</v>
      </c>
      <c r="Q948" s="5"/>
      <c r="R948" s="12"/>
      <c r="S948" s="59">
        <v>0</v>
      </c>
      <c r="T948" s="59">
        <v>0</v>
      </c>
      <c r="U948" s="59">
        <v>0</v>
      </c>
      <c r="V948" s="59">
        <v>0</v>
      </c>
      <c r="W948" s="59">
        <v>0</v>
      </c>
      <c r="X948" s="60">
        <f>+W948</f>
        <v>0</v>
      </c>
      <c r="Y948" s="5"/>
    </row>
    <row r="949" spans="1:25" customFormat="1" x14ac:dyDescent="0.35">
      <c r="A949" s="1" t="s">
        <v>2146</v>
      </c>
      <c r="B949" s="1" t="s">
        <v>2147</v>
      </c>
      <c r="C949" s="3">
        <v>43997</v>
      </c>
      <c r="D949" s="1" t="s">
        <v>2366</v>
      </c>
      <c r="E949" s="1" t="s">
        <v>2367</v>
      </c>
      <c r="F949" s="1" t="s">
        <v>2983</v>
      </c>
      <c r="G949" s="1" t="s">
        <v>3231</v>
      </c>
      <c r="H949" s="42">
        <v>719</v>
      </c>
      <c r="I949" s="2">
        <v>1</v>
      </c>
      <c r="J949" s="2">
        <v>1056.53933884298</v>
      </c>
      <c r="K949" s="87">
        <v>1486.7832884066199</v>
      </c>
      <c r="L949" s="2">
        <v>1799.0077789720101</v>
      </c>
      <c r="M949" s="4">
        <v>1278.4126000000058</v>
      </c>
      <c r="N949" s="4">
        <v>1278.4126000000058</v>
      </c>
      <c r="O949" s="4">
        <v>1278.4126000000058</v>
      </c>
      <c r="P949" s="26">
        <v>1278.4126000000058</v>
      </c>
      <c r="Q949" s="5" t="s">
        <v>2969</v>
      </c>
      <c r="R949" s="12">
        <v>520.59517897200431</v>
      </c>
      <c r="S949" s="59">
        <v>1799</v>
      </c>
      <c r="T949" s="59">
        <v>-43.36</v>
      </c>
      <c r="U949" s="59">
        <v>-35.979999999999997</v>
      </c>
      <c r="V949" s="59">
        <v>-21.600000000000136</v>
      </c>
      <c r="W949" s="59">
        <v>1698.06</v>
      </c>
      <c r="X949" s="60">
        <f>+W949-P949</f>
        <v>419.64739999999415</v>
      </c>
      <c r="Y949" s="5"/>
    </row>
    <row r="950" spans="1:25" customFormat="1" x14ac:dyDescent="0.35">
      <c r="A950" s="1" t="s">
        <v>1009</v>
      </c>
      <c r="B950" s="1" t="s">
        <v>1010</v>
      </c>
      <c r="C950" s="3">
        <v>43997</v>
      </c>
      <c r="D950" s="1" t="s">
        <v>1021</v>
      </c>
      <c r="E950" s="1" t="s">
        <v>1022</v>
      </c>
      <c r="F950" s="1" t="s">
        <v>2983</v>
      </c>
      <c r="G950" s="1" t="s">
        <v>3232</v>
      </c>
      <c r="H950" s="42"/>
      <c r="I950" s="2">
        <v>1</v>
      </c>
      <c r="J950" s="2">
        <v>108.45396694214899</v>
      </c>
      <c r="K950" s="87">
        <v>159.79607489256199</v>
      </c>
      <c r="L950" s="2">
        <v>193.35325062000001</v>
      </c>
      <c r="M950" s="4">
        <v>131.22930000000028</v>
      </c>
      <c r="N950" s="4">
        <v>131.22930000000028</v>
      </c>
      <c r="O950" s="4">
        <v>124.66783500000025</v>
      </c>
      <c r="P950" s="4">
        <v>124.66783500000025</v>
      </c>
      <c r="Q950" s="5" t="s">
        <v>2969</v>
      </c>
      <c r="R950" s="12">
        <v>68.685415619999759</v>
      </c>
      <c r="S950" s="59">
        <v>0</v>
      </c>
      <c r="T950" s="59">
        <v>0</v>
      </c>
      <c r="U950" s="59">
        <v>0</v>
      </c>
      <c r="V950" s="59">
        <v>0</v>
      </c>
      <c r="W950" s="59">
        <v>0</v>
      </c>
      <c r="X950" s="60">
        <f t="shared" ref="X950:X956" si="173">+W950</f>
        <v>0</v>
      </c>
      <c r="Y950" s="5"/>
    </row>
    <row r="951" spans="1:25" customFormat="1" x14ac:dyDescent="0.35">
      <c r="A951" s="1" t="s">
        <v>1145</v>
      </c>
      <c r="B951" s="1" t="s">
        <v>1146</v>
      </c>
      <c r="C951" s="3">
        <v>43997</v>
      </c>
      <c r="D951" s="1" t="s">
        <v>1021</v>
      </c>
      <c r="E951" s="1" t="s">
        <v>1022</v>
      </c>
      <c r="F951" s="1" t="s">
        <v>2983</v>
      </c>
      <c r="G951" s="1" t="s">
        <v>3232</v>
      </c>
      <c r="H951" s="42"/>
      <c r="I951" s="2">
        <v>1</v>
      </c>
      <c r="J951" s="2">
        <v>148.53363636363599</v>
      </c>
      <c r="K951" s="87">
        <v>218.849459818181</v>
      </c>
      <c r="L951" s="2">
        <v>264.80784637999903</v>
      </c>
      <c r="M951" s="4">
        <v>179.72569999999953</v>
      </c>
      <c r="N951" s="4">
        <v>179.72569999999953</v>
      </c>
      <c r="O951" s="4">
        <v>170.73941499999955</v>
      </c>
      <c r="P951" s="4">
        <v>170.73941499999955</v>
      </c>
      <c r="Q951" s="5" t="s">
        <v>2969</v>
      </c>
      <c r="R951" s="12">
        <v>94.068431379999481</v>
      </c>
      <c r="S951" s="59">
        <v>0</v>
      </c>
      <c r="T951" s="59">
        <v>0</v>
      </c>
      <c r="U951" s="59">
        <v>0</v>
      </c>
      <c r="V951" s="59">
        <v>0</v>
      </c>
      <c r="W951" s="59">
        <v>0</v>
      </c>
      <c r="X951" s="60">
        <f t="shared" si="173"/>
        <v>0</v>
      </c>
      <c r="Y951" s="5"/>
    </row>
    <row r="952" spans="1:25" customFormat="1" x14ac:dyDescent="0.35">
      <c r="A952" s="1" t="s">
        <v>1325</v>
      </c>
      <c r="B952" s="1" t="s">
        <v>1326</v>
      </c>
      <c r="C952" s="3">
        <v>43997</v>
      </c>
      <c r="D952" s="1" t="s">
        <v>1021</v>
      </c>
      <c r="E952" s="1" t="s">
        <v>1022</v>
      </c>
      <c r="F952" s="1" t="s">
        <v>2983</v>
      </c>
      <c r="G952" s="1" t="s">
        <v>3232</v>
      </c>
      <c r="H952" s="42"/>
      <c r="I952" s="2">
        <v>1</v>
      </c>
      <c r="J952" s="2">
        <v>214.553305785124</v>
      </c>
      <c r="K952" s="87">
        <v>316.12284074380199</v>
      </c>
      <c r="L952" s="2">
        <v>382.50863730000037</v>
      </c>
      <c r="M952" s="4">
        <v>259.60950000000003</v>
      </c>
      <c r="N952" s="4">
        <v>259.60950000000003</v>
      </c>
      <c r="O952" s="4">
        <v>246.62902500000001</v>
      </c>
      <c r="P952" s="4">
        <v>246.62902500000001</v>
      </c>
      <c r="Q952" s="5" t="s">
        <v>2969</v>
      </c>
      <c r="R952" s="12">
        <v>135.87961230000036</v>
      </c>
      <c r="S952" s="59">
        <v>0</v>
      </c>
      <c r="T952" s="59">
        <v>0</v>
      </c>
      <c r="U952" s="59">
        <v>0</v>
      </c>
      <c r="V952" s="59">
        <v>0</v>
      </c>
      <c r="W952" s="59">
        <v>0</v>
      </c>
      <c r="X952" s="60">
        <f t="shared" si="173"/>
        <v>0</v>
      </c>
      <c r="Y952" s="5"/>
    </row>
    <row r="953" spans="1:25" customFormat="1" x14ac:dyDescent="0.35">
      <c r="A953" s="1" t="s">
        <v>1349</v>
      </c>
      <c r="B953" s="1" t="s">
        <v>1350</v>
      </c>
      <c r="C953" s="3">
        <v>43997</v>
      </c>
      <c r="D953" s="1" t="s">
        <v>1021</v>
      </c>
      <c r="E953" s="1" t="s">
        <v>1022</v>
      </c>
      <c r="F953" s="1" t="s">
        <v>2983</v>
      </c>
      <c r="G953" s="1" t="s">
        <v>3232</v>
      </c>
      <c r="H953" s="42"/>
      <c r="I953" s="2">
        <v>1</v>
      </c>
      <c r="J953" s="2">
        <v>209.05173553719001</v>
      </c>
      <c r="K953" s="87">
        <v>308.01473662313998</v>
      </c>
      <c r="L953" s="2">
        <v>372.69783131399936</v>
      </c>
      <c r="M953" s="4">
        <v>252.9525999999999</v>
      </c>
      <c r="N953" s="4">
        <v>252.9525999999999</v>
      </c>
      <c r="O953" s="4">
        <v>240.30496999999991</v>
      </c>
      <c r="P953" s="4">
        <v>240.30496999999991</v>
      </c>
      <c r="Q953" s="5" t="s">
        <v>2969</v>
      </c>
      <c r="R953" s="12">
        <v>132.39286131399945</v>
      </c>
      <c r="S953" s="59">
        <v>0</v>
      </c>
      <c r="T953" s="59">
        <v>0</v>
      </c>
      <c r="U953" s="59">
        <v>0</v>
      </c>
      <c r="V953" s="59">
        <v>0</v>
      </c>
      <c r="W953" s="59">
        <v>0</v>
      </c>
      <c r="X953" s="60">
        <f t="shared" si="173"/>
        <v>0</v>
      </c>
      <c r="Y953" s="5"/>
    </row>
    <row r="954" spans="1:25" customFormat="1" x14ac:dyDescent="0.35">
      <c r="A954" s="1" t="s">
        <v>1481</v>
      </c>
      <c r="B954" s="1" t="s">
        <v>1482</v>
      </c>
      <c r="C954" s="3">
        <v>43997</v>
      </c>
      <c r="D954" s="1" t="s">
        <v>1021</v>
      </c>
      <c r="E954" s="1" t="s">
        <v>1022</v>
      </c>
      <c r="F954" s="1" t="s">
        <v>2983</v>
      </c>
      <c r="G954" s="1" t="s">
        <v>3232</v>
      </c>
      <c r="H954" s="42"/>
      <c r="I954" s="2">
        <v>1</v>
      </c>
      <c r="J954" s="2">
        <v>529.09223140495897</v>
      </c>
      <c r="K954" s="87">
        <v>779.56449375206705</v>
      </c>
      <c r="L954" s="2">
        <v>943.27303744000108</v>
      </c>
      <c r="M954" s="4">
        <v>640.20160000000033</v>
      </c>
      <c r="N954" s="4">
        <v>640.20160000000033</v>
      </c>
      <c r="O954" s="4">
        <v>608.19152000000031</v>
      </c>
      <c r="P954" s="4">
        <v>608.19152000000031</v>
      </c>
      <c r="Q954" s="5" t="s">
        <v>2969</v>
      </c>
      <c r="R954" s="12">
        <v>335.08151744000077</v>
      </c>
      <c r="S954" s="59">
        <v>0</v>
      </c>
      <c r="T954" s="59">
        <v>0</v>
      </c>
      <c r="U954" s="59">
        <v>0</v>
      </c>
      <c r="V954" s="59">
        <v>0</v>
      </c>
      <c r="W954" s="59">
        <v>0</v>
      </c>
      <c r="X954" s="60">
        <f t="shared" si="173"/>
        <v>0</v>
      </c>
      <c r="Y954" s="5"/>
    </row>
    <row r="955" spans="1:25" customFormat="1" x14ac:dyDescent="0.35">
      <c r="A955" s="1" t="s">
        <v>1529</v>
      </c>
      <c r="B955" s="1" t="s">
        <v>1530</v>
      </c>
      <c r="C955" s="3">
        <v>43997</v>
      </c>
      <c r="D955" s="1" t="s">
        <v>1021</v>
      </c>
      <c r="E955" s="1" t="s">
        <v>1022</v>
      </c>
      <c r="F955" s="1" t="s">
        <v>2983</v>
      </c>
      <c r="G955" s="1" t="s">
        <v>3232</v>
      </c>
      <c r="H955" s="42"/>
      <c r="I955" s="2">
        <v>1</v>
      </c>
      <c r="J955" s="2">
        <v>133.117933884298</v>
      </c>
      <c r="K955" s="87">
        <v>196.135963785125</v>
      </c>
      <c r="L955" s="2">
        <v>237.32451618000124</v>
      </c>
      <c r="M955" s="4">
        <v>161.07270000000057</v>
      </c>
      <c r="N955" s="4">
        <v>161.07270000000057</v>
      </c>
      <c r="O955" s="4">
        <v>153.01906500000052</v>
      </c>
      <c r="P955" s="4">
        <v>153.01906500000052</v>
      </c>
      <c r="Q955" s="5" t="s">
        <v>2969</v>
      </c>
      <c r="R955" s="12">
        <v>84.305451180000716</v>
      </c>
      <c r="S955" s="59">
        <v>0</v>
      </c>
      <c r="T955" s="59">
        <v>0</v>
      </c>
      <c r="U955" s="59">
        <v>0</v>
      </c>
      <c r="V955" s="59">
        <v>0</v>
      </c>
      <c r="W955" s="59">
        <v>0</v>
      </c>
      <c r="X955" s="60">
        <f t="shared" si="173"/>
        <v>0</v>
      </c>
      <c r="Y955" s="5"/>
    </row>
    <row r="956" spans="1:25" customFormat="1" x14ac:dyDescent="0.35">
      <c r="A956" s="1" t="s">
        <v>1826</v>
      </c>
      <c r="B956" s="1" t="s">
        <v>1827</v>
      </c>
      <c r="C956" s="3">
        <v>43997</v>
      </c>
      <c r="D956" s="1" t="s">
        <v>1021</v>
      </c>
      <c r="E956" s="1" t="s">
        <v>1022</v>
      </c>
      <c r="F956" s="1" t="s">
        <v>2983</v>
      </c>
      <c r="G956" s="1" t="s">
        <v>3232</v>
      </c>
      <c r="H956" s="42"/>
      <c r="I956" s="2">
        <v>1</v>
      </c>
      <c r="J956" s="2">
        <v>20.730165289256199</v>
      </c>
      <c r="K956" s="87">
        <v>30.543825537190099</v>
      </c>
      <c r="L956" s="2">
        <v>36.958028900000016</v>
      </c>
      <c r="M956" s="4">
        <v>25.083500000000001</v>
      </c>
      <c r="N956" s="4">
        <v>25.083500000000001</v>
      </c>
      <c r="O956" s="4">
        <v>23.829325000000001</v>
      </c>
      <c r="P956" s="4">
        <v>23.829325000000001</v>
      </c>
      <c r="Q956" s="5" t="s">
        <v>2969</v>
      </c>
      <c r="R956" s="12">
        <v>13.128703900000016</v>
      </c>
      <c r="S956" s="59">
        <v>0</v>
      </c>
      <c r="T956" s="59">
        <v>0</v>
      </c>
      <c r="U956" s="59">
        <v>0</v>
      </c>
      <c r="V956" s="59">
        <v>0</v>
      </c>
      <c r="W956" s="59">
        <v>0</v>
      </c>
      <c r="X956" s="60">
        <f t="shared" si="173"/>
        <v>0</v>
      </c>
      <c r="Y956" s="5"/>
    </row>
    <row r="957" spans="1:25" customFormat="1" x14ac:dyDescent="0.35">
      <c r="A957" s="1" t="s">
        <v>2848</v>
      </c>
      <c r="B957" s="1" t="s">
        <v>2849</v>
      </c>
      <c r="C957" s="3">
        <v>43997</v>
      </c>
      <c r="D957" s="1" t="s">
        <v>1021</v>
      </c>
      <c r="E957" s="1" t="s">
        <v>1022</v>
      </c>
      <c r="F957" s="1" t="s">
        <v>2983</v>
      </c>
      <c r="G957" s="1" t="s">
        <v>3232</v>
      </c>
      <c r="H957" s="42">
        <v>721</v>
      </c>
      <c r="I957" s="2">
        <v>1</v>
      </c>
      <c r="J957" s="2">
        <v>38.195702479338799</v>
      </c>
      <c r="K957" s="87">
        <v>56.277548033057798</v>
      </c>
      <c r="L957" s="2">
        <v>68.095833119999938</v>
      </c>
      <c r="M957" s="4">
        <v>46.216799999999942</v>
      </c>
      <c r="N957" s="4">
        <v>46.216799999999942</v>
      </c>
      <c r="O957" s="4">
        <v>43.905959999999943</v>
      </c>
      <c r="P957" s="4">
        <v>43.905959999999943</v>
      </c>
      <c r="Q957" s="5" t="s">
        <v>2969</v>
      </c>
      <c r="R957" s="12">
        <v>24.189873119999994</v>
      </c>
      <c r="S957" s="59">
        <v>2499</v>
      </c>
      <c r="T957" s="59">
        <v>-60.23</v>
      </c>
      <c r="U957" s="59">
        <v>-49.98</v>
      </c>
      <c r="V957" s="59">
        <v>-104.96000000000004</v>
      </c>
      <c r="W957" s="59">
        <v>2283.83</v>
      </c>
      <c r="X957" s="60">
        <f>+W957-P958</f>
        <v>672.54288499999961</v>
      </c>
      <c r="Y957" s="5"/>
    </row>
    <row r="958" spans="1:25" customFormat="1" x14ac:dyDescent="0.35">
      <c r="A958" s="1"/>
      <c r="B958" s="1"/>
      <c r="C958" s="3"/>
      <c r="D958" s="1"/>
      <c r="E958" s="1"/>
      <c r="F958" s="1"/>
      <c r="G958" s="1"/>
      <c r="H958" s="42"/>
      <c r="I958" s="2"/>
      <c r="J958" s="2"/>
      <c r="K958" s="87"/>
      <c r="L958" s="2"/>
      <c r="M958" s="4"/>
      <c r="N958" s="4"/>
      <c r="O958" s="4"/>
      <c r="P958" s="26">
        <f>SUM(P950:P957)</f>
        <v>1611.2871150000003</v>
      </c>
      <c r="Q958" s="5"/>
      <c r="R958" s="12"/>
      <c r="S958" s="59">
        <v>0</v>
      </c>
      <c r="T958" s="59">
        <v>0</v>
      </c>
      <c r="U958" s="59">
        <v>0</v>
      </c>
      <c r="V958" s="59">
        <v>0</v>
      </c>
      <c r="W958" s="59">
        <v>0</v>
      </c>
      <c r="X958" s="60">
        <f t="shared" ref="X958:X959" si="174">+W958</f>
        <v>0</v>
      </c>
      <c r="Y958" s="5"/>
    </row>
    <row r="959" spans="1:25" customFormat="1" x14ac:dyDescent="0.35">
      <c r="A959" s="1" t="s">
        <v>872</v>
      </c>
      <c r="B959" s="1" t="s">
        <v>873</v>
      </c>
      <c r="C959" s="3">
        <v>43997</v>
      </c>
      <c r="D959" s="1" t="s">
        <v>876</v>
      </c>
      <c r="E959" s="1" t="s">
        <v>877</v>
      </c>
      <c r="F959" s="1" t="s">
        <v>2983</v>
      </c>
      <c r="G959" s="1" t="s">
        <v>3233</v>
      </c>
      <c r="H959" s="42"/>
      <c r="I959" s="2">
        <v>1</v>
      </c>
      <c r="J959" s="2">
        <v>341.09132231404999</v>
      </c>
      <c r="K959" s="87">
        <v>596.72903564876106</v>
      </c>
      <c r="L959" s="2">
        <v>722.04213313500088</v>
      </c>
      <c r="M959" s="4">
        <v>412.72050000000047</v>
      </c>
      <c r="N959" s="4">
        <v>412.72050000000047</v>
      </c>
      <c r="O959" s="4">
        <v>392.08447500000045</v>
      </c>
      <c r="P959" s="4">
        <v>392.08447500000045</v>
      </c>
      <c r="Q959" s="5" t="s">
        <v>2969</v>
      </c>
      <c r="R959" s="12">
        <v>329.95765813500043</v>
      </c>
      <c r="S959" s="59">
        <v>0</v>
      </c>
      <c r="T959" s="59">
        <v>0</v>
      </c>
      <c r="U959" s="59">
        <v>0</v>
      </c>
      <c r="V959" s="59">
        <v>0</v>
      </c>
      <c r="W959" s="59">
        <v>0</v>
      </c>
      <c r="X959" s="60">
        <f t="shared" si="174"/>
        <v>0</v>
      </c>
      <c r="Y959" s="5"/>
    </row>
    <row r="960" spans="1:25" customFormat="1" x14ac:dyDescent="0.35">
      <c r="A960" s="1" t="s">
        <v>2474</v>
      </c>
      <c r="B960" s="1" t="s">
        <v>2475</v>
      </c>
      <c r="C960" s="3">
        <v>43997</v>
      </c>
      <c r="D960" s="1" t="s">
        <v>876</v>
      </c>
      <c r="E960" s="1" t="s">
        <v>877</v>
      </c>
      <c r="F960" s="1" t="s">
        <v>2983</v>
      </c>
      <c r="G960" s="1" t="s">
        <v>3233</v>
      </c>
      <c r="H960" s="42">
        <v>722</v>
      </c>
      <c r="I960" s="2">
        <v>1</v>
      </c>
      <c r="J960" s="2">
        <v>806.82363636363596</v>
      </c>
      <c r="K960" s="87">
        <v>1411.56215652727</v>
      </c>
      <c r="L960" s="2">
        <v>1707.9902093979965</v>
      </c>
      <c r="M960" s="4">
        <v>976.25659999999948</v>
      </c>
      <c r="N960" s="4">
        <v>976.25659999999948</v>
      </c>
      <c r="O960" s="4">
        <v>927.44376999999952</v>
      </c>
      <c r="P960" s="4">
        <v>927.44376999999952</v>
      </c>
      <c r="Q960" s="5" t="s">
        <v>2969</v>
      </c>
      <c r="R960" s="12">
        <v>780.54643939799701</v>
      </c>
      <c r="S960" s="59">
        <v>2430.04</v>
      </c>
      <c r="T960" s="59">
        <v>-58.56</v>
      </c>
      <c r="U960" s="59">
        <v>-48.6</v>
      </c>
      <c r="V960" s="59">
        <v>-102.05999999999995</v>
      </c>
      <c r="W960" s="59">
        <v>2220.8200000000002</v>
      </c>
      <c r="X960" s="60">
        <f>+W960-P961</f>
        <v>901.29175500000019</v>
      </c>
      <c r="Y960" s="5"/>
    </row>
    <row r="961" spans="1:25" customFormat="1" x14ac:dyDescent="0.35">
      <c r="A961" s="1"/>
      <c r="B961" s="1"/>
      <c r="C961" s="3"/>
      <c r="D961" s="1"/>
      <c r="E961" s="1"/>
      <c r="F961" s="1"/>
      <c r="G961" s="1"/>
      <c r="H961" s="42"/>
      <c r="I961" s="2"/>
      <c r="J961" s="2"/>
      <c r="K961" s="87"/>
      <c r="L961" s="2"/>
      <c r="M961" s="4"/>
      <c r="N961" s="4"/>
      <c r="O961" s="4"/>
      <c r="P961" s="26">
        <f>SUM(P959:P960)</f>
        <v>1319.528245</v>
      </c>
      <c r="Q961" s="5"/>
      <c r="R961" s="12"/>
      <c r="S961" s="59">
        <v>0</v>
      </c>
      <c r="T961" s="59">
        <v>0</v>
      </c>
      <c r="U961" s="59">
        <v>0</v>
      </c>
      <c r="V961" s="59">
        <v>0</v>
      </c>
      <c r="W961" s="59">
        <v>0</v>
      </c>
      <c r="X961" s="60">
        <f t="shared" ref="X961:X963" si="175">+W961</f>
        <v>0</v>
      </c>
      <c r="Y961" s="5"/>
    </row>
    <row r="962" spans="1:25" customFormat="1" x14ac:dyDescent="0.35">
      <c r="A962" s="1" t="s">
        <v>1145</v>
      </c>
      <c r="B962" s="1" t="s">
        <v>1146</v>
      </c>
      <c r="C962" s="3">
        <v>43997</v>
      </c>
      <c r="D962" s="1" t="s">
        <v>1315</v>
      </c>
      <c r="E962" s="1" t="s">
        <v>1316</v>
      </c>
      <c r="F962" s="1" t="s">
        <v>2983</v>
      </c>
      <c r="G962" s="1" t="s">
        <v>3234</v>
      </c>
      <c r="H962" s="42"/>
      <c r="I962" s="2">
        <v>1</v>
      </c>
      <c r="J962" s="2">
        <v>148.53363636363599</v>
      </c>
      <c r="K962" s="87">
        <v>259.084251236363</v>
      </c>
      <c r="L962" s="2">
        <v>313.49194399599924</v>
      </c>
      <c r="M962" s="4">
        <v>179.72569999999953</v>
      </c>
      <c r="N962" s="4">
        <v>179.72569999999953</v>
      </c>
      <c r="O962" s="4">
        <v>170.73941499999955</v>
      </c>
      <c r="P962" s="4">
        <v>170.73941499999955</v>
      </c>
      <c r="Q962" s="5" t="s">
        <v>2969</v>
      </c>
      <c r="R962" s="12">
        <v>142.75252899599968</v>
      </c>
      <c r="S962" s="59">
        <v>0</v>
      </c>
      <c r="T962" s="59">
        <v>0</v>
      </c>
      <c r="U962" s="59">
        <v>0</v>
      </c>
      <c r="V962" s="59">
        <v>0</v>
      </c>
      <c r="W962" s="59">
        <v>0</v>
      </c>
      <c r="X962" s="60">
        <f t="shared" si="175"/>
        <v>0</v>
      </c>
      <c r="Y962" s="5"/>
    </row>
    <row r="963" spans="1:25" customFormat="1" x14ac:dyDescent="0.35">
      <c r="A963" s="1" t="s">
        <v>2146</v>
      </c>
      <c r="B963" s="1" t="s">
        <v>2147</v>
      </c>
      <c r="C963" s="3">
        <v>43997</v>
      </c>
      <c r="D963" s="1" t="s">
        <v>1315</v>
      </c>
      <c r="E963" s="1" t="s">
        <v>1316</v>
      </c>
      <c r="F963" s="1" t="s">
        <v>2983</v>
      </c>
      <c r="G963" s="1" t="s">
        <v>3234</v>
      </c>
      <c r="H963" s="42"/>
      <c r="I963" s="2">
        <v>1</v>
      </c>
      <c r="J963" s="2">
        <v>1056.53933884298</v>
      </c>
      <c r="K963" s="87">
        <v>1486.7832884066199</v>
      </c>
      <c r="L963" s="2">
        <v>1799.0077789720101</v>
      </c>
      <c r="M963" s="4">
        <v>1278.4126000000058</v>
      </c>
      <c r="N963" s="4">
        <v>1278.4126000000058</v>
      </c>
      <c r="O963" s="4">
        <v>1278.4126000000058</v>
      </c>
      <c r="P963" s="4">
        <v>1278.4126000000058</v>
      </c>
      <c r="Q963" s="5" t="s">
        <v>2969</v>
      </c>
      <c r="R963" s="12">
        <v>520.59517897200431</v>
      </c>
      <c r="S963" s="59">
        <v>0</v>
      </c>
      <c r="T963" s="59">
        <v>0</v>
      </c>
      <c r="U963" s="59">
        <v>0</v>
      </c>
      <c r="V963" s="59">
        <v>0</v>
      </c>
      <c r="W963" s="59">
        <v>0</v>
      </c>
      <c r="X963" s="60">
        <f t="shared" si="175"/>
        <v>0</v>
      </c>
      <c r="Y963" s="5"/>
    </row>
    <row r="964" spans="1:25" customFormat="1" x14ac:dyDescent="0.35">
      <c r="A964" s="1" t="s">
        <v>2379</v>
      </c>
      <c r="B964" s="1" t="s">
        <v>2380</v>
      </c>
      <c r="C964" s="3">
        <v>43997</v>
      </c>
      <c r="D964" s="1" t="s">
        <v>1315</v>
      </c>
      <c r="E964" s="1" t="s">
        <v>1316</v>
      </c>
      <c r="F964" s="1" t="s">
        <v>2983</v>
      </c>
      <c r="G964" s="1" t="s">
        <v>3234</v>
      </c>
      <c r="H964" s="42">
        <v>723</v>
      </c>
      <c r="I964" s="2">
        <v>1</v>
      </c>
      <c r="J964" s="2">
        <v>267.44652892561999</v>
      </c>
      <c r="K964" s="87">
        <v>468.18119567603298</v>
      </c>
      <c r="L964" s="2">
        <v>566.49924676799992</v>
      </c>
      <c r="M964" s="4">
        <v>323.61030000000017</v>
      </c>
      <c r="N964" s="4">
        <v>323.61030000000017</v>
      </c>
      <c r="O964" s="4">
        <v>307.42978500000015</v>
      </c>
      <c r="P964" s="4">
        <v>307.42978500000015</v>
      </c>
      <c r="Q964" s="5" t="s">
        <v>2969</v>
      </c>
      <c r="R964" s="12">
        <v>259.06946176799977</v>
      </c>
      <c r="S964" s="59">
        <v>2679</v>
      </c>
      <c r="T964" s="59">
        <v>-64.56</v>
      </c>
      <c r="U964" s="59">
        <v>-53.58</v>
      </c>
      <c r="V964" s="59">
        <v>-112.51999999999998</v>
      </c>
      <c r="W964" s="59">
        <v>2448.34</v>
      </c>
      <c r="X964" s="60">
        <f>+W964-P965</f>
        <v>691.75819999999476</v>
      </c>
      <c r="Y964" s="5"/>
    </row>
    <row r="965" spans="1:25" customFormat="1" x14ac:dyDescent="0.35">
      <c r="A965" s="1"/>
      <c r="B965" s="1"/>
      <c r="C965" s="3"/>
      <c r="D965" s="1"/>
      <c r="E965" s="1"/>
      <c r="F965" s="1"/>
      <c r="G965" s="1"/>
      <c r="H965" s="42"/>
      <c r="I965" s="2"/>
      <c r="J965" s="2"/>
      <c r="K965" s="87"/>
      <c r="L965" s="2"/>
      <c r="M965" s="4"/>
      <c r="N965" s="4"/>
      <c r="O965" s="4"/>
      <c r="P965" s="26">
        <f>SUM(P962:P964)</f>
        <v>1756.5818000000054</v>
      </c>
      <c r="Q965" s="5"/>
      <c r="R965" s="12"/>
      <c r="S965" s="59">
        <v>0</v>
      </c>
      <c r="T965" s="59">
        <v>0</v>
      </c>
      <c r="U965" s="59">
        <v>0</v>
      </c>
      <c r="V965" s="59">
        <v>0</v>
      </c>
      <c r="W965" s="59">
        <v>0</v>
      </c>
      <c r="X965" s="60">
        <f t="shared" ref="X965:X968" si="176">+W965</f>
        <v>0</v>
      </c>
      <c r="Y965" s="5"/>
    </row>
    <row r="966" spans="1:25" customFormat="1" x14ac:dyDescent="0.35">
      <c r="A966" s="1" t="s">
        <v>425</v>
      </c>
      <c r="B966" s="1" t="s">
        <v>426</v>
      </c>
      <c r="C966" s="3">
        <v>43997</v>
      </c>
      <c r="D966" s="1" t="s">
        <v>429</v>
      </c>
      <c r="E966" s="1" t="s">
        <v>430</v>
      </c>
      <c r="F966" s="1" t="s">
        <v>2983</v>
      </c>
      <c r="G966" s="1" t="s">
        <v>3235</v>
      </c>
      <c r="H966" s="42"/>
      <c r="I966" s="2">
        <v>1</v>
      </c>
      <c r="J966" s="2">
        <v>87.127107438016495</v>
      </c>
      <c r="K966" s="87">
        <v>152.889776861157</v>
      </c>
      <c r="L966" s="2">
        <v>184.99663000199996</v>
      </c>
      <c r="M966" s="4">
        <v>105.42379999999996</v>
      </c>
      <c r="N966" s="4">
        <v>105.42379999999996</v>
      </c>
      <c r="O966" s="4">
        <v>100.15260999999995</v>
      </c>
      <c r="P966" s="4">
        <v>100.15260999999995</v>
      </c>
      <c r="Q966" s="5" t="s">
        <v>2969</v>
      </c>
      <c r="R966" s="12">
        <v>84.844020002000008</v>
      </c>
      <c r="S966" s="59">
        <v>0</v>
      </c>
      <c r="T966" s="59">
        <v>0</v>
      </c>
      <c r="U966" s="59">
        <v>0</v>
      </c>
      <c r="V966" s="59">
        <v>0</v>
      </c>
      <c r="W966" s="59">
        <v>0</v>
      </c>
      <c r="X966" s="60">
        <f t="shared" si="176"/>
        <v>0</v>
      </c>
      <c r="Y966" s="5"/>
    </row>
    <row r="967" spans="1:25" customFormat="1" x14ac:dyDescent="0.35">
      <c r="A967" s="1" t="s">
        <v>1123</v>
      </c>
      <c r="B967" s="1" t="s">
        <v>1124</v>
      </c>
      <c r="C967" s="3">
        <v>43997</v>
      </c>
      <c r="D967" s="1" t="s">
        <v>429</v>
      </c>
      <c r="E967" s="1" t="s">
        <v>430</v>
      </c>
      <c r="F967" s="1" t="s">
        <v>2983</v>
      </c>
      <c r="G967" s="1" t="s">
        <v>3235</v>
      </c>
      <c r="H967" s="42"/>
      <c r="I967" s="2">
        <v>1</v>
      </c>
      <c r="J967" s="2">
        <v>204.80008264462799</v>
      </c>
      <c r="K967" s="87">
        <v>358.29569658595</v>
      </c>
      <c r="L967" s="2">
        <v>433.53779286899947</v>
      </c>
      <c r="M967" s="4">
        <v>247.80809999999985</v>
      </c>
      <c r="N967" s="4">
        <v>247.80809999999985</v>
      </c>
      <c r="O967" s="4">
        <v>235.41769499999984</v>
      </c>
      <c r="P967" s="4">
        <v>235.41769499999984</v>
      </c>
      <c r="Q967" s="5" t="s">
        <v>2969</v>
      </c>
      <c r="R967" s="12">
        <v>198.12009786899964</v>
      </c>
      <c r="S967" s="59">
        <v>0</v>
      </c>
      <c r="T967" s="59">
        <v>0</v>
      </c>
      <c r="U967" s="59">
        <v>0</v>
      </c>
      <c r="V967" s="59">
        <v>0</v>
      </c>
      <c r="W967" s="59">
        <v>0</v>
      </c>
      <c r="X967" s="60">
        <f t="shared" si="176"/>
        <v>0</v>
      </c>
      <c r="Y967" s="5"/>
    </row>
    <row r="968" spans="1:25" customFormat="1" x14ac:dyDescent="0.35">
      <c r="A968" s="1" t="s">
        <v>1145</v>
      </c>
      <c r="B968" s="1" t="s">
        <v>1146</v>
      </c>
      <c r="C968" s="3">
        <v>43997</v>
      </c>
      <c r="D968" s="1" t="s">
        <v>429</v>
      </c>
      <c r="E968" s="1" t="s">
        <v>430</v>
      </c>
      <c r="F968" s="1" t="s">
        <v>2983</v>
      </c>
      <c r="G968" s="1" t="s">
        <v>3235</v>
      </c>
      <c r="H968" s="42"/>
      <c r="I968" s="2">
        <v>1</v>
      </c>
      <c r="J968" s="2">
        <v>148.53363636363599</v>
      </c>
      <c r="K968" s="87">
        <v>259.084251236363</v>
      </c>
      <c r="L968" s="2">
        <v>313.49194399599924</v>
      </c>
      <c r="M968" s="4">
        <v>179.72569999999953</v>
      </c>
      <c r="N968" s="4">
        <v>179.72569999999953</v>
      </c>
      <c r="O968" s="4">
        <v>170.73941499999955</v>
      </c>
      <c r="P968" s="4">
        <v>170.73941499999955</v>
      </c>
      <c r="Q968" s="5" t="s">
        <v>2969</v>
      </c>
      <c r="R968" s="12">
        <v>142.75252899599968</v>
      </c>
      <c r="S968" s="59">
        <v>0</v>
      </c>
      <c r="T968" s="59">
        <v>0</v>
      </c>
      <c r="U968" s="59">
        <v>0</v>
      </c>
      <c r="V968" s="59">
        <v>0</v>
      </c>
      <c r="W968" s="59">
        <v>0</v>
      </c>
      <c r="X968" s="60">
        <f t="shared" si="176"/>
        <v>0</v>
      </c>
      <c r="Y968" s="5"/>
    </row>
    <row r="969" spans="1:25" customFormat="1" x14ac:dyDescent="0.35">
      <c r="A969" s="1" t="s">
        <v>2848</v>
      </c>
      <c r="B969" s="1" t="s">
        <v>2849</v>
      </c>
      <c r="C969" s="3">
        <v>43997</v>
      </c>
      <c r="D969" s="1" t="s">
        <v>429</v>
      </c>
      <c r="E969" s="1" t="s">
        <v>430</v>
      </c>
      <c r="F969" s="1" t="s">
        <v>2983</v>
      </c>
      <c r="G969" s="1" t="s">
        <v>3235</v>
      </c>
      <c r="H969" s="42">
        <v>724</v>
      </c>
      <c r="I969" s="2">
        <v>1</v>
      </c>
      <c r="J969" s="2">
        <v>38.195702479338799</v>
      </c>
      <c r="K969" s="87">
        <v>73.499226366942096</v>
      </c>
      <c r="L969" s="2">
        <v>88.934063903999927</v>
      </c>
      <c r="M969" s="4">
        <v>46.216799999999942</v>
      </c>
      <c r="N969" s="4">
        <v>46.216799999999942</v>
      </c>
      <c r="O969" s="4">
        <v>43.905959999999943</v>
      </c>
      <c r="P969" s="4">
        <v>43.905959999999943</v>
      </c>
      <c r="Q969" s="5" t="s">
        <v>2969</v>
      </c>
      <c r="R969" s="12">
        <v>45.028103903999984</v>
      </c>
      <c r="S969" s="59">
        <v>1020.97</v>
      </c>
      <c r="T969" s="59">
        <v>-24.61</v>
      </c>
      <c r="U969" s="59">
        <v>-20.420000000000002</v>
      </c>
      <c r="V969" s="59">
        <v>-42.880000000000109</v>
      </c>
      <c r="W969" s="59">
        <v>933.06</v>
      </c>
      <c r="X969" s="60">
        <f>+W969-P970</f>
        <v>382.84432000000061</v>
      </c>
      <c r="Y969" s="5"/>
    </row>
    <row r="970" spans="1:25" customFormat="1" x14ac:dyDescent="0.35">
      <c r="A970" s="1"/>
      <c r="B970" s="1"/>
      <c r="C970" s="3"/>
      <c r="D970" s="1"/>
      <c r="E970" s="1"/>
      <c r="F970" s="1"/>
      <c r="G970" s="1"/>
      <c r="H970" s="42"/>
      <c r="I970" s="2"/>
      <c r="J970" s="2"/>
      <c r="K970" s="87"/>
      <c r="L970" s="2"/>
      <c r="M970" s="4"/>
      <c r="N970" s="4"/>
      <c r="O970" s="4"/>
      <c r="P970" s="26">
        <f>SUM(P966:P969)</f>
        <v>550.21567999999934</v>
      </c>
      <c r="Q970" s="5"/>
      <c r="R970" s="12"/>
      <c r="S970" s="59">
        <v>0</v>
      </c>
      <c r="T970" s="59">
        <v>0</v>
      </c>
      <c r="U970" s="59">
        <v>0</v>
      </c>
      <c r="V970" s="59">
        <v>0</v>
      </c>
      <c r="W970" s="59">
        <v>0</v>
      </c>
      <c r="X970" s="60">
        <f t="shared" ref="X970:X973" si="177">+W970</f>
        <v>0</v>
      </c>
      <c r="Y970" s="5"/>
    </row>
    <row r="971" spans="1:25" customFormat="1" x14ac:dyDescent="0.35">
      <c r="A971" s="1" t="s">
        <v>71</v>
      </c>
      <c r="B971" s="1" t="s">
        <v>72</v>
      </c>
      <c r="C971" s="3">
        <v>43997</v>
      </c>
      <c r="D971" s="1" t="s">
        <v>81</v>
      </c>
      <c r="E971" s="1" t="s">
        <v>82</v>
      </c>
      <c r="F971" s="1" t="s">
        <v>2983</v>
      </c>
      <c r="G971" s="1" t="s">
        <v>3236</v>
      </c>
      <c r="H971" s="42"/>
      <c r="I971" s="2">
        <v>1</v>
      </c>
      <c r="J971" s="2">
        <v>465.07652892561998</v>
      </c>
      <c r="K971" s="87">
        <v>813.72114883471102</v>
      </c>
      <c r="L971" s="2">
        <v>984.60259009000026</v>
      </c>
      <c r="M971" s="4">
        <v>562.74260000000015</v>
      </c>
      <c r="N971" s="4">
        <v>562.74260000000015</v>
      </c>
      <c r="O971" s="4">
        <v>534.60547000000008</v>
      </c>
      <c r="P971" s="4">
        <v>534.60547000000008</v>
      </c>
      <c r="Q971" s="5" t="s">
        <v>2969</v>
      </c>
      <c r="R971" s="12">
        <v>449.99712009000018</v>
      </c>
      <c r="S971" s="59">
        <v>0</v>
      </c>
      <c r="T971" s="59">
        <v>0</v>
      </c>
      <c r="U971" s="59">
        <v>0</v>
      </c>
      <c r="V971" s="59">
        <v>0</v>
      </c>
      <c r="W971" s="59">
        <v>0</v>
      </c>
      <c r="X971" s="60">
        <f t="shared" si="177"/>
        <v>0</v>
      </c>
      <c r="Y971" s="5"/>
    </row>
    <row r="972" spans="1:25" customFormat="1" x14ac:dyDescent="0.35">
      <c r="A972" s="1" t="s">
        <v>236</v>
      </c>
      <c r="B972" s="1" t="s">
        <v>237</v>
      </c>
      <c r="C972" s="3">
        <v>43997</v>
      </c>
      <c r="D972" s="1" t="s">
        <v>81</v>
      </c>
      <c r="E972" s="1" t="s">
        <v>82</v>
      </c>
      <c r="F972" s="1" t="s">
        <v>2983</v>
      </c>
      <c r="G972" s="1" t="s">
        <v>3236</v>
      </c>
      <c r="H972" s="42"/>
      <c r="I972" s="2">
        <v>1</v>
      </c>
      <c r="J972" s="2">
        <v>232.53272727272699</v>
      </c>
      <c r="K972" s="87">
        <v>406.36954352727201</v>
      </c>
      <c r="L972" s="2">
        <v>491.7071476679991</v>
      </c>
      <c r="M972" s="4">
        <v>281.36459999999965</v>
      </c>
      <c r="N972" s="4">
        <v>281.36459999999965</v>
      </c>
      <c r="O972" s="4">
        <v>267.29636999999968</v>
      </c>
      <c r="P972" s="4">
        <v>267.29636999999968</v>
      </c>
      <c r="Q972" s="5" t="s">
        <v>2969</v>
      </c>
      <c r="R972" s="12">
        <v>224.41077766799941</v>
      </c>
      <c r="S972" s="59">
        <v>0</v>
      </c>
      <c r="T972" s="59">
        <v>0</v>
      </c>
      <c r="U972" s="59">
        <v>0</v>
      </c>
      <c r="V972" s="59">
        <v>0</v>
      </c>
      <c r="W972" s="59">
        <v>0</v>
      </c>
      <c r="X972" s="60">
        <f t="shared" si="177"/>
        <v>0</v>
      </c>
      <c r="Y972" s="5"/>
    </row>
    <row r="973" spans="1:25" customFormat="1" x14ac:dyDescent="0.35">
      <c r="A973" s="1" t="s">
        <v>2055</v>
      </c>
      <c r="B973" s="1" t="s">
        <v>2056</v>
      </c>
      <c r="C973" s="3">
        <v>43997</v>
      </c>
      <c r="D973" s="1" t="s">
        <v>81</v>
      </c>
      <c r="E973" s="1" t="s">
        <v>82</v>
      </c>
      <c r="F973" s="1" t="s">
        <v>2983</v>
      </c>
      <c r="G973" s="1" t="s">
        <v>3236</v>
      </c>
      <c r="H973" s="42"/>
      <c r="I973" s="2">
        <v>1</v>
      </c>
      <c r="J973" s="2">
        <v>231.05826446281</v>
      </c>
      <c r="K973" s="87">
        <v>404.23181251239703</v>
      </c>
      <c r="L973" s="2">
        <v>489.12049314000041</v>
      </c>
      <c r="M973" s="4">
        <v>279.58050000000009</v>
      </c>
      <c r="N973" s="4">
        <v>279.58050000000009</v>
      </c>
      <c r="O973" s="4">
        <v>265.60147500000005</v>
      </c>
      <c r="P973" s="4">
        <v>265.60147500000005</v>
      </c>
      <c r="Q973" s="5" t="s">
        <v>2969</v>
      </c>
      <c r="R973" s="12">
        <v>223.51901814000036</v>
      </c>
      <c r="S973" s="59">
        <v>0</v>
      </c>
      <c r="T973" s="59">
        <v>0</v>
      </c>
      <c r="U973" s="59">
        <v>0</v>
      </c>
      <c r="V973" s="59">
        <v>0</v>
      </c>
      <c r="W973" s="59">
        <v>0</v>
      </c>
      <c r="X973" s="60">
        <f t="shared" si="177"/>
        <v>0</v>
      </c>
      <c r="Y973" s="5"/>
    </row>
    <row r="974" spans="1:25" customFormat="1" x14ac:dyDescent="0.35">
      <c r="A974" s="1" t="s">
        <v>2631</v>
      </c>
      <c r="B974" s="1" t="s">
        <v>2632</v>
      </c>
      <c r="C974" s="3">
        <v>43997</v>
      </c>
      <c r="D974" s="1" t="s">
        <v>81</v>
      </c>
      <c r="E974" s="1" t="s">
        <v>82</v>
      </c>
      <c r="F974" s="1" t="s">
        <v>2983</v>
      </c>
      <c r="G974" s="1" t="s">
        <v>3236</v>
      </c>
      <c r="H974" s="42">
        <v>725</v>
      </c>
      <c r="I974" s="2">
        <v>1</v>
      </c>
      <c r="J974" s="2">
        <v>1066.2198347107401</v>
      </c>
      <c r="K974" s="87">
        <v>1865.5115338016501</v>
      </c>
      <c r="L974" s="2">
        <v>2257.2689558999964</v>
      </c>
      <c r="M974" s="4">
        <v>1290.1259999999954</v>
      </c>
      <c r="N974" s="4">
        <v>1290.1259999999954</v>
      </c>
      <c r="O974" s="4">
        <v>1225.6196999999956</v>
      </c>
      <c r="P974" s="4">
        <v>1225.6196999999956</v>
      </c>
      <c r="Q974" s="5" t="s">
        <v>2969</v>
      </c>
      <c r="R974" s="12">
        <v>1031.6492559000008</v>
      </c>
      <c r="S974" s="59">
        <v>4222.7</v>
      </c>
      <c r="T974" s="59">
        <v>-101.77</v>
      </c>
      <c r="U974" s="59">
        <v>-84.45</v>
      </c>
      <c r="V974" s="59">
        <v>-261.80999999999949</v>
      </c>
      <c r="W974" s="59">
        <v>3774.67</v>
      </c>
      <c r="X974" s="60">
        <f>+W974-P975</f>
        <v>1481.5469850000045</v>
      </c>
      <c r="Y974" s="5"/>
    </row>
    <row r="975" spans="1:25" customFormat="1" x14ac:dyDescent="0.35">
      <c r="A975" s="1"/>
      <c r="B975" s="1"/>
      <c r="C975" s="3"/>
      <c r="D975" s="1"/>
      <c r="E975" s="1"/>
      <c r="F975" s="1"/>
      <c r="G975" s="1"/>
      <c r="H975" s="42"/>
      <c r="I975" s="2"/>
      <c r="J975" s="2"/>
      <c r="K975" s="87"/>
      <c r="L975" s="2"/>
      <c r="M975" s="4"/>
      <c r="N975" s="4"/>
      <c r="O975" s="4"/>
      <c r="P975" s="26">
        <f>SUM(P971:P974)</f>
        <v>2293.1230149999956</v>
      </c>
      <c r="Q975" s="5"/>
      <c r="R975" s="12"/>
      <c r="S975" s="59">
        <v>0</v>
      </c>
      <c r="T975" s="59">
        <v>0</v>
      </c>
      <c r="U975" s="59">
        <v>0</v>
      </c>
      <c r="V975" s="59">
        <v>0</v>
      </c>
      <c r="W975" s="59">
        <v>0</v>
      </c>
      <c r="X975" s="60">
        <f t="shared" ref="X975:X977" si="178">+W975</f>
        <v>0</v>
      </c>
      <c r="Y975" s="5"/>
    </row>
    <row r="976" spans="1:25" customFormat="1" x14ac:dyDescent="0.35">
      <c r="A976" s="1" t="s">
        <v>316</v>
      </c>
      <c r="B976" s="1" t="s">
        <v>317</v>
      </c>
      <c r="C976" s="3">
        <v>43997</v>
      </c>
      <c r="D976" s="1" t="s">
        <v>318</v>
      </c>
      <c r="E976" s="1" t="s">
        <v>319</v>
      </c>
      <c r="F976" s="1" t="s">
        <v>2983</v>
      </c>
      <c r="G976" s="1" t="s">
        <v>3237</v>
      </c>
      <c r="H976" s="42"/>
      <c r="I976" s="2">
        <v>2</v>
      </c>
      <c r="J976" s="2">
        <v>75.238429752066097</v>
      </c>
      <c r="K976" s="87">
        <v>263.33450413223102</v>
      </c>
      <c r="L976" s="2">
        <v>318.63474999999954</v>
      </c>
      <c r="M976" s="4">
        <v>91.038499999999971</v>
      </c>
      <c r="N976" s="4">
        <v>182.07699999999994</v>
      </c>
      <c r="O976" s="4">
        <v>172.97314999999995</v>
      </c>
      <c r="P976" s="4">
        <v>172.97314999999995</v>
      </c>
      <c r="Q976" s="5" t="s">
        <v>2969</v>
      </c>
      <c r="R976" s="12">
        <v>145.66159999999959</v>
      </c>
      <c r="S976" s="59">
        <v>0</v>
      </c>
      <c r="T976" s="59">
        <v>0</v>
      </c>
      <c r="U976" s="59">
        <v>0</v>
      </c>
      <c r="V976" s="59">
        <v>0</v>
      </c>
      <c r="W976" s="59">
        <v>0</v>
      </c>
      <c r="X976" s="60">
        <f t="shared" si="178"/>
        <v>0</v>
      </c>
      <c r="Y976" s="5"/>
    </row>
    <row r="977" spans="1:25" customFormat="1" x14ac:dyDescent="0.35">
      <c r="A977" s="1" t="s">
        <v>517</v>
      </c>
      <c r="B977" s="1" t="s">
        <v>518</v>
      </c>
      <c r="C977" s="3">
        <v>43997</v>
      </c>
      <c r="D977" s="1" t="s">
        <v>318</v>
      </c>
      <c r="E977" s="1" t="s">
        <v>319</v>
      </c>
      <c r="F977" s="1" t="s">
        <v>2983</v>
      </c>
      <c r="G977" s="1" t="s">
        <v>3237</v>
      </c>
      <c r="H977" s="42"/>
      <c r="I977" s="2">
        <v>1</v>
      </c>
      <c r="J977" s="2">
        <v>342.30173553718998</v>
      </c>
      <c r="K977" s="87">
        <v>597.51506351900798</v>
      </c>
      <c r="L977" s="2">
        <v>722.99322685799962</v>
      </c>
      <c r="M977" s="4">
        <v>414.18509999999986</v>
      </c>
      <c r="N977" s="4">
        <v>414.18509999999986</v>
      </c>
      <c r="O977" s="4">
        <v>393.47584499999988</v>
      </c>
      <c r="P977" s="4">
        <v>393.47584499999988</v>
      </c>
      <c r="Q977" s="5" t="s">
        <v>2969</v>
      </c>
      <c r="R977" s="12">
        <v>329.51738185799974</v>
      </c>
      <c r="S977" s="59">
        <v>0</v>
      </c>
      <c r="T977" s="59">
        <v>0</v>
      </c>
      <c r="U977" s="59">
        <v>0</v>
      </c>
      <c r="V977" s="59">
        <v>0</v>
      </c>
      <c r="W977" s="59">
        <v>0</v>
      </c>
      <c r="X977" s="60">
        <f t="shared" si="178"/>
        <v>0</v>
      </c>
      <c r="Y977" s="5"/>
    </row>
    <row r="978" spans="1:25" customFormat="1" x14ac:dyDescent="0.35">
      <c r="A978" s="1" t="s">
        <v>1968</v>
      </c>
      <c r="B978" s="1" t="s">
        <v>1969</v>
      </c>
      <c r="C978" s="3">
        <v>43997</v>
      </c>
      <c r="D978" s="1" t="s">
        <v>318</v>
      </c>
      <c r="E978" s="1" t="s">
        <v>319</v>
      </c>
      <c r="F978" s="1" t="s">
        <v>2983</v>
      </c>
      <c r="G978" s="1" t="s">
        <v>3237</v>
      </c>
      <c r="H978" s="42">
        <v>726</v>
      </c>
      <c r="I978" s="2">
        <v>1</v>
      </c>
      <c r="J978" s="2">
        <v>484.13421487603301</v>
      </c>
      <c r="K978" s="87">
        <v>846.35859310413196</v>
      </c>
      <c r="L978" s="2">
        <v>1024.0938976559996</v>
      </c>
      <c r="M978" s="4">
        <v>585.80239999999992</v>
      </c>
      <c r="N978" s="4">
        <v>585.80239999999992</v>
      </c>
      <c r="O978" s="4">
        <v>556.51227999999992</v>
      </c>
      <c r="P978" s="4">
        <v>556.51227999999992</v>
      </c>
      <c r="Q978" s="5" t="s">
        <v>2969</v>
      </c>
      <c r="R978" s="12">
        <v>467.58161765599971</v>
      </c>
      <c r="S978" s="59">
        <v>2065.73</v>
      </c>
      <c r="T978" s="59">
        <v>-49.78</v>
      </c>
      <c r="U978" s="59">
        <v>-41.31</v>
      </c>
      <c r="V978" s="59">
        <v>-128.07000000000016</v>
      </c>
      <c r="W978" s="59">
        <v>1846.57</v>
      </c>
      <c r="X978" s="60">
        <f>+W978-P979</f>
        <v>723.60872500000028</v>
      </c>
      <c r="Y978" s="5"/>
    </row>
    <row r="979" spans="1:25" customFormat="1" x14ac:dyDescent="0.35">
      <c r="A979" s="1"/>
      <c r="B979" s="1"/>
      <c r="C979" s="3"/>
      <c r="D979" s="1"/>
      <c r="E979" s="1"/>
      <c r="F979" s="1"/>
      <c r="G979" s="1"/>
      <c r="H979" s="42"/>
      <c r="I979" s="2"/>
      <c r="J979" s="2"/>
      <c r="K979" s="87"/>
      <c r="L979" s="2"/>
      <c r="M979" s="4"/>
      <c r="N979" s="4"/>
      <c r="O979" s="4"/>
      <c r="P979" s="26">
        <f>SUM(P976:P978)</f>
        <v>1122.9612749999997</v>
      </c>
      <c r="Q979" s="5"/>
      <c r="R979" s="12"/>
      <c r="S979" s="59">
        <v>0</v>
      </c>
      <c r="T979" s="59">
        <v>0</v>
      </c>
      <c r="U979" s="59">
        <v>0</v>
      </c>
      <c r="V979" s="59">
        <v>0</v>
      </c>
      <c r="W979" s="59">
        <v>0</v>
      </c>
      <c r="X979" s="60">
        <f>+W979</f>
        <v>0</v>
      </c>
      <c r="Y979" s="5"/>
    </row>
    <row r="980" spans="1:25" customFormat="1" x14ac:dyDescent="0.35">
      <c r="A980" s="1" t="s">
        <v>2589</v>
      </c>
      <c r="B980" s="1" t="s">
        <v>2590</v>
      </c>
      <c r="C980" s="3">
        <v>43997</v>
      </c>
      <c r="D980" s="1" t="s">
        <v>2597</v>
      </c>
      <c r="E980" s="1" t="s">
        <v>2598</v>
      </c>
      <c r="F980" s="1" t="s">
        <v>2983</v>
      </c>
      <c r="G980" s="1" t="s">
        <v>3238</v>
      </c>
      <c r="H980" s="42">
        <v>728</v>
      </c>
      <c r="I980" s="2">
        <v>1</v>
      </c>
      <c r="J980" s="2">
        <v>1238.61801652893</v>
      </c>
      <c r="K980" s="87">
        <v>1894.20614649753</v>
      </c>
      <c r="L980" s="2">
        <v>2291.9894372620111</v>
      </c>
      <c r="M980" s="4">
        <v>1498.7278000000051</v>
      </c>
      <c r="N980" s="4">
        <v>1498.7278000000051</v>
      </c>
      <c r="O980" s="4">
        <v>1423.7914100000048</v>
      </c>
      <c r="P980" s="26">
        <v>1423.7914100000048</v>
      </c>
      <c r="Q980" s="5" t="s">
        <v>2969</v>
      </c>
      <c r="R980" s="12">
        <v>868.19802726200624</v>
      </c>
      <c r="S980" s="59">
        <v>2292</v>
      </c>
      <c r="T980" s="59">
        <v>-55.24</v>
      </c>
      <c r="U980" s="59">
        <v>-45.84</v>
      </c>
      <c r="V980" s="59">
        <v>-73.340000000000146</v>
      </c>
      <c r="W980" s="59">
        <v>2117.58</v>
      </c>
      <c r="X980" s="60">
        <f>+W980-P980</f>
        <v>693.78858999999511</v>
      </c>
      <c r="Y980" s="5"/>
    </row>
    <row r="981" spans="1:25" customFormat="1" x14ac:dyDescent="0.35">
      <c r="A981" s="1" t="s">
        <v>1325</v>
      </c>
      <c r="B981" s="1" t="s">
        <v>1326</v>
      </c>
      <c r="C981" s="3">
        <v>43998</v>
      </c>
      <c r="D981" s="1" t="s">
        <v>1327</v>
      </c>
      <c r="E981" s="1" t="s">
        <v>1328</v>
      </c>
      <c r="F981" s="1" t="s">
        <v>2983</v>
      </c>
      <c r="G981" s="1" t="s">
        <v>3239</v>
      </c>
      <c r="H981" s="42"/>
      <c r="I981" s="2">
        <v>1</v>
      </c>
      <c r="J981" s="2">
        <v>214.553305785124</v>
      </c>
      <c r="K981" s="87">
        <v>381.81691744214902</v>
      </c>
      <c r="L981" s="2">
        <v>461.99847010500031</v>
      </c>
      <c r="M981" s="4">
        <v>259.60950000000003</v>
      </c>
      <c r="N981" s="4">
        <v>259.60950000000003</v>
      </c>
      <c r="O981" s="4">
        <v>246.62902500000001</v>
      </c>
      <c r="P981" s="4">
        <v>246.62902500000001</v>
      </c>
      <c r="Q981" s="5" t="s">
        <v>2969</v>
      </c>
      <c r="R981" s="12">
        <v>215.3694451050003</v>
      </c>
      <c r="S981" s="59">
        <v>0</v>
      </c>
      <c r="T981" s="59">
        <v>0</v>
      </c>
      <c r="U981" s="59">
        <v>0</v>
      </c>
      <c r="V981" s="59">
        <v>0</v>
      </c>
      <c r="W981" s="59">
        <v>0</v>
      </c>
      <c r="X981" s="60">
        <f>+W981</f>
        <v>0</v>
      </c>
      <c r="Y981" s="5"/>
    </row>
    <row r="982" spans="1:25" customFormat="1" x14ac:dyDescent="0.35">
      <c r="A982" s="1" t="s">
        <v>2848</v>
      </c>
      <c r="B982" s="1" t="s">
        <v>2849</v>
      </c>
      <c r="C982" s="3">
        <v>43998</v>
      </c>
      <c r="D982" s="1" t="s">
        <v>1327</v>
      </c>
      <c r="E982" s="1" t="s">
        <v>1328</v>
      </c>
      <c r="F982" s="1" t="s">
        <v>2983</v>
      </c>
      <c r="G982" s="1" t="s">
        <v>3239</v>
      </c>
      <c r="H982" s="42">
        <v>733</v>
      </c>
      <c r="I982" s="2">
        <v>1</v>
      </c>
      <c r="J982" s="2">
        <v>38.195702479338799</v>
      </c>
      <c r="K982" s="87">
        <v>73.499226366942096</v>
      </c>
      <c r="L982" s="2">
        <v>88.934063903999927</v>
      </c>
      <c r="M982" s="4">
        <v>46.216799999999942</v>
      </c>
      <c r="N982" s="4">
        <v>46.216799999999942</v>
      </c>
      <c r="O982" s="4">
        <v>43.905959999999943</v>
      </c>
      <c r="P982" s="4">
        <v>43.905959999999943</v>
      </c>
      <c r="Q982" s="5" t="s">
        <v>2969</v>
      </c>
      <c r="R982" s="12">
        <v>45.028103903999984</v>
      </c>
      <c r="S982" s="59">
        <v>550.94000000000005</v>
      </c>
      <c r="T982" s="59">
        <v>-13.28</v>
      </c>
      <c r="U982" s="59">
        <v>-11.02</v>
      </c>
      <c r="V982" s="59">
        <v>-6.6000000000001364</v>
      </c>
      <c r="W982" s="59">
        <v>520.04</v>
      </c>
      <c r="X982" s="60">
        <f>+W982-P983</f>
        <v>229.50501500000001</v>
      </c>
      <c r="Y982" s="5"/>
    </row>
    <row r="983" spans="1:25" customFormat="1" x14ac:dyDescent="0.35">
      <c r="A983" s="1"/>
      <c r="B983" s="1"/>
      <c r="C983" s="3"/>
      <c r="D983" s="1"/>
      <c r="E983" s="1"/>
      <c r="F983" s="1"/>
      <c r="G983" s="1"/>
      <c r="H983" s="42"/>
      <c r="I983" s="2"/>
      <c r="J983" s="2"/>
      <c r="K983" s="87"/>
      <c r="L983" s="2"/>
      <c r="M983" s="4"/>
      <c r="N983" s="4"/>
      <c r="O983" s="4"/>
      <c r="P983" s="26">
        <f>SUM(P981:P982)</f>
        <v>290.53498499999995</v>
      </c>
      <c r="Q983" s="5"/>
      <c r="R983" s="12"/>
      <c r="S983" s="59">
        <v>0</v>
      </c>
      <c r="T983" s="59">
        <v>0</v>
      </c>
      <c r="U983" s="59">
        <v>0</v>
      </c>
      <c r="V983" s="59">
        <v>0</v>
      </c>
      <c r="W983" s="59">
        <v>0</v>
      </c>
      <c r="X983" s="60">
        <f>+W983</f>
        <v>0</v>
      </c>
      <c r="Y983" s="5"/>
    </row>
    <row r="984" spans="1:25" customFormat="1" x14ac:dyDescent="0.35">
      <c r="A984" s="1" t="s">
        <v>517</v>
      </c>
      <c r="B984" s="1" t="s">
        <v>518</v>
      </c>
      <c r="C984" s="3">
        <v>43998</v>
      </c>
      <c r="D984" s="1" t="s">
        <v>519</v>
      </c>
      <c r="E984" s="1" t="s">
        <v>520</v>
      </c>
      <c r="F984" s="1" t="s">
        <v>2983</v>
      </c>
      <c r="G984" s="1" t="s">
        <v>3240</v>
      </c>
      <c r="H984" s="42">
        <v>729</v>
      </c>
      <c r="I984" s="2">
        <v>1</v>
      </c>
      <c r="J984" s="2">
        <v>342.30173553718998</v>
      </c>
      <c r="K984" s="87">
        <v>597.51506351900798</v>
      </c>
      <c r="L984" s="2">
        <v>722.99322685799962</v>
      </c>
      <c r="M984" s="4">
        <v>414.18509999999986</v>
      </c>
      <c r="N984" s="4">
        <v>414.18509999999986</v>
      </c>
      <c r="O984" s="4">
        <v>393.47584499999988</v>
      </c>
      <c r="P984" s="26">
        <v>393.47584499999988</v>
      </c>
      <c r="Q984" s="5" t="s">
        <v>2969</v>
      </c>
      <c r="R984" s="12">
        <v>329.51738185799974</v>
      </c>
      <c r="S984" s="59">
        <v>723</v>
      </c>
      <c r="T984" s="59">
        <v>-17.420000000000002</v>
      </c>
      <c r="U984" s="59">
        <v>-14.46</v>
      </c>
      <c r="V984" s="59">
        <v>-30.370000000000005</v>
      </c>
      <c r="W984" s="59">
        <v>660.75</v>
      </c>
      <c r="X984" s="60">
        <f t="shared" ref="X984:X985" si="179">+W984-P984</f>
        <v>267.27415500000012</v>
      </c>
      <c r="Y984" s="5"/>
    </row>
    <row r="985" spans="1:25" customFormat="1" x14ac:dyDescent="0.35">
      <c r="A985" s="1" t="s">
        <v>2474</v>
      </c>
      <c r="B985" s="1" t="s">
        <v>2475</v>
      </c>
      <c r="C985" s="3">
        <v>43998</v>
      </c>
      <c r="D985" s="1" t="s">
        <v>2486</v>
      </c>
      <c r="E985" s="1" t="s">
        <v>2487</v>
      </c>
      <c r="F985" s="1" t="s">
        <v>2983</v>
      </c>
      <c r="G985" s="1" t="s">
        <v>3241</v>
      </c>
      <c r="H985" s="42">
        <v>730</v>
      </c>
      <c r="I985" s="2">
        <v>1</v>
      </c>
      <c r="J985" s="2">
        <v>806.82363636363596</v>
      </c>
      <c r="K985" s="87">
        <v>1411.56215652727</v>
      </c>
      <c r="L985" s="2">
        <v>1707.9902093979965</v>
      </c>
      <c r="M985" s="4">
        <v>976.25659999999948</v>
      </c>
      <c r="N985" s="4">
        <v>976.25659999999948</v>
      </c>
      <c r="O985" s="4">
        <v>927.44376999999952</v>
      </c>
      <c r="P985" s="26">
        <v>927.44376999999952</v>
      </c>
      <c r="Q985" s="5" t="s">
        <v>2969</v>
      </c>
      <c r="R985" s="12">
        <v>780.54643939799701</v>
      </c>
      <c r="S985" s="59">
        <v>2363</v>
      </c>
      <c r="T985" s="59">
        <v>-56.95</v>
      </c>
      <c r="U985" s="59">
        <v>-47.26</v>
      </c>
      <c r="V985" s="59">
        <v>-99.25</v>
      </c>
      <c r="W985" s="59">
        <v>2159.54</v>
      </c>
      <c r="X985" s="60">
        <f t="shared" si="179"/>
        <v>1232.0962300000006</v>
      </c>
      <c r="Y985" s="5"/>
    </row>
    <row r="986" spans="1:25" customFormat="1" x14ac:dyDescent="0.35">
      <c r="A986" s="1" t="s">
        <v>95</v>
      </c>
      <c r="B986" s="1" t="s">
        <v>96</v>
      </c>
      <c r="C986" s="3">
        <v>43998</v>
      </c>
      <c r="D986" s="1" t="s">
        <v>97</v>
      </c>
      <c r="E986" s="1" t="s">
        <v>98</v>
      </c>
      <c r="F986" s="1" t="s">
        <v>2983</v>
      </c>
      <c r="G986" s="1" t="s">
        <v>3242</v>
      </c>
      <c r="H986" s="42"/>
      <c r="I986" s="2">
        <v>2</v>
      </c>
      <c r="J986" s="2">
        <v>465.07652892561998</v>
      </c>
      <c r="K986" s="87">
        <v>1627.44229766942</v>
      </c>
      <c r="L986" s="2">
        <v>1969.205180179998</v>
      </c>
      <c r="M986" s="4">
        <v>562.74260000000015</v>
      </c>
      <c r="N986" s="4">
        <v>1125.4852000000003</v>
      </c>
      <c r="O986" s="4">
        <v>1069.2109400000002</v>
      </c>
      <c r="P986" s="4">
        <v>1069.2109400000002</v>
      </c>
      <c r="Q986" s="5" t="s">
        <v>2969</v>
      </c>
      <c r="R986" s="12">
        <v>899.99424017999786</v>
      </c>
      <c r="S986" s="59">
        <v>0</v>
      </c>
      <c r="T986" s="59">
        <v>0</v>
      </c>
      <c r="U986" s="59">
        <v>0</v>
      </c>
      <c r="V986" s="59">
        <v>0</v>
      </c>
      <c r="W986" s="59">
        <v>0</v>
      </c>
      <c r="X986" s="60">
        <f t="shared" ref="X986:X990" si="180">+W986</f>
        <v>0</v>
      </c>
      <c r="Y986" s="5"/>
    </row>
    <row r="987" spans="1:25" customFormat="1" x14ac:dyDescent="0.35">
      <c r="A987" s="1" t="s">
        <v>219</v>
      </c>
      <c r="B987" s="1" t="s">
        <v>220</v>
      </c>
      <c r="C987" s="3">
        <v>43998</v>
      </c>
      <c r="D987" s="1" t="s">
        <v>97</v>
      </c>
      <c r="E987" s="1" t="s">
        <v>98</v>
      </c>
      <c r="F987" s="1" t="s">
        <v>2983</v>
      </c>
      <c r="G987" s="1" t="s">
        <v>3242</v>
      </c>
      <c r="H987" s="42"/>
      <c r="I987" s="2">
        <v>1</v>
      </c>
      <c r="J987" s="2">
        <v>629.37776859504095</v>
      </c>
      <c r="K987" s="87">
        <v>1101.18451904463</v>
      </c>
      <c r="L987" s="2">
        <v>1332.4332680440023</v>
      </c>
      <c r="M987" s="4">
        <v>761.54709999999955</v>
      </c>
      <c r="N987" s="4">
        <v>761.54709999999955</v>
      </c>
      <c r="O987" s="4">
        <v>723.46974499999953</v>
      </c>
      <c r="P987" s="4">
        <v>723.46974499999953</v>
      </c>
      <c r="Q987" s="5" t="s">
        <v>2969</v>
      </c>
      <c r="R987" s="12">
        <v>608.96352304400273</v>
      </c>
      <c r="S987" s="59">
        <v>0</v>
      </c>
      <c r="T987" s="59">
        <v>0</v>
      </c>
      <c r="U987" s="59">
        <v>0</v>
      </c>
      <c r="V987" s="59">
        <v>0</v>
      </c>
      <c r="W987" s="59">
        <v>0</v>
      </c>
      <c r="X987" s="60">
        <f t="shared" si="180"/>
        <v>0</v>
      </c>
      <c r="Y987" s="5"/>
    </row>
    <row r="988" spans="1:25" customFormat="1" x14ac:dyDescent="0.35">
      <c r="A988" s="1" t="s">
        <v>276</v>
      </c>
      <c r="B988" s="1" t="s">
        <v>277</v>
      </c>
      <c r="C988" s="3">
        <v>43998</v>
      </c>
      <c r="D988" s="1" t="s">
        <v>97</v>
      </c>
      <c r="E988" s="1" t="s">
        <v>98</v>
      </c>
      <c r="F988" s="1" t="s">
        <v>2983</v>
      </c>
      <c r="G988" s="1" t="s">
        <v>3242</v>
      </c>
      <c r="H988" s="42"/>
      <c r="I988" s="2">
        <v>2</v>
      </c>
      <c r="J988" s="2">
        <v>232.52867768594999</v>
      </c>
      <c r="K988" s="87">
        <v>812.72493310082496</v>
      </c>
      <c r="L988" s="2">
        <v>983.39716905199816</v>
      </c>
      <c r="M988" s="4">
        <v>281.35969999999946</v>
      </c>
      <c r="N988" s="4">
        <v>562.71939999999893</v>
      </c>
      <c r="O988" s="4">
        <v>534.583429999999</v>
      </c>
      <c r="P988" s="4">
        <v>534.583429999999</v>
      </c>
      <c r="Q988" s="5" t="s">
        <v>2969</v>
      </c>
      <c r="R988" s="12">
        <v>448.81373905199916</v>
      </c>
      <c r="S988" s="59">
        <v>0</v>
      </c>
      <c r="T988" s="59">
        <v>0</v>
      </c>
      <c r="U988" s="59">
        <v>0</v>
      </c>
      <c r="V988" s="59">
        <v>0</v>
      </c>
      <c r="W988" s="59">
        <v>0</v>
      </c>
      <c r="X988" s="60">
        <f t="shared" si="180"/>
        <v>0</v>
      </c>
      <c r="Y988" s="5"/>
    </row>
    <row r="989" spans="1:25" customFormat="1" x14ac:dyDescent="0.35">
      <c r="A989" s="1" t="s">
        <v>1325</v>
      </c>
      <c r="B989" s="1" t="s">
        <v>1326</v>
      </c>
      <c r="C989" s="3">
        <v>43998</v>
      </c>
      <c r="D989" s="1" t="s">
        <v>97</v>
      </c>
      <c r="E989" s="1" t="s">
        <v>98</v>
      </c>
      <c r="F989" s="1" t="s">
        <v>2983</v>
      </c>
      <c r="G989" s="1" t="s">
        <v>3242</v>
      </c>
      <c r="H989" s="42"/>
      <c r="I989" s="2">
        <v>1</v>
      </c>
      <c r="J989" s="2">
        <v>214.553305785124</v>
      </c>
      <c r="K989" s="87">
        <v>381.81691744214902</v>
      </c>
      <c r="L989" s="2">
        <v>461.99847010500031</v>
      </c>
      <c r="M989" s="4">
        <v>259.60950000000003</v>
      </c>
      <c r="N989" s="4">
        <v>259.60950000000003</v>
      </c>
      <c r="O989" s="4">
        <v>246.62902500000001</v>
      </c>
      <c r="P989" s="4">
        <v>246.62902500000001</v>
      </c>
      <c r="Q989" s="5" t="s">
        <v>2969</v>
      </c>
      <c r="R989" s="12">
        <v>215.3694451050003</v>
      </c>
      <c r="S989" s="59">
        <v>0</v>
      </c>
      <c r="T989" s="59">
        <v>0</v>
      </c>
      <c r="U989" s="59">
        <v>0</v>
      </c>
      <c r="V989" s="59">
        <v>0</v>
      </c>
      <c r="W989" s="59">
        <v>0</v>
      </c>
      <c r="X989" s="60">
        <f t="shared" si="180"/>
        <v>0</v>
      </c>
      <c r="Y989" s="5"/>
    </row>
    <row r="990" spans="1:25" customFormat="1" x14ac:dyDescent="0.35">
      <c r="A990" s="1" t="s">
        <v>2731</v>
      </c>
      <c r="B990" s="1" t="s">
        <v>2732</v>
      </c>
      <c r="C990" s="3">
        <v>43998</v>
      </c>
      <c r="D990" s="1" t="s">
        <v>97</v>
      </c>
      <c r="E990" s="1" t="s">
        <v>98</v>
      </c>
      <c r="F990" s="1" t="s">
        <v>2983</v>
      </c>
      <c r="G990" s="1" t="s">
        <v>3242</v>
      </c>
      <c r="H990" s="42"/>
      <c r="I990" s="2">
        <v>1</v>
      </c>
      <c r="J990" s="2">
        <v>659.09768595041305</v>
      </c>
      <c r="K990" s="87">
        <v>1153.1968572000001</v>
      </c>
      <c r="L990" s="2">
        <v>1395.368197212</v>
      </c>
      <c r="M990" s="4">
        <v>797.50819999999976</v>
      </c>
      <c r="N990" s="4">
        <v>797.50819999999976</v>
      </c>
      <c r="O990" s="4">
        <v>757.63278999999977</v>
      </c>
      <c r="P990" s="4">
        <v>757.63278999999977</v>
      </c>
      <c r="Q990" s="5" t="s">
        <v>2969</v>
      </c>
      <c r="R990" s="12">
        <v>637.73540721200027</v>
      </c>
      <c r="S990" s="59">
        <v>0</v>
      </c>
      <c r="T990" s="59">
        <v>0</v>
      </c>
      <c r="U990" s="59">
        <v>0</v>
      </c>
      <c r="V990" s="59">
        <v>0</v>
      </c>
      <c r="W990" s="59">
        <v>0</v>
      </c>
      <c r="X990" s="60">
        <f t="shared" si="180"/>
        <v>0</v>
      </c>
      <c r="Y990" s="5"/>
    </row>
    <row r="991" spans="1:25" customFormat="1" x14ac:dyDescent="0.35">
      <c r="A991" s="1" t="s">
        <v>2843</v>
      </c>
      <c r="B991" s="1" t="s">
        <v>2844</v>
      </c>
      <c r="C991" s="3">
        <v>43998</v>
      </c>
      <c r="D991" s="1" t="s">
        <v>97</v>
      </c>
      <c r="E991" s="1" t="s">
        <v>98</v>
      </c>
      <c r="F991" s="1" t="s">
        <v>2983</v>
      </c>
      <c r="G991" s="1" t="s">
        <v>3242</v>
      </c>
      <c r="H991" s="42">
        <v>731</v>
      </c>
      <c r="I991" s="2">
        <v>1</v>
      </c>
      <c r="J991" s="2">
        <v>476.69099173553701</v>
      </c>
      <c r="K991" s="87">
        <v>834.04239369008201</v>
      </c>
      <c r="L991" s="2">
        <v>1009.1912963649992</v>
      </c>
      <c r="M991" s="4">
        <v>576.7960999999998</v>
      </c>
      <c r="N991" s="4">
        <v>576.7960999999998</v>
      </c>
      <c r="O991" s="4">
        <v>547.95629499999973</v>
      </c>
      <c r="P991" s="4">
        <v>547.95629499999973</v>
      </c>
      <c r="Q991" s="5" t="s">
        <v>2969</v>
      </c>
      <c r="R991" s="12">
        <v>461.23500136499945</v>
      </c>
      <c r="S991" s="59">
        <v>7151.61</v>
      </c>
      <c r="T991" s="59">
        <v>-172.35</v>
      </c>
      <c r="U991" s="59">
        <v>-143.03</v>
      </c>
      <c r="V991" s="59">
        <v>-300.36999999999989</v>
      </c>
      <c r="W991" s="59">
        <v>6535.86</v>
      </c>
      <c r="X991" s="60">
        <f>+W991-P992</f>
        <v>2656.3777750000008</v>
      </c>
      <c r="Y991" s="5"/>
    </row>
    <row r="992" spans="1:25" customFormat="1" x14ac:dyDescent="0.35">
      <c r="A992" s="1"/>
      <c r="B992" s="1"/>
      <c r="C992" s="3"/>
      <c r="D992" s="1"/>
      <c r="E992" s="1"/>
      <c r="F992" s="1"/>
      <c r="G992" s="1"/>
      <c r="H992" s="42"/>
      <c r="I992" s="2"/>
      <c r="J992" s="2"/>
      <c r="K992" s="87"/>
      <c r="L992" s="2"/>
      <c r="M992" s="4"/>
      <c r="N992" s="4"/>
      <c r="O992" s="4"/>
      <c r="P992" s="26">
        <f>SUM(P986:P991)</f>
        <v>3879.4822249999988</v>
      </c>
      <c r="Q992" s="5"/>
      <c r="R992" s="12"/>
      <c r="S992" s="59">
        <v>0</v>
      </c>
      <c r="T992" s="59">
        <v>0</v>
      </c>
      <c r="U992" s="59">
        <v>0</v>
      </c>
      <c r="V992" s="59">
        <v>0</v>
      </c>
      <c r="W992" s="59">
        <v>0</v>
      </c>
      <c r="X992" s="60">
        <f>+W992</f>
        <v>0</v>
      </c>
      <c r="Y992" s="5"/>
    </row>
    <row r="993" spans="1:25" customFormat="1" x14ac:dyDescent="0.35">
      <c r="A993" s="1" t="s">
        <v>2474</v>
      </c>
      <c r="B993" s="1" t="s">
        <v>2475</v>
      </c>
      <c r="C993" s="3">
        <v>43998</v>
      </c>
      <c r="D993" s="1" t="s">
        <v>2488</v>
      </c>
      <c r="E993" s="1" t="s">
        <v>2489</v>
      </c>
      <c r="F993" s="1" t="s">
        <v>2983</v>
      </c>
      <c r="G993" s="1" t="s">
        <v>3243</v>
      </c>
      <c r="H993" s="42">
        <v>732</v>
      </c>
      <c r="I993" s="2">
        <v>1</v>
      </c>
      <c r="J993" s="2">
        <v>806.82363636363596</v>
      </c>
      <c r="K993" s="87">
        <v>1411.56215652727</v>
      </c>
      <c r="L993" s="2">
        <v>1707.9902093979965</v>
      </c>
      <c r="M993" s="4">
        <v>976.25659999999948</v>
      </c>
      <c r="N993" s="4">
        <v>976.25659999999948</v>
      </c>
      <c r="O993" s="4">
        <v>927.44376999999952</v>
      </c>
      <c r="P993" s="26">
        <v>927.44376999999952</v>
      </c>
      <c r="Q993" s="5" t="s">
        <v>2969</v>
      </c>
      <c r="R993" s="12">
        <v>780.54643939799701</v>
      </c>
      <c r="S993" s="59">
        <v>1708</v>
      </c>
      <c r="T993" s="59">
        <v>-41.16</v>
      </c>
      <c r="U993" s="59">
        <v>-34.159999999999997</v>
      </c>
      <c r="V993" s="59">
        <v>-97.3599999999999</v>
      </c>
      <c r="W993" s="59">
        <v>1535.32</v>
      </c>
      <c r="X993" s="60">
        <f>+W993-P993</f>
        <v>607.87623000000042</v>
      </c>
      <c r="Y993" s="5"/>
    </row>
    <row r="994" spans="1:25" customFormat="1" x14ac:dyDescent="0.35">
      <c r="A994" s="1" t="s">
        <v>372</v>
      </c>
      <c r="B994" s="1" t="s">
        <v>373</v>
      </c>
      <c r="C994" s="3">
        <v>43998</v>
      </c>
      <c r="D994" s="1" t="s">
        <v>374</v>
      </c>
      <c r="E994" s="1" t="s">
        <v>375</v>
      </c>
      <c r="F994" s="1" t="s">
        <v>2983</v>
      </c>
      <c r="G994" s="1" t="s">
        <v>3244</v>
      </c>
      <c r="H994" s="42"/>
      <c r="I994" s="2">
        <v>1</v>
      </c>
      <c r="J994" s="2">
        <v>97.020082644628104</v>
      </c>
      <c r="K994" s="87">
        <v>169.79096583305801</v>
      </c>
      <c r="L994" s="2">
        <v>205.44706865800018</v>
      </c>
      <c r="M994" s="4">
        <v>117.3943</v>
      </c>
      <c r="N994" s="4">
        <v>117.3943</v>
      </c>
      <c r="O994" s="4">
        <v>111.524585</v>
      </c>
      <c r="P994" s="4">
        <v>111.524585</v>
      </c>
      <c r="Q994" s="5" t="s">
        <v>2969</v>
      </c>
      <c r="R994" s="12">
        <v>93.922483658000175</v>
      </c>
      <c r="S994" s="59">
        <v>0</v>
      </c>
      <c r="T994" s="59">
        <v>0</v>
      </c>
      <c r="U994" s="59">
        <v>0</v>
      </c>
      <c r="V994" s="59">
        <v>0</v>
      </c>
      <c r="W994" s="59">
        <v>0</v>
      </c>
      <c r="X994" s="60">
        <f t="shared" ref="X994:X997" si="181">+W994</f>
        <v>0</v>
      </c>
      <c r="Y994" s="5"/>
    </row>
    <row r="995" spans="1:25" customFormat="1" x14ac:dyDescent="0.35">
      <c r="A995" s="1" t="s">
        <v>527</v>
      </c>
      <c r="B995" s="1" t="s">
        <v>528</v>
      </c>
      <c r="C995" s="3">
        <v>43998</v>
      </c>
      <c r="D995" s="1" t="s">
        <v>374</v>
      </c>
      <c r="E995" s="1" t="s">
        <v>375</v>
      </c>
      <c r="F995" s="1" t="s">
        <v>2983</v>
      </c>
      <c r="G995" s="1" t="s">
        <v>3244</v>
      </c>
      <c r="H995" s="42"/>
      <c r="I995" s="2">
        <v>1</v>
      </c>
      <c r="J995" s="2">
        <v>168.49818181818199</v>
      </c>
      <c r="K995" s="87">
        <v>278.99591949090899</v>
      </c>
      <c r="L995" s="2">
        <v>337.58506258399984</v>
      </c>
      <c r="M995" s="4">
        <v>203.8828000000002</v>
      </c>
      <c r="N995" s="4">
        <v>203.8828000000002</v>
      </c>
      <c r="O995" s="4">
        <v>193.68866000000017</v>
      </c>
      <c r="P995" s="4">
        <v>193.68866000000017</v>
      </c>
      <c r="Q995" s="5" t="s">
        <v>2969</v>
      </c>
      <c r="R995" s="12">
        <v>143.89640258399967</v>
      </c>
      <c r="S995" s="59">
        <v>0</v>
      </c>
      <c r="T995" s="59">
        <v>0</v>
      </c>
      <c r="U995" s="59">
        <v>0</v>
      </c>
      <c r="V995" s="59">
        <v>0</v>
      </c>
      <c r="W995" s="59">
        <v>0</v>
      </c>
      <c r="X995" s="60">
        <f t="shared" si="181"/>
        <v>0</v>
      </c>
      <c r="Y995" s="5"/>
    </row>
    <row r="996" spans="1:25" customFormat="1" x14ac:dyDescent="0.35">
      <c r="A996" s="1" t="s">
        <v>1145</v>
      </c>
      <c r="B996" s="1" t="s">
        <v>1146</v>
      </c>
      <c r="C996" s="3">
        <v>43998</v>
      </c>
      <c r="D996" s="1" t="s">
        <v>374</v>
      </c>
      <c r="E996" s="1" t="s">
        <v>375</v>
      </c>
      <c r="F996" s="1" t="s">
        <v>2983</v>
      </c>
      <c r="G996" s="1" t="s">
        <v>3244</v>
      </c>
      <c r="H996" s="42"/>
      <c r="I996" s="2">
        <v>1</v>
      </c>
      <c r="J996" s="2">
        <v>148.53363636363599</v>
      </c>
      <c r="K996" s="87">
        <v>259.084251236363</v>
      </c>
      <c r="L996" s="2">
        <v>313.49194399599924</v>
      </c>
      <c r="M996" s="4">
        <v>179.72569999999953</v>
      </c>
      <c r="N996" s="4">
        <v>179.72569999999953</v>
      </c>
      <c r="O996" s="4">
        <v>170.73941499999955</v>
      </c>
      <c r="P996" s="4">
        <v>170.73941499999955</v>
      </c>
      <c r="Q996" s="5" t="s">
        <v>2969</v>
      </c>
      <c r="R996" s="12">
        <v>142.75252899599968</v>
      </c>
      <c r="S996" s="59">
        <v>0</v>
      </c>
      <c r="T996" s="59">
        <v>0</v>
      </c>
      <c r="U996" s="59">
        <v>0</v>
      </c>
      <c r="V996" s="59">
        <v>0</v>
      </c>
      <c r="W996" s="59">
        <v>0</v>
      </c>
      <c r="X996" s="60">
        <f t="shared" si="181"/>
        <v>0</v>
      </c>
      <c r="Y996" s="5"/>
    </row>
    <row r="997" spans="1:25" customFormat="1" x14ac:dyDescent="0.35">
      <c r="A997" s="1" t="s">
        <v>1702</v>
      </c>
      <c r="B997" s="1" t="s">
        <v>1703</v>
      </c>
      <c r="C997" s="3">
        <v>43998</v>
      </c>
      <c r="D997" s="1" t="s">
        <v>374</v>
      </c>
      <c r="E997" s="1" t="s">
        <v>375</v>
      </c>
      <c r="F997" s="1" t="s">
        <v>2983</v>
      </c>
      <c r="G997" s="1" t="s">
        <v>3244</v>
      </c>
      <c r="H997" s="42"/>
      <c r="I997" s="2">
        <v>1</v>
      </c>
      <c r="J997" s="2">
        <v>176.041818181818</v>
      </c>
      <c r="K997" s="87">
        <v>308.26506740000002</v>
      </c>
      <c r="L997" s="2">
        <v>373.00073155400003</v>
      </c>
      <c r="M997" s="4">
        <v>213.01059999999978</v>
      </c>
      <c r="N997" s="4">
        <v>213.01059999999978</v>
      </c>
      <c r="O997" s="4">
        <v>202.36006999999978</v>
      </c>
      <c r="P997" s="4">
        <v>202.36006999999978</v>
      </c>
      <c r="Q997" s="5" t="s">
        <v>2969</v>
      </c>
      <c r="R997" s="12">
        <v>170.64066155400025</v>
      </c>
      <c r="S997" s="59">
        <v>0</v>
      </c>
      <c r="T997" s="59">
        <v>0</v>
      </c>
      <c r="U997" s="59">
        <v>0</v>
      </c>
      <c r="V997" s="59">
        <v>0</v>
      </c>
      <c r="W997" s="59">
        <v>0</v>
      </c>
      <c r="X997" s="60">
        <f t="shared" si="181"/>
        <v>0</v>
      </c>
      <c r="Y997" s="5"/>
    </row>
    <row r="998" spans="1:25" customFormat="1" x14ac:dyDescent="0.35">
      <c r="A998" s="1" t="s">
        <v>1946</v>
      </c>
      <c r="B998" s="1" t="s">
        <v>1947</v>
      </c>
      <c r="C998" s="3">
        <v>43998</v>
      </c>
      <c r="D998" s="1" t="s">
        <v>374</v>
      </c>
      <c r="E998" s="1" t="s">
        <v>375</v>
      </c>
      <c r="F998" s="1" t="s">
        <v>2983</v>
      </c>
      <c r="G998" s="1" t="s">
        <v>3244</v>
      </c>
      <c r="H998" s="42">
        <v>734</v>
      </c>
      <c r="I998" s="2">
        <v>1</v>
      </c>
      <c r="J998" s="2">
        <v>187.04512396694199</v>
      </c>
      <c r="K998" s="87">
        <v>327.36263506446198</v>
      </c>
      <c r="L998" s="2">
        <v>396.108788427999</v>
      </c>
      <c r="M998" s="4">
        <v>226.3245999999998</v>
      </c>
      <c r="N998" s="4">
        <v>226.3245999999998</v>
      </c>
      <c r="O998" s="4">
        <v>215.00836999999981</v>
      </c>
      <c r="P998" s="4">
        <v>215.00836999999981</v>
      </c>
      <c r="Q998" s="5" t="s">
        <v>2969</v>
      </c>
      <c r="R998" s="12">
        <v>181.10041842799919</v>
      </c>
      <c r="S998" s="59">
        <v>1625.62</v>
      </c>
      <c r="T998" s="59">
        <v>-39.18</v>
      </c>
      <c r="U998" s="59">
        <v>-32.51</v>
      </c>
      <c r="V998" s="59">
        <v>-100.78999999999974</v>
      </c>
      <c r="W998" s="59">
        <v>1453.14</v>
      </c>
      <c r="X998" s="60">
        <f>+W998-P999</f>
        <v>559.81890000000089</v>
      </c>
      <c r="Y998" s="5"/>
    </row>
    <row r="999" spans="1:25" customFormat="1" x14ac:dyDescent="0.35">
      <c r="A999" s="1"/>
      <c r="B999" s="1"/>
      <c r="C999" s="3"/>
      <c r="D999" s="1"/>
      <c r="E999" s="1"/>
      <c r="F999" s="1"/>
      <c r="G999" s="1"/>
      <c r="H999" s="42"/>
      <c r="I999" s="2"/>
      <c r="J999" s="2"/>
      <c r="K999" s="87"/>
      <c r="L999" s="2"/>
      <c r="M999" s="4"/>
      <c r="N999" s="4"/>
      <c r="O999" s="4"/>
      <c r="P999" s="26">
        <f>SUM(P994:P998)</f>
        <v>893.32109999999921</v>
      </c>
      <c r="Q999" s="5"/>
      <c r="R999" s="12"/>
      <c r="S999" s="59">
        <v>0</v>
      </c>
      <c r="T999" s="59">
        <v>0</v>
      </c>
      <c r="U999" s="59">
        <v>0</v>
      </c>
      <c r="V999" s="59">
        <v>0</v>
      </c>
      <c r="W999" s="59">
        <v>0</v>
      </c>
      <c r="X999" s="60">
        <f>+W999</f>
        <v>0</v>
      </c>
      <c r="Y999" s="5"/>
    </row>
    <row r="1000" spans="1:25" customFormat="1" x14ac:dyDescent="0.35">
      <c r="A1000" s="1" t="s">
        <v>2474</v>
      </c>
      <c r="B1000" s="1" t="s">
        <v>2475</v>
      </c>
      <c r="C1000" s="3">
        <v>43998</v>
      </c>
      <c r="D1000" s="1" t="s">
        <v>2490</v>
      </c>
      <c r="E1000" s="1" t="s">
        <v>2491</v>
      </c>
      <c r="F1000" s="1" t="s">
        <v>2983</v>
      </c>
      <c r="G1000" s="1" t="s">
        <v>3245</v>
      </c>
      <c r="H1000" s="42">
        <v>735</v>
      </c>
      <c r="I1000" s="2">
        <v>1</v>
      </c>
      <c r="J1000" s="2">
        <v>806.82363636363596</v>
      </c>
      <c r="K1000" s="87">
        <v>1411.56215652727</v>
      </c>
      <c r="L1000" s="2">
        <v>1707.9902093979965</v>
      </c>
      <c r="M1000" s="4">
        <v>976.25659999999948</v>
      </c>
      <c r="N1000" s="4">
        <v>976.25659999999948</v>
      </c>
      <c r="O1000" s="4">
        <v>927.44376999999952</v>
      </c>
      <c r="P1000" s="26">
        <v>927.44376999999952</v>
      </c>
      <c r="Q1000" s="5" t="s">
        <v>2969</v>
      </c>
      <c r="R1000" s="12">
        <v>780.54643939799701</v>
      </c>
      <c r="S1000" s="59">
        <v>2363</v>
      </c>
      <c r="T1000" s="59">
        <v>-56.95</v>
      </c>
      <c r="U1000" s="59">
        <v>-47.26</v>
      </c>
      <c r="V1000" s="59">
        <v>-28.369999999999891</v>
      </c>
      <c r="W1000" s="59">
        <v>2230.42</v>
      </c>
      <c r="X1000" s="60">
        <f t="shared" ref="X1000:X1001" si="182">+W1000-P1000</f>
        <v>1302.9762300000007</v>
      </c>
      <c r="Y1000" s="5"/>
    </row>
    <row r="1001" spans="1:25" customFormat="1" x14ac:dyDescent="0.35">
      <c r="A1001" s="1" t="s">
        <v>1676</v>
      </c>
      <c r="B1001" s="1" t="s">
        <v>1677</v>
      </c>
      <c r="C1001" s="3">
        <v>43999</v>
      </c>
      <c r="D1001" s="1" t="s">
        <v>1678</v>
      </c>
      <c r="E1001" s="1" t="s">
        <v>1679</v>
      </c>
      <c r="F1001" s="1" t="s">
        <v>2983</v>
      </c>
      <c r="G1001" s="1" t="s">
        <v>3246</v>
      </c>
      <c r="H1001" s="42">
        <v>748</v>
      </c>
      <c r="I1001" s="2">
        <v>1</v>
      </c>
      <c r="J1001" s="2">
        <v>742.75628099173503</v>
      </c>
      <c r="K1001" s="87">
        <v>1104.9951768281401</v>
      </c>
      <c r="L1001" s="2">
        <v>1337.0441639620494</v>
      </c>
      <c r="M1001" s="4">
        <v>898.73509999999931</v>
      </c>
      <c r="N1001" s="4">
        <v>898.73509999999931</v>
      </c>
      <c r="O1001" s="4">
        <v>853.79834499999924</v>
      </c>
      <c r="P1001" s="26">
        <v>853.79834499999924</v>
      </c>
      <c r="Q1001" s="5" t="s">
        <v>2969</v>
      </c>
      <c r="R1001" s="12">
        <v>483.24581896205018</v>
      </c>
      <c r="S1001" s="59">
        <v>1337.05</v>
      </c>
      <c r="T1001" s="59">
        <v>-32.22</v>
      </c>
      <c r="U1001" s="59">
        <v>-26.74</v>
      </c>
      <c r="V1001" s="59">
        <v>-42.789999999999964</v>
      </c>
      <c r="W1001" s="59">
        <v>1235.3</v>
      </c>
      <c r="X1001" s="60">
        <f t="shared" si="182"/>
        <v>381.50165500000071</v>
      </c>
      <c r="Y1001" s="5"/>
    </row>
    <row r="1002" spans="1:25" customFormat="1" x14ac:dyDescent="0.35">
      <c r="A1002" s="1" t="s">
        <v>726</v>
      </c>
      <c r="B1002" s="1" t="s">
        <v>727</v>
      </c>
      <c r="C1002" s="3">
        <v>43999</v>
      </c>
      <c r="D1002" s="1" t="s">
        <v>754</v>
      </c>
      <c r="E1002" s="1" t="s">
        <v>755</v>
      </c>
      <c r="F1002" s="1" t="s">
        <v>2983</v>
      </c>
      <c r="G1002" s="1" t="s">
        <v>3247</v>
      </c>
      <c r="H1002" s="42"/>
      <c r="I1002" s="2">
        <v>2</v>
      </c>
      <c r="J1002" s="2">
        <v>138.89371900826399</v>
      </c>
      <c r="K1002" s="87">
        <v>485.96967768925401</v>
      </c>
      <c r="L1002" s="2">
        <v>588.02331000399738</v>
      </c>
      <c r="M1002" s="4">
        <v>168.06139999999942</v>
      </c>
      <c r="N1002" s="4">
        <v>336.12279999999885</v>
      </c>
      <c r="O1002" s="4">
        <v>319.31665999999888</v>
      </c>
      <c r="P1002" s="4">
        <v>319.31665999999888</v>
      </c>
      <c r="Q1002" s="5" t="s">
        <v>2969</v>
      </c>
      <c r="R1002" s="12">
        <v>268.7066500039985</v>
      </c>
      <c r="S1002" s="59">
        <v>0</v>
      </c>
      <c r="T1002" s="59">
        <v>0</v>
      </c>
      <c r="U1002" s="59">
        <v>0</v>
      </c>
      <c r="V1002" s="59">
        <v>0</v>
      </c>
      <c r="W1002" s="59">
        <v>0</v>
      </c>
      <c r="X1002" s="60">
        <f t="shared" ref="X1002:X1003" si="183">+W1002</f>
        <v>0</v>
      </c>
      <c r="Y1002" s="5"/>
    </row>
    <row r="1003" spans="1:25" customFormat="1" x14ac:dyDescent="0.35">
      <c r="A1003" s="1" t="s">
        <v>2845</v>
      </c>
      <c r="B1003" s="1" t="s">
        <v>2846</v>
      </c>
      <c r="C1003" s="3">
        <v>43999</v>
      </c>
      <c r="D1003" s="1" t="s">
        <v>2847</v>
      </c>
      <c r="E1003" s="1" t="s">
        <v>755</v>
      </c>
      <c r="F1003" s="1" t="s">
        <v>2983</v>
      </c>
      <c r="G1003" s="1" t="s">
        <v>3247</v>
      </c>
      <c r="H1003" s="42"/>
      <c r="I1003" s="2">
        <v>6</v>
      </c>
      <c r="J1003" s="2">
        <v>9.7409917355371896</v>
      </c>
      <c r="K1003" s="87">
        <v>24.816735004958701</v>
      </c>
      <c r="L1003" s="2">
        <v>30.028249356000028</v>
      </c>
      <c r="M1003" s="4">
        <v>11.786599999999998</v>
      </c>
      <c r="N1003" s="4">
        <v>70.719599999999986</v>
      </c>
      <c r="O1003" s="4">
        <v>67.183619999999976</v>
      </c>
      <c r="P1003" s="4">
        <v>67.183619999999976</v>
      </c>
      <c r="Q1003" s="5" t="s">
        <v>2969</v>
      </c>
      <c r="R1003" s="12">
        <v>-37.155370643999944</v>
      </c>
      <c r="S1003" s="59">
        <v>0</v>
      </c>
      <c r="T1003" s="59">
        <v>0</v>
      </c>
      <c r="U1003" s="59">
        <v>0</v>
      </c>
      <c r="V1003" s="59">
        <v>0</v>
      </c>
      <c r="W1003" s="59">
        <v>0</v>
      </c>
      <c r="X1003" s="60">
        <f t="shared" si="183"/>
        <v>0</v>
      </c>
      <c r="Y1003" s="5"/>
    </row>
    <row r="1004" spans="1:25" customFormat="1" x14ac:dyDescent="0.35">
      <c r="A1004" s="50" t="s">
        <v>2902</v>
      </c>
      <c r="B1004" s="50" t="s">
        <v>2903</v>
      </c>
      <c r="C1004" s="51">
        <v>43999</v>
      </c>
      <c r="D1004" s="50" t="s">
        <v>2847</v>
      </c>
      <c r="E1004" s="50" t="s">
        <v>755</v>
      </c>
      <c r="F1004" s="50" t="s">
        <v>2983</v>
      </c>
      <c r="G1004" s="50" t="s">
        <v>3247</v>
      </c>
      <c r="H1004" s="52">
        <v>578</v>
      </c>
      <c r="I1004" s="2">
        <v>1</v>
      </c>
      <c r="J1004" s="2">
        <v>455.4</v>
      </c>
      <c r="K1004" s="87">
        <v>193.36739399999999</v>
      </c>
      <c r="L1004" s="2">
        <v>233.97454673999999</v>
      </c>
      <c r="M1004" s="4">
        <v>551.03399999999999</v>
      </c>
      <c r="N1004" s="4">
        <v>551.03399999999999</v>
      </c>
      <c r="O1004" s="53">
        <v>0</v>
      </c>
      <c r="P1004" s="53">
        <v>0</v>
      </c>
      <c r="Q1004" s="54" t="s">
        <v>2969</v>
      </c>
      <c r="R1004" s="55">
        <v>-289.50775326000002</v>
      </c>
      <c r="S1004" s="64">
        <v>852.02</v>
      </c>
      <c r="T1004" s="64">
        <v>-20.53</v>
      </c>
      <c r="U1004" s="64">
        <v>-17.04</v>
      </c>
      <c r="V1004" s="64">
        <v>-10.220000000000027</v>
      </c>
      <c r="W1004" s="64">
        <v>804.23</v>
      </c>
      <c r="X1004" s="65">
        <f>+W1004-P1005</f>
        <v>417.72972000000118</v>
      </c>
      <c r="Y1004" s="5" t="s">
        <v>3381</v>
      </c>
    </row>
    <row r="1005" spans="1:25" customFormat="1" x14ac:dyDescent="0.35">
      <c r="A1005" s="1"/>
      <c r="B1005" s="1"/>
      <c r="C1005" s="3"/>
      <c r="D1005" s="1"/>
      <c r="E1005" s="1"/>
      <c r="F1005" s="1"/>
      <c r="G1005" s="1"/>
      <c r="H1005" s="42"/>
      <c r="I1005" s="2"/>
      <c r="J1005" s="2"/>
      <c r="K1005" s="87"/>
      <c r="L1005" s="2"/>
      <c r="M1005" s="4"/>
      <c r="N1005" s="4"/>
      <c r="O1005" s="4"/>
      <c r="P1005" s="26">
        <f>SUM(P1002:P1004)</f>
        <v>386.50027999999884</v>
      </c>
      <c r="Q1005" s="5"/>
      <c r="R1005" s="12"/>
      <c r="S1005" s="59">
        <v>0</v>
      </c>
      <c r="T1005" s="59">
        <v>0</v>
      </c>
      <c r="U1005" s="59">
        <v>0</v>
      </c>
      <c r="V1005" s="59">
        <v>0</v>
      </c>
      <c r="W1005" s="59">
        <v>0</v>
      </c>
      <c r="X1005" s="60">
        <f t="shared" ref="X1005:X1023" si="184">+W1005</f>
        <v>0</v>
      </c>
      <c r="Y1005" s="5"/>
    </row>
    <row r="1006" spans="1:25" customFormat="1" x14ac:dyDescent="0.35">
      <c r="A1006" s="1" t="s">
        <v>159</v>
      </c>
      <c r="B1006" s="1" t="s">
        <v>160</v>
      </c>
      <c r="C1006" s="3">
        <v>43999</v>
      </c>
      <c r="D1006" s="1" t="s">
        <v>171</v>
      </c>
      <c r="E1006" s="1" t="s">
        <v>168</v>
      </c>
      <c r="F1006" s="1" t="s">
        <v>2983</v>
      </c>
      <c r="G1006" s="1" t="s">
        <v>3168</v>
      </c>
      <c r="H1006" s="42"/>
      <c r="I1006" s="2">
        <v>-1</v>
      </c>
      <c r="J1006" s="2">
        <v>483.68314049586797</v>
      </c>
      <c r="K1006" s="87">
        <v>-719.33477575330596</v>
      </c>
      <c r="L1006" s="2">
        <v>-870.39507866150018</v>
      </c>
      <c r="M1006" s="4">
        <v>585.25660000000028</v>
      </c>
      <c r="N1006" s="4">
        <v>-585.25660000000028</v>
      </c>
      <c r="O1006" s="4">
        <v>-555.99377000000027</v>
      </c>
      <c r="P1006" s="4">
        <v>-555.99377000000027</v>
      </c>
      <c r="Q1006" s="5" t="s">
        <v>2969</v>
      </c>
      <c r="R1006" s="12">
        <v>-314.40130866149991</v>
      </c>
      <c r="S1006" s="59">
        <v>0</v>
      </c>
      <c r="T1006" s="59">
        <v>0</v>
      </c>
      <c r="U1006" s="59">
        <v>0</v>
      </c>
      <c r="V1006" s="59">
        <v>0</v>
      </c>
      <c r="W1006" s="59">
        <v>0</v>
      </c>
      <c r="X1006" s="60">
        <f t="shared" si="184"/>
        <v>0</v>
      </c>
      <c r="Y1006" s="5"/>
    </row>
    <row r="1007" spans="1:25" customFormat="1" x14ac:dyDescent="0.35">
      <c r="A1007" s="1" t="s">
        <v>572</v>
      </c>
      <c r="B1007" s="1" t="s">
        <v>573</v>
      </c>
      <c r="C1007" s="3">
        <v>43999</v>
      </c>
      <c r="D1007" s="1" t="s">
        <v>171</v>
      </c>
      <c r="E1007" s="1" t="s">
        <v>168</v>
      </c>
      <c r="F1007" s="1" t="s">
        <v>2983</v>
      </c>
      <c r="G1007" s="1" t="s">
        <v>3168</v>
      </c>
      <c r="H1007" s="42"/>
      <c r="I1007" s="2">
        <v>-1</v>
      </c>
      <c r="J1007" s="2">
        <v>181.88462809917399</v>
      </c>
      <c r="K1007" s="87">
        <v>-297.52214564429801</v>
      </c>
      <c r="L1007" s="2">
        <v>-360.00179622960059</v>
      </c>
      <c r="M1007" s="4">
        <v>220.08040000000054</v>
      </c>
      <c r="N1007" s="4">
        <v>-220.08040000000054</v>
      </c>
      <c r="O1007" s="4">
        <v>-209.07638000000051</v>
      </c>
      <c r="P1007" s="4">
        <v>-209.07638000000051</v>
      </c>
      <c r="Q1007" s="5" t="s">
        <v>2969</v>
      </c>
      <c r="R1007" s="12">
        <v>-150.92541622960007</v>
      </c>
      <c r="S1007" s="59">
        <v>0</v>
      </c>
      <c r="T1007" s="59">
        <v>0</v>
      </c>
      <c r="U1007" s="59">
        <v>0</v>
      </c>
      <c r="V1007" s="59">
        <v>0</v>
      </c>
      <c r="W1007" s="59">
        <v>0</v>
      </c>
      <c r="X1007" s="60">
        <f t="shared" si="184"/>
        <v>0</v>
      </c>
      <c r="Y1007" s="5"/>
    </row>
    <row r="1008" spans="1:25" customFormat="1" x14ac:dyDescent="0.35">
      <c r="A1008" s="1" t="s">
        <v>574</v>
      </c>
      <c r="B1008" s="1" t="s">
        <v>575</v>
      </c>
      <c r="C1008" s="3">
        <v>43999</v>
      </c>
      <c r="D1008" s="1" t="s">
        <v>171</v>
      </c>
      <c r="E1008" s="1" t="s">
        <v>168</v>
      </c>
      <c r="F1008" s="1" t="s">
        <v>2983</v>
      </c>
      <c r="G1008" s="1" t="s">
        <v>3168</v>
      </c>
      <c r="H1008" s="42"/>
      <c r="I1008" s="2">
        <v>-1</v>
      </c>
      <c r="J1008" s="2">
        <v>181.88462809917399</v>
      </c>
      <c r="K1008" s="87">
        <v>-297.52214564429801</v>
      </c>
      <c r="L1008" s="2">
        <v>-360.00179622960059</v>
      </c>
      <c r="M1008" s="4">
        <v>220.08040000000054</v>
      </c>
      <c r="N1008" s="4">
        <v>-220.08040000000054</v>
      </c>
      <c r="O1008" s="4">
        <v>-209.07638000000051</v>
      </c>
      <c r="P1008" s="4">
        <v>-209.07638000000051</v>
      </c>
      <c r="Q1008" s="5" t="s">
        <v>2969</v>
      </c>
      <c r="R1008" s="12">
        <v>-150.92541622960007</v>
      </c>
      <c r="S1008" s="59">
        <v>0</v>
      </c>
      <c r="T1008" s="59">
        <v>0</v>
      </c>
      <c r="U1008" s="59">
        <v>0</v>
      </c>
      <c r="V1008" s="59">
        <v>0</v>
      </c>
      <c r="W1008" s="59">
        <v>0</v>
      </c>
      <c r="X1008" s="60">
        <f t="shared" si="184"/>
        <v>0</v>
      </c>
      <c r="Y1008" s="5"/>
    </row>
    <row r="1009" spans="1:25" customFormat="1" x14ac:dyDescent="0.35">
      <c r="A1009" s="1" t="s">
        <v>822</v>
      </c>
      <c r="B1009" s="1" t="s">
        <v>823</v>
      </c>
      <c r="C1009" s="3">
        <v>43999</v>
      </c>
      <c r="D1009" s="1" t="s">
        <v>171</v>
      </c>
      <c r="E1009" s="1" t="s">
        <v>168</v>
      </c>
      <c r="F1009" s="1" t="s">
        <v>2983</v>
      </c>
      <c r="G1009" s="1" t="s">
        <v>3168</v>
      </c>
      <c r="H1009" s="42"/>
      <c r="I1009" s="2">
        <v>-1</v>
      </c>
      <c r="J1009" s="2">
        <v>57.872396694214899</v>
      </c>
      <c r="K1009" s="87">
        <v>-86.062561975537207</v>
      </c>
      <c r="L1009" s="2">
        <v>-104.13569999040001</v>
      </c>
      <c r="M1009" s="4">
        <v>70.025600000000026</v>
      </c>
      <c r="N1009" s="4">
        <v>-70.025600000000026</v>
      </c>
      <c r="O1009" s="4">
        <v>-66.524320000000017</v>
      </c>
      <c r="P1009" s="4">
        <v>-66.524320000000017</v>
      </c>
      <c r="Q1009" s="5" t="s">
        <v>2969</v>
      </c>
      <c r="R1009" s="12">
        <v>-37.611379990399996</v>
      </c>
      <c r="S1009" s="59">
        <v>0</v>
      </c>
      <c r="T1009" s="59">
        <v>0</v>
      </c>
      <c r="U1009" s="59">
        <v>0</v>
      </c>
      <c r="V1009" s="59">
        <v>0</v>
      </c>
      <c r="W1009" s="59">
        <v>0</v>
      </c>
      <c r="X1009" s="60">
        <f t="shared" si="184"/>
        <v>0</v>
      </c>
      <c r="Y1009" s="5"/>
    </row>
    <row r="1010" spans="1:25" customFormat="1" x14ac:dyDescent="0.35">
      <c r="A1010" s="1" t="s">
        <v>1001</v>
      </c>
      <c r="B1010" s="1" t="s">
        <v>1002</v>
      </c>
      <c r="C1010" s="3">
        <v>43999</v>
      </c>
      <c r="D1010" s="1" t="s">
        <v>171</v>
      </c>
      <c r="E1010" s="1" t="s">
        <v>168</v>
      </c>
      <c r="F1010" s="1" t="s">
        <v>2983</v>
      </c>
      <c r="G1010" s="1" t="s">
        <v>3168</v>
      </c>
      <c r="H1010" s="42"/>
      <c r="I1010" s="2">
        <v>-1</v>
      </c>
      <c r="J1010" s="2">
        <v>853.29380165289297</v>
      </c>
      <c r="K1010" s="87">
        <v>-1268.89012110103</v>
      </c>
      <c r="L1010" s="2">
        <v>-1535.3570465322462</v>
      </c>
      <c r="M1010" s="4">
        <v>1032.4855000000005</v>
      </c>
      <c r="N1010" s="4">
        <v>-1032.4855000000005</v>
      </c>
      <c r="O1010" s="4">
        <v>-980.86122500000033</v>
      </c>
      <c r="P1010" s="4">
        <v>-980.86122500000033</v>
      </c>
      <c r="Q1010" s="5" t="s">
        <v>2969</v>
      </c>
      <c r="R1010" s="12">
        <v>-554.49582153224583</v>
      </c>
      <c r="S1010" s="59">
        <v>0</v>
      </c>
      <c r="T1010" s="59">
        <v>0</v>
      </c>
      <c r="U1010" s="59">
        <v>0</v>
      </c>
      <c r="V1010" s="59">
        <v>0</v>
      </c>
      <c r="W1010" s="59">
        <v>0</v>
      </c>
      <c r="X1010" s="60">
        <f t="shared" si="184"/>
        <v>0</v>
      </c>
      <c r="Y1010" s="5"/>
    </row>
    <row r="1011" spans="1:25" customFormat="1" x14ac:dyDescent="0.35">
      <c r="A1011" s="1" t="s">
        <v>1105</v>
      </c>
      <c r="B1011" s="1" t="s">
        <v>1106</v>
      </c>
      <c r="C1011" s="3">
        <v>43999</v>
      </c>
      <c r="D1011" s="1" t="s">
        <v>171</v>
      </c>
      <c r="E1011" s="1" t="s">
        <v>168</v>
      </c>
      <c r="F1011" s="1" t="s">
        <v>2983</v>
      </c>
      <c r="G1011" s="1" t="s">
        <v>3168</v>
      </c>
      <c r="H1011" s="42"/>
      <c r="I1011" s="2">
        <v>-1</v>
      </c>
      <c r="J1011" s="2">
        <v>495.137520661157</v>
      </c>
      <c r="K1011" s="87">
        <v>-736.39921925355395</v>
      </c>
      <c r="L1011" s="2">
        <v>-891.04305529680028</v>
      </c>
      <c r="M1011" s="4">
        <v>599.1164</v>
      </c>
      <c r="N1011" s="4">
        <v>-599.1164</v>
      </c>
      <c r="O1011" s="4">
        <v>-569.16057999999998</v>
      </c>
      <c r="P1011" s="4">
        <v>-569.16057999999998</v>
      </c>
      <c r="Q1011" s="5" t="s">
        <v>2969</v>
      </c>
      <c r="R1011" s="12">
        <v>-321.88247529680029</v>
      </c>
      <c r="S1011" s="59">
        <v>0</v>
      </c>
      <c r="T1011" s="59">
        <v>0</v>
      </c>
      <c r="U1011" s="59">
        <v>0</v>
      </c>
      <c r="V1011" s="59">
        <v>0</v>
      </c>
      <c r="W1011" s="59">
        <v>0</v>
      </c>
      <c r="X1011" s="60">
        <f t="shared" si="184"/>
        <v>0</v>
      </c>
      <c r="Y1011" s="5"/>
    </row>
    <row r="1012" spans="1:25" customFormat="1" x14ac:dyDescent="0.35">
      <c r="A1012" s="1" t="s">
        <v>1952</v>
      </c>
      <c r="B1012" s="1" t="s">
        <v>1953</v>
      </c>
      <c r="C1012" s="3">
        <v>43999</v>
      </c>
      <c r="D1012" s="1" t="s">
        <v>171</v>
      </c>
      <c r="E1012" s="1" t="s">
        <v>168</v>
      </c>
      <c r="F1012" s="1" t="s">
        <v>2983</v>
      </c>
      <c r="G1012" s="1" t="s">
        <v>3168</v>
      </c>
      <c r="H1012" s="42"/>
      <c r="I1012" s="2">
        <v>-1</v>
      </c>
      <c r="J1012" s="2">
        <v>412.61280991735498</v>
      </c>
      <c r="K1012" s="87">
        <v>-613.54060059235496</v>
      </c>
      <c r="L1012" s="2">
        <v>-742.38412671674951</v>
      </c>
      <c r="M1012" s="4">
        <v>499.2614999999995</v>
      </c>
      <c r="N1012" s="4">
        <v>-499.2614999999995</v>
      </c>
      <c r="O1012" s="4">
        <v>-474.2984249999995</v>
      </c>
      <c r="P1012" s="4">
        <v>-474.2984249999995</v>
      </c>
      <c r="Q1012" s="5" t="s">
        <v>2969</v>
      </c>
      <c r="R1012" s="12">
        <v>-268.08570171675001</v>
      </c>
      <c r="S1012" s="59">
        <v>0</v>
      </c>
      <c r="T1012" s="59">
        <v>0</v>
      </c>
      <c r="U1012" s="59">
        <v>0</v>
      </c>
      <c r="V1012" s="59">
        <v>0</v>
      </c>
      <c r="W1012" s="59">
        <v>0</v>
      </c>
      <c r="X1012" s="60">
        <f t="shared" si="184"/>
        <v>0</v>
      </c>
      <c r="Y1012" s="5"/>
    </row>
    <row r="1013" spans="1:25" customFormat="1" x14ac:dyDescent="0.35">
      <c r="A1013" s="1" t="s">
        <v>2146</v>
      </c>
      <c r="B1013" s="1" t="s">
        <v>2147</v>
      </c>
      <c r="C1013" s="3">
        <v>43999</v>
      </c>
      <c r="D1013" s="1" t="s">
        <v>2368</v>
      </c>
      <c r="E1013" s="1" t="s">
        <v>168</v>
      </c>
      <c r="F1013" s="1" t="s">
        <v>2983</v>
      </c>
      <c r="G1013" s="1" t="s">
        <v>3168</v>
      </c>
      <c r="H1013" s="42"/>
      <c r="I1013" s="2">
        <v>1</v>
      </c>
      <c r="J1013" s="2">
        <v>1056.53933884298</v>
      </c>
      <c r="K1013" s="87">
        <v>1486.7832884066199</v>
      </c>
      <c r="L1013" s="2">
        <v>1799.0077789720101</v>
      </c>
      <c r="M1013" s="4">
        <v>1278.4126000000058</v>
      </c>
      <c r="N1013" s="4">
        <v>1278.4126000000058</v>
      </c>
      <c r="O1013" s="4">
        <v>1278.4126000000058</v>
      </c>
      <c r="P1013" s="4">
        <v>1278.4126000000058</v>
      </c>
      <c r="Q1013" s="5" t="s">
        <v>2969</v>
      </c>
      <c r="R1013" s="12">
        <v>520.59517897200431</v>
      </c>
      <c r="S1013" s="59">
        <v>0</v>
      </c>
      <c r="T1013" s="59">
        <v>0</v>
      </c>
      <c r="U1013" s="59">
        <v>0</v>
      </c>
      <c r="V1013" s="59">
        <v>0</v>
      </c>
      <c r="W1013" s="59">
        <v>0</v>
      </c>
      <c r="X1013" s="60">
        <f t="shared" si="184"/>
        <v>0</v>
      </c>
      <c r="Y1013" s="5"/>
    </row>
    <row r="1014" spans="1:25" customFormat="1" x14ac:dyDescent="0.35">
      <c r="A1014" s="1" t="s">
        <v>2627</v>
      </c>
      <c r="B1014" s="1" t="s">
        <v>2628</v>
      </c>
      <c r="C1014" s="3">
        <v>43999</v>
      </c>
      <c r="D1014" s="1" t="s">
        <v>171</v>
      </c>
      <c r="E1014" s="1" t="s">
        <v>168</v>
      </c>
      <c r="F1014" s="1" t="s">
        <v>2983</v>
      </c>
      <c r="G1014" s="1" t="s">
        <v>3168</v>
      </c>
      <c r="H1014" s="42"/>
      <c r="I1014" s="2">
        <v>-1</v>
      </c>
      <c r="J1014" s="2">
        <v>92.518181818181802</v>
      </c>
      <c r="K1014" s="87">
        <v>-137.5767568</v>
      </c>
      <c r="L1014" s="2">
        <v>-166.467875728</v>
      </c>
      <c r="M1014" s="4">
        <v>111.94699999999997</v>
      </c>
      <c r="N1014" s="4">
        <v>-111.94699999999997</v>
      </c>
      <c r="O1014" s="4">
        <v>-106.34964999999997</v>
      </c>
      <c r="P1014" s="4">
        <v>-106.34964999999997</v>
      </c>
      <c r="Q1014" s="5" t="s">
        <v>2969</v>
      </c>
      <c r="R1014" s="12">
        <v>-60.118225728000027</v>
      </c>
      <c r="S1014" s="59">
        <v>0</v>
      </c>
      <c r="T1014" s="59">
        <v>0</v>
      </c>
      <c r="U1014" s="59">
        <v>0</v>
      </c>
      <c r="V1014" s="59">
        <v>0</v>
      </c>
      <c r="W1014" s="59">
        <v>0</v>
      </c>
      <c r="X1014" s="60">
        <f t="shared" si="184"/>
        <v>0</v>
      </c>
      <c r="Y1014" s="5"/>
    </row>
    <row r="1015" spans="1:25" customFormat="1" x14ac:dyDescent="0.35">
      <c r="A1015" s="1" t="s">
        <v>2629</v>
      </c>
      <c r="B1015" s="1" t="s">
        <v>2630</v>
      </c>
      <c r="C1015" s="3">
        <v>43999</v>
      </c>
      <c r="D1015" s="1" t="s">
        <v>171</v>
      </c>
      <c r="E1015" s="1" t="s">
        <v>168</v>
      </c>
      <c r="F1015" s="1" t="s">
        <v>2983</v>
      </c>
      <c r="G1015" s="1" t="s">
        <v>3168</v>
      </c>
      <c r="H1015" s="42"/>
      <c r="I1015" s="2">
        <v>-1</v>
      </c>
      <c r="J1015" s="2">
        <v>429.60314049586799</v>
      </c>
      <c r="K1015" s="87">
        <v>-638.91051617999995</v>
      </c>
      <c r="L1015" s="2">
        <v>-773.08172457779995</v>
      </c>
      <c r="M1015" s="4">
        <v>519.81980000000021</v>
      </c>
      <c r="N1015" s="4">
        <v>-519.81980000000021</v>
      </c>
      <c r="O1015" s="4">
        <v>-493.8288100000002</v>
      </c>
      <c r="P1015" s="4">
        <v>-493.8288100000002</v>
      </c>
      <c r="Q1015" s="5" t="s">
        <v>2969</v>
      </c>
      <c r="R1015" s="12">
        <v>-279.25291457779974</v>
      </c>
      <c r="S1015" s="59">
        <v>0</v>
      </c>
      <c r="T1015" s="59">
        <v>0</v>
      </c>
      <c r="U1015" s="59">
        <v>0</v>
      </c>
      <c r="V1015" s="59">
        <v>0</v>
      </c>
      <c r="W1015" s="59">
        <v>0</v>
      </c>
      <c r="X1015" s="60">
        <f t="shared" si="184"/>
        <v>0</v>
      </c>
      <c r="Y1015" s="5"/>
    </row>
    <row r="1016" spans="1:25" customFormat="1" x14ac:dyDescent="0.35">
      <c r="A1016" s="1" t="s">
        <v>159</v>
      </c>
      <c r="B1016" s="1" t="s">
        <v>160</v>
      </c>
      <c r="C1016" s="3">
        <v>43993</v>
      </c>
      <c r="D1016" s="1" t="s">
        <v>167</v>
      </c>
      <c r="E1016" s="1" t="s">
        <v>168</v>
      </c>
      <c r="F1016" s="1" t="s">
        <v>2983</v>
      </c>
      <c r="G1016" s="1" t="s">
        <v>3168</v>
      </c>
      <c r="H1016" s="42"/>
      <c r="I1016" s="2">
        <v>1</v>
      </c>
      <c r="J1016" s="2">
        <v>483.68314049586797</v>
      </c>
      <c r="K1016" s="87">
        <v>719.33477575330596</v>
      </c>
      <c r="L1016" s="2">
        <v>870.39507866150018</v>
      </c>
      <c r="M1016" s="4">
        <v>585.25660000000028</v>
      </c>
      <c r="N1016" s="4">
        <v>585.25660000000028</v>
      </c>
      <c r="O1016" s="4">
        <v>555.99377000000027</v>
      </c>
      <c r="P1016" s="4">
        <v>555.99377000000027</v>
      </c>
      <c r="Q1016" s="5" t="s">
        <v>2969</v>
      </c>
      <c r="R1016" s="12">
        <v>314.40130866149991</v>
      </c>
      <c r="S1016" s="59">
        <v>0</v>
      </c>
      <c r="T1016" s="59">
        <v>0</v>
      </c>
      <c r="U1016" s="59">
        <v>0</v>
      </c>
      <c r="V1016" s="59">
        <v>0</v>
      </c>
      <c r="W1016" s="59">
        <v>0</v>
      </c>
      <c r="X1016" s="60">
        <f t="shared" si="184"/>
        <v>0</v>
      </c>
      <c r="Y1016" s="5"/>
    </row>
    <row r="1017" spans="1:25" customFormat="1" x14ac:dyDescent="0.35">
      <c r="A1017" s="1" t="s">
        <v>572</v>
      </c>
      <c r="B1017" s="1" t="s">
        <v>573</v>
      </c>
      <c r="C1017" s="3">
        <v>43993</v>
      </c>
      <c r="D1017" s="1" t="s">
        <v>167</v>
      </c>
      <c r="E1017" s="1" t="s">
        <v>168</v>
      </c>
      <c r="F1017" s="1" t="s">
        <v>2983</v>
      </c>
      <c r="G1017" s="1" t="s">
        <v>3168</v>
      </c>
      <c r="H1017" s="42"/>
      <c r="I1017" s="2">
        <v>1</v>
      </c>
      <c r="J1017" s="2">
        <v>181.88462809917399</v>
      </c>
      <c r="K1017" s="87">
        <v>297.52214564429801</v>
      </c>
      <c r="L1017" s="2">
        <v>360.00179622960059</v>
      </c>
      <c r="M1017" s="4">
        <v>220.08040000000054</v>
      </c>
      <c r="N1017" s="4">
        <v>220.08040000000054</v>
      </c>
      <c r="O1017" s="4">
        <v>209.07638000000051</v>
      </c>
      <c r="P1017" s="4">
        <v>209.07638000000051</v>
      </c>
      <c r="Q1017" s="5" t="s">
        <v>2969</v>
      </c>
      <c r="R1017" s="12">
        <v>150.92541622960007</v>
      </c>
      <c r="S1017" s="59">
        <v>0</v>
      </c>
      <c r="T1017" s="59">
        <v>0</v>
      </c>
      <c r="U1017" s="59">
        <v>0</v>
      </c>
      <c r="V1017" s="59">
        <v>0</v>
      </c>
      <c r="W1017" s="59">
        <v>0</v>
      </c>
      <c r="X1017" s="60">
        <f t="shared" si="184"/>
        <v>0</v>
      </c>
      <c r="Y1017" s="5"/>
    </row>
    <row r="1018" spans="1:25" customFormat="1" x14ac:dyDescent="0.35">
      <c r="A1018" s="1" t="s">
        <v>574</v>
      </c>
      <c r="B1018" s="1" t="s">
        <v>575</v>
      </c>
      <c r="C1018" s="3">
        <v>43993</v>
      </c>
      <c r="D1018" s="1" t="s">
        <v>167</v>
      </c>
      <c r="E1018" s="1" t="s">
        <v>168</v>
      </c>
      <c r="F1018" s="1" t="s">
        <v>2983</v>
      </c>
      <c r="G1018" s="1" t="s">
        <v>3168</v>
      </c>
      <c r="H1018" s="42"/>
      <c r="I1018" s="2">
        <v>1</v>
      </c>
      <c r="J1018" s="2">
        <v>181.88462809917399</v>
      </c>
      <c r="K1018" s="87">
        <v>297.52214564429801</v>
      </c>
      <c r="L1018" s="2">
        <v>360.00179622960059</v>
      </c>
      <c r="M1018" s="4">
        <v>220.08040000000054</v>
      </c>
      <c r="N1018" s="4">
        <v>220.08040000000054</v>
      </c>
      <c r="O1018" s="4">
        <v>209.07638000000051</v>
      </c>
      <c r="P1018" s="4">
        <v>209.07638000000051</v>
      </c>
      <c r="Q1018" s="5" t="s">
        <v>2969</v>
      </c>
      <c r="R1018" s="12">
        <v>150.92541622960007</v>
      </c>
      <c r="S1018" s="59">
        <v>0</v>
      </c>
      <c r="T1018" s="59">
        <v>0</v>
      </c>
      <c r="U1018" s="59">
        <v>0</v>
      </c>
      <c r="V1018" s="59">
        <v>0</v>
      </c>
      <c r="W1018" s="59">
        <v>0</v>
      </c>
      <c r="X1018" s="60">
        <f t="shared" si="184"/>
        <v>0</v>
      </c>
      <c r="Y1018" s="5"/>
    </row>
    <row r="1019" spans="1:25" customFormat="1" x14ac:dyDescent="0.35">
      <c r="A1019" s="1" t="s">
        <v>822</v>
      </c>
      <c r="B1019" s="1" t="s">
        <v>823</v>
      </c>
      <c r="C1019" s="3">
        <v>43993</v>
      </c>
      <c r="D1019" s="1" t="s">
        <v>167</v>
      </c>
      <c r="E1019" s="1" t="s">
        <v>168</v>
      </c>
      <c r="F1019" s="1" t="s">
        <v>2983</v>
      </c>
      <c r="G1019" s="1" t="s">
        <v>3168</v>
      </c>
      <c r="H1019" s="42"/>
      <c r="I1019" s="2">
        <v>1</v>
      </c>
      <c r="J1019" s="2">
        <v>57.872396694214899</v>
      </c>
      <c r="K1019" s="87">
        <v>86.062561975537207</v>
      </c>
      <c r="L1019" s="2">
        <v>104.13569999040001</v>
      </c>
      <c r="M1019" s="4">
        <v>70.025600000000026</v>
      </c>
      <c r="N1019" s="4">
        <v>70.025600000000026</v>
      </c>
      <c r="O1019" s="4">
        <v>66.524320000000017</v>
      </c>
      <c r="P1019" s="4">
        <v>66.524320000000017</v>
      </c>
      <c r="Q1019" s="5" t="s">
        <v>2969</v>
      </c>
      <c r="R1019" s="12">
        <v>37.611379990399996</v>
      </c>
      <c r="S1019" s="59">
        <v>0</v>
      </c>
      <c r="T1019" s="59">
        <v>0</v>
      </c>
      <c r="U1019" s="59">
        <v>0</v>
      </c>
      <c r="V1019" s="59">
        <v>0</v>
      </c>
      <c r="W1019" s="59">
        <v>0</v>
      </c>
      <c r="X1019" s="60">
        <f t="shared" si="184"/>
        <v>0</v>
      </c>
      <c r="Y1019" s="5"/>
    </row>
    <row r="1020" spans="1:25" customFormat="1" x14ac:dyDescent="0.35">
      <c r="A1020" s="1" t="s">
        <v>1001</v>
      </c>
      <c r="B1020" s="1" t="s">
        <v>1002</v>
      </c>
      <c r="C1020" s="3">
        <v>43993</v>
      </c>
      <c r="D1020" s="1" t="s">
        <v>167</v>
      </c>
      <c r="E1020" s="1" t="s">
        <v>168</v>
      </c>
      <c r="F1020" s="1" t="s">
        <v>2983</v>
      </c>
      <c r="G1020" s="1" t="s">
        <v>3168</v>
      </c>
      <c r="H1020" s="42"/>
      <c r="I1020" s="2">
        <v>1</v>
      </c>
      <c r="J1020" s="2">
        <v>853.29380165289297</v>
      </c>
      <c r="K1020" s="87">
        <v>1268.89012110103</v>
      </c>
      <c r="L1020" s="2">
        <v>1535.3570465322462</v>
      </c>
      <c r="M1020" s="4">
        <v>1032.4855000000005</v>
      </c>
      <c r="N1020" s="4">
        <v>1032.4855000000005</v>
      </c>
      <c r="O1020" s="4">
        <v>980.86122500000033</v>
      </c>
      <c r="P1020" s="4">
        <v>980.86122500000033</v>
      </c>
      <c r="Q1020" s="5" t="s">
        <v>2969</v>
      </c>
      <c r="R1020" s="12">
        <v>554.49582153224583</v>
      </c>
      <c r="S1020" s="59">
        <v>0</v>
      </c>
      <c r="T1020" s="59">
        <v>0</v>
      </c>
      <c r="U1020" s="59">
        <v>0</v>
      </c>
      <c r="V1020" s="59">
        <v>0</v>
      </c>
      <c r="W1020" s="59">
        <v>0</v>
      </c>
      <c r="X1020" s="60">
        <f t="shared" si="184"/>
        <v>0</v>
      </c>
      <c r="Y1020" s="5"/>
    </row>
    <row r="1021" spans="1:25" customFormat="1" x14ac:dyDescent="0.35">
      <c r="A1021" s="1" t="s">
        <v>1105</v>
      </c>
      <c r="B1021" s="1" t="s">
        <v>1106</v>
      </c>
      <c r="C1021" s="3">
        <v>43993</v>
      </c>
      <c r="D1021" s="1" t="s">
        <v>167</v>
      </c>
      <c r="E1021" s="1" t="s">
        <v>168</v>
      </c>
      <c r="F1021" s="1" t="s">
        <v>2983</v>
      </c>
      <c r="G1021" s="1" t="s">
        <v>3168</v>
      </c>
      <c r="H1021" s="42"/>
      <c r="I1021" s="2">
        <v>1</v>
      </c>
      <c r="J1021" s="2">
        <v>495.137520661157</v>
      </c>
      <c r="K1021" s="87">
        <v>736.39921925355395</v>
      </c>
      <c r="L1021" s="2">
        <v>891.04305529680028</v>
      </c>
      <c r="M1021" s="4">
        <v>599.1164</v>
      </c>
      <c r="N1021" s="4">
        <v>599.1164</v>
      </c>
      <c r="O1021" s="4">
        <v>569.16057999999998</v>
      </c>
      <c r="P1021" s="4">
        <v>569.16057999999998</v>
      </c>
      <c r="Q1021" s="5" t="s">
        <v>2969</v>
      </c>
      <c r="R1021" s="12">
        <v>321.88247529680029</v>
      </c>
      <c r="S1021" s="59">
        <v>0</v>
      </c>
      <c r="T1021" s="59">
        <v>0</v>
      </c>
      <c r="U1021" s="59">
        <v>0</v>
      </c>
      <c r="V1021" s="59">
        <v>0</v>
      </c>
      <c r="W1021" s="59">
        <v>0</v>
      </c>
      <c r="X1021" s="60">
        <f t="shared" si="184"/>
        <v>0</v>
      </c>
      <c r="Y1021" s="5"/>
    </row>
    <row r="1022" spans="1:25" customFormat="1" x14ac:dyDescent="0.35">
      <c r="A1022" s="1" t="s">
        <v>1952</v>
      </c>
      <c r="B1022" s="1" t="s">
        <v>1953</v>
      </c>
      <c r="C1022" s="3">
        <v>43993</v>
      </c>
      <c r="D1022" s="1" t="s">
        <v>167</v>
      </c>
      <c r="E1022" s="1" t="s">
        <v>168</v>
      </c>
      <c r="F1022" s="1" t="s">
        <v>2983</v>
      </c>
      <c r="G1022" s="1" t="s">
        <v>3168</v>
      </c>
      <c r="H1022" s="42"/>
      <c r="I1022" s="2">
        <v>1</v>
      </c>
      <c r="J1022" s="2">
        <v>412.61280991735498</v>
      </c>
      <c r="K1022" s="87">
        <v>613.54060059235496</v>
      </c>
      <c r="L1022" s="2">
        <v>742.38412671674951</v>
      </c>
      <c r="M1022" s="4">
        <v>499.2614999999995</v>
      </c>
      <c r="N1022" s="4">
        <v>499.2614999999995</v>
      </c>
      <c r="O1022" s="4">
        <v>474.2984249999995</v>
      </c>
      <c r="P1022" s="4">
        <v>474.2984249999995</v>
      </c>
      <c r="Q1022" s="5" t="s">
        <v>2969</v>
      </c>
      <c r="R1022" s="12">
        <v>268.08570171675001</v>
      </c>
      <c r="S1022" s="59">
        <v>0</v>
      </c>
      <c r="T1022" s="59">
        <v>0</v>
      </c>
      <c r="U1022" s="59">
        <v>0</v>
      </c>
      <c r="V1022" s="59">
        <v>0</v>
      </c>
      <c r="W1022" s="59">
        <v>0</v>
      </c>
      <c r="X1022" s="60">
        <f t="shared" si="184"/>
        <v>0</v>
      </c>
      <c r="Y1022" s="5"/>
    </row>
    <row r="1023" spans="1:25" customFormat="1" x14ac:dyDescent="0.35">
      <c r="A1023" s="1" t="s">
        <v>2627</v>
      </c>
      <c r="B1023" s="1" t="s">
        <v>2628</v>
      </c>
      <c r="C1023" s="3">
        <v>43993</v>
      </c>
      <c r="D1023" s="1" t="s">
        <v>167</v>
      </c>
      <c r="E1023" s="1" t="s">
        <v>168</v>
      </c>
      <c r="F1023" s="1" t="s">
        <v>2983</v>
      </c>
      <c r="G1023" s="1" t="s">
        <v>3168</v>
      </c>
      <c r="H1023" s="42"/>
      <c r="I1023" s="2">
        <v>1</v>
      </c>
      <c r="J1023" s="2">
        <v>92.518181818181802</v>
      </c>
      <c r="K1023" s="87">
        <v>137.5767568</v>
      </c>
      <c r="L1023" s="2">
        <v>166.467875728</v>
      </c>
      <c r="M1023" s="4">
        <v>111.94699999999997</v>
      </c>
      <c r="N1023" s="4">
        <v>111.94699999999997</v>
      </c>
      <c r="O1023" s="4">
        <v>106.34964999999997</v>
      </c>
      <c r="P1023" s="4">
        <v>106.34964999999997</v>
      </c>
      <c r="Q1023" s="5" t="s">
        <v>2969</v>
      </c>
      <c r="R1023" s="12">
        <v>60.118225728000027</v>
      </c>
      <c r="S1023" s="59">
        <v>0</v>
      </c>
      <c r="T1023" s="59">
        <v>0</v>
      </c>
      <c r="U1023" s="59">
        <v>0</v>
      </c>
      <c r="V1023" s="59">
        <v>0</v>
      </c>
      <c r="W1023" s="59">
        <v>0</v>
      </c>
      <c r="X1023" s="60">
        <f t="shared" si="184"/>
        <v>0</v>
      </c>
      <c r="Y1023" s="5"/>
    </row>
    <row r="1024" spans="1:25" customFormat="1" x14ac:dyDescent="0.35">
      <c r="A1024" s="1" t="s">
        <v>2629</v>
      </c>
      <c r="B1024" s="1" t="s">
        <v>2630</v>
      </c>
      <c r="C1024" s="3">
        <v>43993</v>
      </c>
      <c r="D1024" s="1" t="s">
        <v>167</v>
      </c>
      <c r="E1024" s="1" t="s">
        <v>168</v>
      </c>
      <c r="F1024" s="1" t="s">
        <v>2983</v>
      </c>
      <c r="G1024" s="1" t="s">
        <v>3168</v>
      </c>
      <c r="H1024" s="42">
        <v>642</v>
      </c>
      <c r="I1024" s="2">
        <v>1</v>
      </c>
      <c r="J1024" s="2">
        <v>429.60314049586799</v>
      </c>
      <c r="K1024" s="87">
        <v>638.91051617999995</v>
      </c>
      <c r="L1024" s="2">
        <v>773.08172457779995</v>
      </c>
      <c r="M1024" s="4">
        <v>519.81980000000021</v>
      </c>
      <c r="N1024" s="4">
        <v>519.81980000000021</v>
      </c>
      <c r="O1024" s="4">
        <v>493.8288100000002</v>
      </c>
      <c r="P1024" s="4">
        <v>493.8288100000002</v>
      </c>
      <c r="Q1024" s="5" t="s">
        <v>2969</v>
      </c>
      <c r="R1024" s="12">
        <v>279.25291457779974</v>
      </c>
      <c r="S1024" s="59">
        <v>1799</v>
      </c>
      <c r="T1024" s="59">
        <v>-43.36</v>
      </c>
      <c r="U1024" s="59">
        <v>-35.979999999999997</v>
      </c>
      <c r="V1024" s="59">
        <v>-21.600000000000136</v>
      </c>
      <c r="W1024" s="59">
        <v>1698.06</v>
      </c>
      <c r="X1024" s="60">
        <f>+W1024-P1025</f>
        <v>419.64739999999438</v>
      </c>
      <c r="Y1024" s="5"/>
    </row>
    <row r="1025" spans="1:25" customFormat="1" x14ac:dyDescent="0.35">
      <c r="A1025" s="1"/>
      <c r="B1025" s="1"/>
      <c r="C1025" s="3"/>
      <c r="D1025" s="1"/>
      <c r="E1025" s="1"/>
      <c r="F1025" s="1"/>
      <c r="G1025" s="1"/>
      <c r="H1025" s="42"/>
      <c r="I1025" s="2"/>
      <c r="J1025" s="2"/>
      <c r="K1025" s="87"/>
      <c r="L1025" s="2"/>
      <c r="M1025" s="4"/>
      <c r="N1025" s="4"/>
      <c r="O1025" s="4"/>
      <c r="P1025" s="26">
        <f>SUM(P1006:P1024)</f>
        <v>1278.4126000000056</v>
      </c>
      <c r="Q1025" s="5"/>
      <c r="R1025" s="12"/>
      <c r="S1025" s="59">
        <v>0</v>
      </c>
      <c r="T1025" s="59">
        <v>0</v>
      </c>
      <c r="U1025" s="59">
        <v>0</v>
      </c>
      <c r="V1025" s="59">
        <v>0</v>
      </c>
      <c r="W1025" s="59">
        <v>0</v>
      </c>
      <c r="X1025" s="60">
        <f t="shared" ref="X1025:X1044" si="185">+W1025</f>
        <v>0</v>
      </c>
      <c r="Y1025" s="5"/>
    </row>
    <row r="1026" spans="1:25" customFormat="1" x14ac:dyDescent="0.35">
      <c r="A1026" s="1" t="s">
        <v>159</v>
      </c>
      <c r="B1026" s="1" t="s">
        <v>160</v>
      </c>
      <c r="C1026" s="3">
        <v>43999</v>
      </c>
      <c r="D1026" s="1" t="s">
        <v>172</v>
      </c>
      <c r="E1026" s="1" t="s">
        <v>173</v>
      </c>
      <c r="F1026" s="1" t="s">
        <v>2983</v>
      </c>
      <c r="G1026" s="1" t="s">
        <v>3169</v>
      </c>
      <c r="H1026" s="42"/>
      <c r="I1026" s="2">
        <v>1</v>
      </c>
      <c r="J1026" s="2">
        <v>483.68314049586797</v>
      </c>
      <c r="K1026" s="87">
        <v>719.33477575330596</v>
      </c>
      <c r="L1026" s="2">
        <v>870.39507866150018</v>
      </c>
      <c r="M1026" s="4">
        <v>585.25660000000028</v>
      </c>
      <c r="N1026" s="4">
        <v>585.25660000000028</v>
      </c>
      <c r="O1026" s="4">
        <v>555.99377000000027</v>
      </c>
      <c r="P1026" s="4">
        <v>555.99377000000027</v>
      </c>
      <c r="Q1026" s="5" t="s">
        <v>2969</v>
      </c>
      <c r="R1026" s="12">
        <v>314.40130866149991</v>
      </c>
      <c r="S1026" s="59">
        <v>0</v>
      </c>
      <c r="T1026" s="59">
        <v>0</v>
      </c>
      <c r="U1026" s="59">
        <v>0</v>
      </c>
      <c r="V1026" s="59">
        <v>0</v>
      </c>
      <c r="W1026" s="59">
        <v>0</v>
      </c>
      <c r="X1026" s="60">
        <f t="shared" si="185"/>
        <v>0</v>
      </c>
      <c r="Y1026" s="5"/>
    </row>
    <row r="1027" spans="1:25" customFormat="1" x14ac:dyDescent="0.35">
      <c r="A1027" s="1" t="s">
        <v>219</v>
      </c>
      <c r="B1027" s="1" t="s">
        <v>220</v>
      </c>
      <c r="C1027" s="3">
        <v>43999</v>
      </c>
      <c r="D1027" s="1" t="s">
        <v>232</v>
      </c>
      <c r="E1027" s="1" t="s">
        <v>173</v>
      </c>
      <c r="F1027" s="1" t="s">
        <v>2983</v>
      </c>
      <c r="G1027" s="1" t="s">
        <v>3169</v>
      </c>
      <c r="H1027" s="42"/>
      <c r="I1027" s="2">
        <v>-1</v>
      </c>
      <c r="J1027" s="2">
        <v>629.37776859504095</v>
      </c>
      <c r="K1027" s="87">
        <v>-1101.18451904463</v>
      </c>
      <c r="L1027" s="2">
        <v>-1332.4332680440023</v>
      </c>
      <c r="M1027" s="4">
        <v>761.54709999999955</v>
      </c>
      <c r="N1027" s="4">
        <v>-761.54709999999955</v>
      </c>
      <c r="O1027" s="4">
        <v>-723.46974499999953</v>
      </c>
      <c r="P1027" s="4">
        <v>-723.46974499999953</v>
      </c>
      <c r="Q1027" s="5" t="s">
        <v>2969</v>
      </c>
      <c r="R1027" s="12">
        <v>-608.96352304400273</v>
      </c>
      <c r="S1027" s="59">
        <v>0</v>
      </c>
      <c r="T1027" s="59">
        <v>0</v>
      </c>
      <c r="U1027" s="59">
        <v>0</v>
      </c>
      <c r="V1027" s="59">
        <v>0</v>
      </c>
      <c r="W1027" s="59">
        <v>0</v>
      </c>
      <c r="X1027" s="60">
        <f t="shared" si="185"/>
        <v>0</v>
      </c>
      <c r="Y1027" s="5"/>
    </row>
    <row r="1028" spans="1:25" customFormat="1" x14ac:dyDescent="0.35">
      <c r="A1028" s="1" t="s">
        <v>572</v>
      </c>
      <c r="B1028" s="1" t="s">
        <v>573</v>
      </c>
      <c r="C1028" s="3">
        <v>43999</v>
      </c>
      <c r="D1028" s="1" t="s">
        <v>172</v>
      </c>
      <c r="E1028" s="1" t="s">
        <v>173</v>
      </c>
      <c r="F1028" s="1" t="s">
        <v>2983</v>
      </c>
      <c r="G1028" s="1" t="s">
        <v>3169</v>
      </c>
      <c r="H1028" s="42"/>
      <c r="I1028" s="2">
        <v>1</v>
      </c>
      <c r="J1028" s="2">
        <v>181.88462809917399</v>
      </c>
      <c r="K1028" s="87">
        <v>297.51441554760402</v>
      </c>
      <c r="L1028" s="2">
        <v>359.99244281260087</v>
      </c>
      <c r="M1028" s="4">
        <v>220.08040000000054</v>
      </c>
      <c r="N1028" s="4">
        <v>220.08040000000054</v>
      </c>
      <c r="O1028" s="4">
        <v>209.07638000000051</v>
      </c>
      <c r="P1028" s="4">
        <v>209.07638000000051</v>
      </c>
      <c r="Q1028" s="5" t="s">
        <v>2969</v>
      </c>
      <c r="R1028" s="12">
        <v>150.91606281260036</v>
      </c>
      <c r="S1028" s="59">
        <v>0</v>
      </c>
      <c r="T1028" s="59">
        <v>0</v>
      </c>
      <c r="U1028" s="59">
        <v>0</v>
      </c>
      <c r="V1028" s="59">
        <v>0</v>
      </c>
      <c r="W1028" s="59">
        <v>0</v>
      </c>
      <c r="X1028" s="60">
        <f t="shared" si="185"/>
        <v>0</v>
      </c>
      <c r="Y1028" s="5"/>
    </row>
    <row r="1029" spans="1:25" customFormat="1" x14ac:dyDescent="0.35">
      <c r="A1029" s="1" t="s">
        <v>574</v>
      </c>
      <c r="B1029" s="1" t="s">
        <v>575</v>
      </c>
      <c r="C1029" s="3">
        <v>43999</v>
      </c>
      <c r="D1029" s="1" t="s">
        <v>172</v>
      </c>
      <c r="E1029" s="1" t="s">
        <v>173</v>
      </c>
      <c r="F1029" s="1" t="s">
        <v>2983</v>
      </c>
      <c r="G1029" s="1" t="s">
        <v>3169</v>
      </c>
      <c r="H1029" s="42"/>
      <c r="I1029" s="2">
        <v>1</v>
      </c>
      <c r="J1029" s="2">
        <v>181.88462809917399</v>
      </c>
      <c r="K1029" s="87">
        <v>297.52214564429801</v>
      </c>
      <c r="L1029" s="2">
        <v>360.00179622960059</v>
      </c>
      <c r="M1029" s="4">
        <v>220.08040000000054</v>
      </c>
      <c r="N1029" s="4">
        <v>220.08040000000054</v>
      </c>
      <c r="O1029" s="4">
        <v>209.07638000000051</v>
      </c>
      <c r="P1029" s="4">
        <v>209.07638000000051</v>
      </c>
      <c r="Q1029" s="5" t="s">
        <v>2969</v>
      </c>
      <c r="R1029" s="12">
        <v>150.92541622960007</v>
      </c>
      <c r="S1029" s="59">
        <v>0</v>
      </c>
      <c r="T1029" s="59">
        <v>0</v>
      </c>
      <c r="U1029" s="59">
        <v>0</v>
      </c>
      <c r="V1029" s="59">
        <v>0</v>
      </c>
      <c r="W1029" s="59">
        <v>0</v>
      </c>
      <c r="X1029" s="60">
        <f t="shared" si="185"/>
        <v>0</v>
      </c>
      <c r="Y1029" s="5"/>
    </row>
    <row r="1030" spans="1:25" customFormat="1" x14ac:dyDescent="0.35">
      <c r="A1030" s="1" t="s">
        <v>822</v>
      </c>
      <c r="B1030" s="1" t="s">
        <v>823</v>
      </c>
      <c r="C1030" s="3">
        <v>43999</v>
      </c>
      <c r="D1030" s="1" t="s">
        <v>172</v>
      </c>
      <c r="E1030" s="1" t="s">
        <v>173</v>
      </c>
      <c r="F1030" s="1" t="s">
        <v>2983</v>
      </c>
      <c r="G1030" s="1" t="s">
        <v>3169</v>
      </c>
      <c r="H1030" s="42"/>
      <c r="I1030" s="2">
        <v>1</v>
      </c>
      <c r="J1030" s="2">
        <v>57.872396694214899</v>
      </c>
      <c r="K1030" s="87">
        <v>86.062561975537207</v>
      </c>
      <c r="L1030" s="2">
        <v>104.13569999040001</v>
      </c>
      <c r="M1030" s="4">
        <v>70.025600000000026</v>
      </c>
      <c r="N1030" s="4">
        <v>70.025600000000026</v>
      </c>
      <c r="O1030" s="4">
        <v>66.524320000000017</v>
      </c>
      <c r="P1030" s="4">
        <v>66.524320000000017</v>
      </c>
      <c r="Q1030" s="5" t="s">
        <v>2969</v>
      </c>
      <c r="R1030" s="12">
        <v>37.611379990399996</v>
      </c>
      <c r="S1030" s="59">
        <v>0</v>
      </c>
      <c r="T1030" s="59">
        <v>0</v>
      </c>
      <c r="U1030" s="59">
        <v>0</v>
      </c>
      <c r="V1030" s="59">
        <v>0</v>
      </c>
      <c r="W1030" s="59">
        <v>0</v>
      </c>
      <c r="X1030" s="60">
        <f t="shared" si="185"/>
        <v>0</v>
      </c>
      <c r="Y1030" s="5"/>
    </row>
    <row r="1031" spans="1:25" customFormat="1" x14ac:dyDescent="0.35">
      <c r="A1031" s="1" t="s">
        <v>1001</v>
      </c>
      <c r="B1031" s="1" t="s">
        <v>1002</v>
      </c>
      <c r="C1031" s="3">
        <v>43999</v>
      </c>
      <c r="D1031" s="1" t="s">
        <v>172</v>
      </c>
      <c r="E1031" s="1" t="s">
        <v>173</v>
      </c>
      <c r="F1031" s="1" t="s">
        <v>2983</v>
      </c>
      <c r="G1031" s="1" t="s">
        <v>3169</v>
      </c>
      <c r="H1031" s="42"/>
      <c r="I1031" s="2">
        <v>1</v>
      </c>
      <c r="J1031" s="2">
        <v>853.29380165289297</v>
      </c>
      <c r="K1031" s="87">
        <v>1268.89012110103</v>
      </c>
      <c r="L1031" s="2">
        <v>1535.3570465322462</v>
      </c>
      <c r="M1031" s="4">
        <v>1032.4855000000005</v>
      </c>
      <c r="N1031" s="4">
        <v>1032.4855000000005</v>
      </c>
      <c r="O1031" s="4">
        <v>980.86122500000033</v>
      </c>
      <c r="P1031" s="4">
        <v>980.86122500000033</v>
      </c>
      <c r="Q1031" s="5" t="s">
        <v>2969</v>
      </c>
      <c r="R1031" s="12">
        <v>554.49582153224583</v>
      </c>
      <c r="S1031" s="59">
        <v>0</v>
      </c>
      <c r="T1031" s="59">
        <v>0</v>
      </c>
      <c r="U1031" s="59">
        <v>0</v>
      </c>
      <c r="V1031" s="59">
        <v>0</v>
      </c>
      <c r="W1031" s="59">
        <v>0</v>
      </c>
      <c r="X1031" s="60">
        <f t="shared" si="185"/>
        <v>0</v>
      </c>
      <c r="Y1031" s="5"/>
    </row>
    <row r="1032" spans="1:25" customFormat="1" x14ac:dyDescent="0.35">
      <c r="A1032" s="1" t="s">
        <v>1105</v>
      </c>
      <c r="B1032" s="1" t="s">
        <v>1106</v>
      </c>
      <c r="C1032" s="3">
        <v>43999</v>
      </c>
      <c r="D1032" s="1" t="s">
        <v>172</v>
      </c>
      <c r="E1032" s="1" t="s">
        <v>173</v>
      </c>
      <c r="F1032" s="1" t="s">
        <v>2983</v>
      </c>
      <c r="G1032" s="1" t="s">
        <v>3169</v>
      </c>
      <c r="H1032" s="42"/>
      <c r="I1032" s="2">
        <v>1</v>
      </c>
      <c r="J1032" s="2">
        <v>495.137520661157</v>
      </c>
      <c r="K1032" s="87">
        <v>736.39921925355395</v>
      </c>
      <c r="L1032" s="2">
        <v>891.04305529680028</v>
      </c>
      <c r="M1032" s="4">
        <v>599.1164</v>
      </c>
      <c r="N1032" s="4">
        <v>599.1164</v>
      </c>
      <c r="O1032" s="4">
        <v>569.16057999999998</v>
      </c>
      <c r="P1032" s="4">
        <v>569.16057999999998</v>
      </c>
      <c r="Q1032" s="5" t="s">
        <v>2969</v>
      </c>
      <c r="R1032" s="12">
        <v>321.88247529680029</v>
      </c>
      <c r="S1032" s="59">
        <v>0</v>
      </c>
      <c r="T1032" s="59">
        <v>0</v>
      </c>
      <c r="U1032" s="59">
        <v>0</v>
      </c>
      <c r="V1032" s="59">
        <v>0</v>
      </c>
      <c r="W1032" s="59">
        <v>0</v>
      </c>
      <c r="X1032" s="60">
        <f t="shared" si="185"/>
        <v>0</v>
      </c>
      <c r="Y1032" s="5"/>
    </row>
    <row r="1033" spans="1:25" customFormat="1" x14ac:dyDescent="0.35">
      <c r="A1033" s="1" t="s">
        <v>1145</v>
      </c>
      <c r="B1033" s="1" t="s">
        <v>1146</v>
      </c>
      <c r="C1033" s="3">
        <v>43999</v>
      </c>
      <c r="D1033" s="1" t="s">
        <v>232</v>
      </c>
      <c r="E1033" s="1" t="s">
        <v>173</v>
      </c>
      <c r="F1033" s="1" t="s">
        <v>2983</v>
      </c>
      <c r="G1033" s="1" t="s">
        <v>3169</v>
      </c>
      <c r="H1033" s="42"/>
      <c r="I1033" s="2">
        <v>-1</v>
      </c>
      <c r="J1033" s="2">
        <v>148.53363636363599</v>
      </c>
      <c r="K1033" s="87">
        <v>-224.89626415454501</v>
      </c>
      <c r="L1033" s="2">
        <v>-272.12447962699946</v>
      </c>
      <c r="M1033" s="4">
        <v>179.72569999999953</v>
      </c>
      <c r="N1033" s="4">
        <v>-179.72569999999953</v>
      </c>
      <c r="O1033" s="4">
        <v>-170.73941499999955</v>
      </c>
      <c r="P1033" s="4">
        <v>-170.73941499999955</v>
      </c>
      <c r="Q1033" s="5" t="s">
        <v>2969</v>
      </c>
      <c r="R1033" s="12">
        <v>-101.38506462699991</v>
      </c>
      <c r="S1033" s="59">
        <v>0</v>
      </c>
      <c r="T1033" s="59">
        <v>0</v>
      </c>
      <c r="U1033" s="59">
        <v>0</v>
      </c>
      <c r="V1033" s="59">
        <v>0</v>
      </c>
      <c r="W1033" s="59">
        <v>0</v>
      </c>
      <c r="X1033" s="60">
        <f t="shared" si="185"/>
        <v>0</v>
      </c>
      <c r="Y1033" s="5"/>
    </row>
    <row r="1034" spans="1:25" customFormat="1" x14ac:dyDescent="0.35">
      <c r="A1034" s="1" t="s">
        <v>1349</v>
      </c>
      <c r="B1034" s="1" t="s">
        <v>1350</v>
      </c>
      <c r="C1034" s="3">
        <v>43999</v>
      </c>
      <c r="D1034" s="1" t="s">
        <v>232</v>
      </c>
      <c r="E1034" s="1" t="s">
        <v>173</v>
      </c>
      <c r="F1034" s="1" t="s">
        <v>2983</v>
      </c>
      <c r="G1034" s="1" t="s">
        <v>3169</v>
      </c>
      <c r="H1034" s="42"/>
      <c r="I1034" s="2">
        <v>-1</v>
      </c>
      <c r="J1034" s="2">
        <v>209.05173553719001</v>
      </c>
      <c r="K1034" s="87">
        <v>-316.52732329421502</v>
      </c>
      <c r="L1034" s="2">
        <v>-382.99806118600014</v>
      </c>
      <c r="M1034" s="4">
        <v>252.9525999999999</v>
      </c>
      <c r="N1034" s="4">
        <v>-252.9525999999999</v>
      </c>
      <c r="O1034" s="4">
        <v>-240.30496999999991</v>
      </c>
      <c r="P1034" s="4">
        <v>-240.30496999999991</v>
      </c>
      <c r="Q1034" s="5" t="s">
        <v>2969</v>
      </c>
      <c r="R1034" s="12">
        <v>-142.69309118600023</v>
      </c>
      <c r="S1034" s="59">
        <v>0</v>
      </c>
      <c r="T1034" s="59">
        <v>0</v>
      </c>
      <c r="U1034" s="59">
        <v>0</v>
      </c>
      <c r="V1034" s="59">
        <v>0</v>
      </c>
      <c r="W1034" s="59">
        <v>0</v>
      </c>
      <c r="X1034" s="60">
        <f t="shared" si="185"/>
        <v>0</v>
      </c>
      <c r="Y1034" s="5"/>
    </row>
    <row r="1035" spans="1:25" customFormat="1" x14ac:dyDescent="0.35">
      <c r="A1035" s="1" t="s">
        <v>1529</v>
      </c>
      <c r="B1035" s="1" t="s">
        <v>1530</v>
      </c>
      <c r="C1035" s="3">
        <v>43999</v>
      </c>
      <c r="D1035" s="1" t="s">
        <v>232</v>
      </c>
      <c r="E1035" s="1" t="s">
        <v>173</v>
      </c>
      <c r="F1035" s="1" t="s">
        <v>2983</v>
      </c>
      <c r="G1035" s="1" t="s">
        <v>3169</v>
      </c>
      <c r="H1035" s="42"/>
      <c r="I1035" s="2">
        <v>-1</v>
      </c>
      <c r="J1035" s="2">
        <v>133.117933884298</v>
      </c>
      <c r="K1035" s="87">
        <v>-201.555194873554</v>
      </c>
      <c r="L1035" s="2">
        <v>-243.88178579700033</v>
      </c>
      <c r="M1035" s="4">
        <v>161.07270000000057</v>
      </c>
      <c r="N1035" s="4">
        <v>-161.07270000000057</v>
      </c>
      <c r="O1035" s="4">
        <v>-153.01906500000052</v>
      </c>
      <c r="P1035" s="4">
        <v>-153.01906500000052</v>
      </c>
      <c r="Q1035" s="5" t="s">
        <v>2969</v>
      </c>
      <c r="R1035" s="12">
        <v>-90.86272079699981</v>
      </c>
      <c r="S1035" s="59">
        <v>0</v>
      </c>
      <c r="T1035" s="59">
        <v>0</v>
      </c>
      <c r="U1035" s="59">
        <v>0</v>
      </c>
      <c r="V1035" s="59">
        <v>0</v>
      </c>
      <c r="W1035" s="59">
        <v>0</v>
      </c>
      <c r="X1035" s="60">
        <f t="shared" si="185"/>
        <v>0</v>
      </c>
      <c r="Y1035" s="5"/>
    </row>
    <row r="1036" spans="1:25" customFormat="1" x14ac:dyDescent="0.35">
      <c r="A1036" s="1" t="s">
        <v>1952</v>
      </c>
      <c r="B1036" s="1" t="s">
        <v>1953</v>
      </c>
      <c r="C1036" s="3">
        <v>43999</v>
      </c>
      <c r="D1036" s="1" t="s">
        <v>172</v>
      </c>
      <c r="E1036" s="1" t="s">
        <v>173</v>
      </c>
      <c r="F1036" s="1" t="s">
        <v>2983</v>
      </c>
      <c r="G1036" s="1" t="s">
        <v>3169</v>
      </c>
      <c r="H1036" s="42"/>
      <c r="I1036" s="2">
        <v>1</v>
      </c>
      <c r="J1036" s="2">
        <v>412.61280991735498</v>
      </c>
      <c r="K1036" s="87">
        <v>613.54060059235496</v>
      </c>
      <c r="L1036" s="2">
        <v>742.38412671674951</v>
      </c>
      <c r="M1036" s="4">
        <v>499.2614999999995</v>
      </c>
      <c r="N1036" s="4">
        <v>499.2614999999995</v>
      </c>
      <c r="O1036" s="4">
        <v>474.2984249999995</v>
      </c>
      <c r="P1036" s="4">
        <v>474.2984249999995</v>
      </c>
      <c r="Q1036" s="5" t="s">
        <v>2969</v>
      </c>
      <c r="R1036" s="12">
        <v>268.08570171675001</v>
      </c>
      <c r="S1036" s="59">
        <v>0</v>
      </c>
      <c r="T1036" s="59">
        <v>0</v>
      </c>
      <c r="U1036" s="59">
        <v>0</v>
      </c>
      <c r="V1036" s="59">
        <v>0</v>
      </c>
      <c r="W1036" s="59">
        <v>0</v>
      </c>
      <c r="X1036" s="60">
        <f t="shared" si="185"/>
        <v>0</v>
      </c>
      <c r="Y1036" s="5"/>
    </row>
    <row r="1037" spans="1:25" customFormat="1" x14ac:dyDescent="0.35">
      <c r="A1037" s="1" t="s">
        <v>2627</v>
      </c>
      <c r="B1037" s="1" t="s">
        <v>2628</v>
      </c>
      <c r="C1037" s="3">
        <v>43999</v>
      </c>
      <c r="D1037" s="1" t="s">
        <v>172</v>
      </c>
      <c r="E1037" s="1" t="s">
        <v>173</v>
      </c>
      <c r="F1037" s="1" t="s">
        <v>2983</v>
      </c>
      <c r="G1037" s="1" t="s">
        <v>3169</v>
      </c>
      <c r="H1037" s="42"/>
      <c r="I1037" s="2">
        <v>1</v>
      </c>
      <c r="J1037" s="2">
        <v>92.518181818181802</v>
      </c>
      <c r="K1037" s="87">
        <v>137.5767568</v>
      </c>
      <c r="L1037" s="2">
        <v>166.467875728</v>
      </c>
      <c r="M1037" s="4">
        <v>111.94699999999997</v>
      </c>
      <c r="N1037" s="4">
        <v>111.94699999999997</v>
      </c>
      <c r="O1037" s="4">
        <v>106.34964999999997</v>
      </c>
      <c r="P1037" s="4">
        <v>106.34964999999997</v>
      </c>
      <c r="Q1037" s="5" t="s">
        <v>2969</v>
      </c>
      <c r="R1037" s="12">
        <v>60.118225728000027</v>
      </c>
      <c r="S1037" s="59">
        <v>0</v>
      </c>
      <c r="T1037" s="59">
        <v>0</v>
      </c>
      <c r="U1037" s="59">
        <v>0</v>
      </c>
      <c r="V1037" s="59">
        <v>0</v>
      </c>
      <c r="W1037" s="59">
        <v>0</v>
      </c>
      <c r="X1037" s="60">
        <f t="shared" si="185"/>
        <v>0</v>
      </c>
      <c r="Y1037" s="5"/>
    </row>
    <row r="1038" spans="1:25" customFormat="1" x14ac:dyDescent="0.35">
      <c r="A1038" s="1" t="s">
        <v>2629</v>
      </c>
      <c r="B1038" s="1" t="s">
        <v>2630</v>
      </c>
      <c r="C1038" s="3">
        <v>43999</v>
      </c>
      <c r="D1038" s="1" t="s">
        <v>172</v>
      </c>
      <c r="E1038" s="1" t="s">
        <v>173</v>
      </c>
      <c r="F1038" s="1" t="s">
        <v>2983</v>
      </c>
      <c r="G1038" s="1" t="s">
        <v>3169</v>
      </c>
      <c r="H1038" s="42"/>
      <c r="I1038" s="2">
        <v>1</v>
      </c>
      <c r="J1038" s="2">
        <v>429.60314049586799</v>
      </c>
      <c r="K1038" s="87">
        <v>638.91051617999995</v>
      </c>
      <c r="L1038" s="2">
        <v>773.08172457779995</v>
      </c>
      <c r="M1038" s="4">
        <v>519.81980000000021</v>
      </c>
      <c r="N1038" s="4">
        <v>519.81980000000021</v>
      </c>
      <c r="O1038" s="4">
        <v>493.8288100000002</v>
      </c>
      <c r="P1038" s="4">
        <v>493.8288100000002</v>
      </c>
      <c r="Q1038" s="5" t="s">
        <v>2969</v>
      </c>
      <c r="R1038" s="12">
        <v>279.25291457779974</v>
      </c>
      <c r="S1038" s="59">
        <v>0</v>
      </c>
      <c r="T1038" s="59">
        <v>0</v>
      </c>
      <c r="U1038" s="59">
        <v>0</v>
      </c>
      <c r="V1038" s="59">
        <v>0</v>
      </c>
      <c r="W1038" s="59">
        <v>0</v>
      </c>
      <c r="X1038" s="60">
        <f t="shared" si="185"/>
        <v>0</v>
      </c>
      <c r="Y1038" s="5"/>
    </row>
    <row r="1039" spans="1:25" customFormat="1" x14ac:dyDescent="0.35">
      <c r="A1039" s="1" t="s">
        <v>219</v>
      </c>
      <c r="B1039" s="1" t="s">
        <v>220</v>
      </c>
      <c r="C1039" s="3">
        <v>43993</v>
      </c>
      <c r="D1039" s="1" t="s">
        <v>227</v>
      </c>
      <c r="E1039" s="1" t="s">
        <v>173</v>
      </c>
      <c r="F1039" s="1" t="s">
        <v>2983</v>
      </c>
      <c r="G1039" s="1" t="s">
        <v>3169</v>
      </c>
      <c r="H1039" s="42"/>
      <c r="I1039" s="2">
        <v>1</v>
      </c>
      <c r="J1039" s="2">
        <v>629.37776859504095</v>
      </c>
      <c r="K1039" s="87">
        <v>1101.18451904463</v>
      </c>
      <c r="L1039" s="2">
        <v>1332.4332680440023</v>
      </c>
      <c r="M1039" s="4">
        <v>761.54709999999955</v>
      </c>
      <c r="N1039" s="4">
        <v>761.54709999999955</v>
      </c>
      <c r="O1039" s="4">
        <v>723.46974499999953</v>
      </c>
      <c r="P1039" s="4">
        <v>723.46974499999953</v>
      </c>
      <c r="Q1039" s="5" t="s">
        <v>2969</v>
      </c>
      <c r="R1039" s="12">
        <v>608.96352304400273</v>
      </c>
      <c r="S1039" s="59">
        <v>0</v>
      </c>
      <c r="T1039" s="59">
        <v>0</v>
      </c>
      <c r="U1039" s="59">
        <v>0</v>
      </c>
      <c r="V1039" s="59">
        <v>0</v>
      </c>
      <c r="W1039" s="59">
        <v>0</v>
      </c>
      <c r="X1039" s="60">
        <f t="shared" si="185"/>
        <v>0</v>
      </c>
      <c r="Y1039" s="5"/>
    </row>
    <row r="1040" spans="1:25" customFormat="1" x14ac:dyDescent="0.35">
      <c r="A1040" s="1" t="s">
        <v>1145</v>
      </c>
      <c r="B1040" s="1" t="s">
        <v>1146</v>
      </c>
      <c r="C1040" s="3">
        <v>43993</v>
      </c>
      <c r="D1040" s="1" t="s">
        <v>227</v>
      </c>
      <c r="E1040" s="1" t="s">
        <v>173</v>
      </c>
      <c r="F1040" s="1" t="s">
        <v>2983</v>
      </c>
      <c r="G1040" s="1" t="s">
        <v>3169</v>
      </c>
      <c r="H1040" s="42"/>
      <c r="I1040" s="2">
        <v>1</v>
      </c>
      <c r="J1040" s="2">
        <v>148.53363636363599</v>
      </c>
      <c r="K1040" s="87">
        <v>224.89626415454501</v>
      </c>
      <c r="L1040" s="2">
        <v>272.12447962699946</v>
      </c>
      <c r="M1040" s="4">
        <v>179.72569999999953</v>
      </c>
      <c r="N1040" s="4">
        <v>179.72569999999953</v>
      </c>
      <c r="O1040" s="4">
        <v>170.73941499999955</v>
      </c>
      <c r="P1040" s="4">
        <v>170.73941499999955</v>
      </c>
      <c r="Q1040" s="5" t="s">
        <v>2969</v>
      </c>
      <c r="R1040" s="12">
        <v>101.38506462699991</v>
      </c>
      <c r="S1040" s="59">
        <v>0</v>
      </c>
      <c r="T1040" s="59">
        <v>0</v>
      </c>
      <c r="U1040" s="59">
        <v>0</v>
      </c>
      <c r="V1040" s="59">
        <v>0</v>
      </c>
      <c r="W1040" s="59">
        <v>0</v>
      </c>
      <c r="X1040" s="60">
        <f t="shared" si="185"/>
        <v>0</v>
      </c>
      <c r="Y1040" s="5"/>
    </row>
    <row r="1041" spans="1:25" customFormat="1" x14ac:dyDescent="0.35">
      <c r="A1041" s="1" t="s">
        <v>1349</v>
      </c>
      <c r="B1041" s="1" t="s">
        <v>1350</v>
      </c>
      <c r="C1041" s="3">
        <v>43993</v>
      </c>
      <c r="D1041" s="1" t="s">
        <v>227</v>
      </c>
      <c r="E1041" s="1" t="s">
        <v>173</v>
      </c>
      <c r="F1041" s="1" t="s">
        <v>2983</v>
      </c>
      <c r="G1041" s="1" t="s">
        <v>3169</v>
      </c>
      <c r="H1041" s="42"/>
      <c r="I1041" s="2">
        <v>1</v>
      </c>
      <c r="J1041" s="2">
        <v>209.05173553719001</v>
      </c>
      <c r="K1041" s="87">
        <v>316.52732329421502</v>
      </c>
      <c r="L1041" s="2">
        <v>382.99806118600014</v>
      </c>
      <c r="M1041" s="4">
        <v>252.9525999999999</v>
      </c>
      <c r="N1041" s="4">
        <v>252.9525999999999</v>
      </c>
      <c r="O1041" s="4">
        <v>240.30496999999991</v>
      </c>
      <c r="P1041" s="4">
        <v>240.30496999999991</v>
      </c>
      <c r="Q1041" s="5" t="s">
        <v>2969</v>
      </c>
      <c r="R1041" s="12">
        <v>142.69309118600023</v>
      </c>
      <c r="S1041" s="59">
        <v>0</v>
      </c>
      <c r="T1041" s="59">
        <v>0</v>
      </c>
      <c r="U1041" s="59">
        <v>0</v>
      </c>
      <c r="V1041" s="59">
        <v>0</v>
      </c>
      <c r="W1041" s="59">
        <v>0</v>
      </c>
      <c r="X1041" s="60">
        <f t="shared" si="185"/>
        <v>0</v>
      </c>
      <c r="Y1041" s="5"/>
    </row>
    <row r="1042" spans="1:25" customFormat="1" x14ac:dyDescent="0.35">
      <c r="A1042" s="1" t="s">
        <v>1529</v>
      </c>
      <c r="B1042" s="1" t="s">
        <v>1530</v>
      </c>
      <c r="C1042" s="3">
        <v>43993</v>
      </c>
      <c r="D1042" s="1" t="s">
        <v>227</v>
      </c>
      <c r="E1042" s="1" t="s">
        <v>173</v>
      </c>
      <c r="F1042" s="1" t="s">
        <v>2983</v>
      </c>
      <c r="G1042" s="1" t="s">
        <v>3169</v>
      </c>
      <c r="H1042" s="42"/>
      <c r="I1042" s="2">
        <v>1</v>
      </c>
      <c r="J1042" s="2">
        <v>133.117933884298</v>
      </c>
      <c r="K1042" s="87">
        <v>201.555194873554</v>
      </c>
      <c r="L1042" s="2">
        <v>243.88178579700033</v>
      </c>
      <c r="M1042" s="4">
        <v>161.07270000000057</v>
      </c>
      <c r="N1042" s="4">
        <v>161.07270000000057</v>
      </c>
      <c r="O1042" s="4">
        <v>153.01906500000052</v>
      </c>
      <c r="P1042" s="4">
        <v>153.01906500000052</v>
      </c>
      <c r="Q1042" s="5" t="s">
        <v>2969</v>
      </c>
      <c r="R1042" s="12">
        <v>90.86272079699981</v>
      </c>
      <c r="S1042" s="59">
        <v>0</v>
      </c>
      <c r="T1042" s="59">
        <v>0</v>
      </c>
      <c r="U1042" s="59">
        <v>0</v>
      </c>
      <c r="V1042" s="59">
        <v>0</v>
      </c>
      <c r="W1042" s="59">
        <v>0</v>
      </c>
      <c r="X1042" s="60">
        <f t="shared" si="185"/>
        <v>0</v>
      </c>
      <c r="Y1042" s="5"/>
    </row>
    <row r="1043" spans="1:25" customFormat="1" x14ac:dyDescent="0.35">
      <c r="A1043" s="1"/>
      <c r="B1043" s="1"/>
      <c r="C1043" s="3"/>
      <c r="D1043" s="1"/>
      <c r="E1043" s="1"/>
      <c r="F1043" s="1"/>
      <c r="G1043" s="1"/>
      <c r="H1043" s="42"/>
      <c r="I1043" s="2"/>
      <c r="J1043" s="2"/>
      <c r="K1043" s="87"/>
      <c r="L1043" s="2"/>
      <c r="M1043" s="4"/>
      <c r="N1043" s="4"/>
      <c r="O1043" s="4"/>
      <c r="P1043" s="26">
        <f>SUM(P1026:P1042)</f>
        <v>3665.1695400000008</v>
      </c>
      <c r="Q1043" s="5"/>
      <c r="R1043" s="12"/>
      <c r="S1043" s="59">
        <v>0</v>
      </c>
      <c r="T1043" s="59">
        <v>0</v>
      </c>
      <c r="U1043" s="59">
        <v>0</v>
      </c>
      <c r="V1043" s="59">
        <v>0</v>
      </c>
      <c r="W1043" s="59">
        <v>0</v>
      </c>
      <c r="X1043" s="60">
        <f t="shared" si="185"/>
        <v>0</v>
      </c>
      <c r="Y1043" s="5"/>
    </row>
    <row r="1044" spans="1:25" customFormat="1" x14ac:dyDescent="0.35">
      <c r="A1044" s="1" t="s">
        <v>2405</v>
      </c>
      <c r="B1044" s="1" t="s">
        <v>2406</v>
      </c>
      <c r="C1044" s="3">
        <v>44000</v>
      </c>
      <c r="D1044" s="1" t="s">
        <v>2473</v>
      </c>
      <c r="E1044" s="1" t="s">
        <v>2079</v>
      </c>
      <c r="F1044" s="1" t="s">
        <v>2983</v>
      </c>
      <c r="G1044" s="1" t="s">
        <v>3012</v>
      </c>
      <c r="H1044" s="42"/>
      <c r="I1044" s="2">
        <v>1</v>
      </c>
      <c r="J1044" s="2">
        <v>184.70140495867801</v>
      </c>
      <c r="K1044" s="87">
        <v>275.08873150330601</v>
      </c>
      <c r="L1044" s="2">
        <v>332.85736511900024</v>
      </c>
      <c r="M1044" s="4">
        <v>223.48870000000039</v>
      </c>
      <c r="N1044" s="4">
        <v>223.48870000000039</v>
      </c>
      <c r="O1044" s="4">
        <v>212.31426500000038</v>
      </c>
      <c r="P1044" s="4">
        <v>212.31426500000038</v>
      </c>
      <c r="Q1044" s="5" t="s">
        <v>2969</v>
      </c>
      <c r="R1044" s="12">
        <v>120.54310011899986</v>
      </c>
      <c r="S1044" s="59">
        <v>0</v>
      </c>
      <c r="T1044" s="59">
        <v>0</v>
      </c>
      <c r="U1044" s="59">
        <v>0</v>
      </c>
      <c r="V1044" s="59">
        <v>0</v>
      </c>
      <c r="W1044" s="59">
        <v>0</v>
      </c>
      <c r="X1044" s="60">
        <f t="shared" si="185"/>
        <v>0</v>
      </c>
      <c r="Y1044" s="5"/>
    </row>
    <row r="1045" spans="1:25" customFormat="1" x14ac:dyDescent="0.35">
      <c r="A1045" s="1" t="s">
        <v>2555</v>
      </c>
      <c r="B1045" s="1" t="s">
        <v>2556</v>
      </c>
      <c r="C1045" s="3">
        <v>44000</v>
      </c>
      <c r="D1045" s="1" t="s">
        <v>2473</v>
      </c>
      <c r="E1045" s="1" t="s">
        <v>2079</v>
      </c>
      <c r="F1045" s="1" t="s">
        <v>2983</v>
      </c>
      <c r="G1045" s="1" t="s">
        <v>3012</v>
      </c>
      <c r="H1045" s="42">
        <v>753</v>
      </c>
      <c r="I1045" s="2">
        <v>1</v>
      </c>
      <c r="J1045" s="2">
        <v>229.628016528926</v>
      </c>
      <c r="K1045" s="87">
        <v>341.46822716533097</v>
      </c>
      <c r="L1045" s="2">
        <v>413.17655487005044</v>
      </c>
      <c r="M1045" s="4">
        <v>277.84990000000045</v>
      </c>
      <c r="N1045" s="4">
        <v>277.84990000000045</v>
      </c>
      <c r="O1045" s="4">
        <v>263.95740500000039</v>
      </c>
      <c r="P1045" s="4">
        <v>263.95740500000039</v>
      </c>
      <c r="Q1045" s="5" t="s">
        <v>2969</v>
      </c>
      <c r="R1045" s="12">
        <v>149.21914987005005</v>
      </c>
      <c r="S1045" s="59">
        <v>746.04</v>
      </c>
      <c r="T1045" s="59">
        <v>-17.98</v>
      </c>
      <c r="U1045" s="59">
        <v>-14.92</v>
      </c>
      <c r="V1045" s="59">
        <v>-8.9499999999999318</v>
      </c>
      <c r="W1045" s="59">
        <v>704.19</v>
      </c>
      <c r="X1045" s="60">
        <f>+W1045-P1046</f>
        <v>227.91832999999929</v>
      </c>
      <c r="Y1045" s="5"/>
    </row>
    <row r="1046" spans="1:25" customFormat="1" x14ac:dyDescent="0.35">
      <c r="A1046" s="1"/>
      <c r="B1046" s="1"/>
      <c r="C1046" s="3"/>
      <c r="D1046" s="1"/>
      <c r="E1046" s="1"/>
      <c r="F1046" s="1"/>
      <c r="G1046" s="1"/>
      <c r="H1046" s="42"/>
      <c r="I1046" s="2"/>
      <c r="J1046" s="2"/>
      <c r="K1046" s="87"/>
      <c r="L1046" s="2"/>
      <c r="M1046" s="4"/>
      <c r="N1046" s="4"/>
      <c r="O1046" s="4"/>
      <c r="P1046" s="26">
        <f>SUM(P1044:P1045)</f>
        <v>476.27167000000077</v>
      </c>
      <c r="Q1046" s="5"/>
      <c r="R1046" s="12"/>
      <c r="S1046" s="59">
        <v>0</v>
      </c>
      <c r="T1046" s="59">
        <v>0</v>
      </c>
      <c r="U1046" s="59">
        <v>0</v>
      </c>
      <c r="V1046" s="59">
        <v>0</v>
      </c>
      <c r="W1046" s="59">
        <v>0</v>
      </c>
      <c r="X1046" s="60">
        <f t="shared" ref="X1046:X1048" si="186">+W1046</f>
        <v>0</v>
      </c>
      <c r="Y1046" s="5"/>
    </row>
    <row r="1047" spans="1:25" customFormat="1" x14ac:dyDescent="0.35">
      <c r="A1047" s="1" t="s">
        <v>1033</v>
      </c>
      <c r="B1047" s="1" t="s">
        <v>1034</v>
      </c>
      <c r="C1047" s="3">
        <v>44000</v>
      </c>
      <c r="D1047" s="1" t="s">
        <v>1078</v>
      </c>
      <c r="E1047" s="1" t="s">
        <v>1079</v>
      </c>
      <c r="F1047" s="1" t="s">
        <v>2983</v>
      </c>
      <c r="G1047" s="1" t="s">
        <v>3248</v>
      </c>
      <c r="H1047" s="42"/>
      <c r="I1047" s="2">
        <v>1</v>
      </c>
      <c r="J1047" s="2">
        <v>269.56991735537201</v>
      </c>
      <c r="K1047" s="87">
        <v>470.90899292892601</v>
      </c>
      <c r="L1047" s="2">
        <v>569.79988144400045</v>
      </c>
      <c r="M1047" s="4">
        <v>326.17960000000011</v>
      </c>
      <c r="N1047" s="4">
        <v>326.17960000000011</v>
      </c>
      <c r="O1047" s="4">
        <v>309.87062000000009</v>
      </c>
      <c r="P1047" s="4">
        <v>309.87062000000009</v>
      </c>
      <c r="Q1047" s="5" t="s">
        <v>2969</v>
      </c>
      <c r="R1047" s="12">
        <v>259.92926144400036</v>
      </c>
      <c r="S1047" s="59">
        <v>0</v>
      </c>
      <c r="T1047" s="59">
        <v>0</v>
      </c>
      <c r="U1047" s="59">
        <v>0</v>
      </c>
      <c r="V1047" s="59">
        <v>0</v>
      </c>
      <c r="W1047" s="59">
        <v>0</v>
      </c>
      <c r="X1047" s="60">
        <f t="shared" si="186"/>
        <v>0</v>
      </c>
      <c r="Y1047" s="5"/>
    </row>
    <row r="1048" spans="1:25" customFormat="1" x14ac:dyDescent="0.35">
      <c r="A1048" s="1" t="s">
        <v>2025</v>
      </c>
      <c r="B1048" s="1" t="s">
        <v>2026</v>
      </c>
      <c r="C1048" s="3">
        <v>44000</v>
      </c>
      <c r="D1048" s="1" t="s">
        <v>1078</v>
      </c>
      <c r="E1048" s="1" t="s">
        <v>1079</v>
      </c>
      <c r="F1048" s="1" t="s">
        <v>2983</v>
      </c>
      <c r="G1048" s="1" t="s">
        <v>3248</v>
      </c>
      <c r="H1048" s="42"/>
      <c r="I1048" s="2">
        <v>1</v>
      </c>
      <c r="J1048" s="2">
        <v>536.91702479338801</v>
      </c>
      <c r="K1048" s="87">
        <v>939.33096570578402</v>
      </c>
      <c r="L1048" s="2">
        <v>1136.5904685039986</v>
      </c>
      <c r="M1048" s="4">
        <v>649.66959999999949</v>
      </c>
      <c r="N1048" s="4">
        <v>649.66959999999949</v>
      </c>
      <c r="O1048" s="4">
        <v>617.18611999999951</v>
      </c>
      <c r="P1048" s="4">
        <v>617.18611999999951</v>
      </c>
      <c r="Q1048" s="5" t="s">
        <v>2969</v>
      </c>
      <c r="R1048" s="12">
        <v>519.40434850399913</v>
      </c>
      <c r="S1048" s="59">
        <v>0</v>
      </c>
      <c r="T1048" s="59">
        <v>0</v>
      </c>
      <c r="U1048" s="59">
        <v>0</v>
      </c>
      <c r="V1048" s="59">
        <v>0</v>
      </c>
      <c r="W1048" s="59">
        <v>0</v>
      </c>
      <c r="X1048" s="60">
        <f t="shared" si="186"/>
        <v>0</v>
      </c>
      <c r="Y1048" s="5"/>
    </row>
    <row r="1049" spans="1:25" customFormat="1" x14ac:dyDescent="0.35">
      <c r="A1049" s="1" t="s">
        <v>2389</v>
      </c>
      <c r="B1049" s="1" t="s">
        <v>2390</v>
      </c>
      <c r="C1049" s="3">
        <v>44000</v>
      </c>
      <c r="D1049" s="1" t="s">
        <v>1078</v>
      </c>
      <c r="E1049" s="1" t="s">
        <v>1079</v>
      </c>
      <c r="F1049" s="1" t="s">
        <v>2983</v>
      </c>
      <c r="G1049" s="1" t="s">
        <v>3248</v>
      </c>
      <c r="H1049" s="42">
        <v>746</v>
      </c>
      <c r="I1049" s="2">
        <v>1</v>
      </c>
      <c r="J1049" s="2">
        <v>259.09049586776899</v>
      </c>
      <c r="K1049" s="87">
        <v>468.18170784297598</v>
      </c>
      <c r="L1049" s="2">
        <v>566.49986649000095</v>
      </c>
      <c r="M1049" s="4">
        <v>313.49950000000047</v>
      </c>
      <c r="N1049" s="4">
        <v>313.49950000000047</v>
      </c>
      <c r="O1049" s="4">
        <v>297.82452500000045</v>
      </c>
      <c r="P1049" s="4">
        <v>297.82452500000045</v>
      </c>
      <c r="Q1049" s="5" t="s">
        <v>2969</v>
      </c>
      <c r="R1049" s="12">
        <v>268.67534149000051</v>
      </c>
      <c r="S1049" s="59">
        <v>2272.89</v>
      </c>
      <c r="T1049" s="59">
        <v>-54.78</v>
      </c>
      <c r="U1049" s="59">
        <v>-45.46</v>
      </c>
      <c r="V1049" s="59">
        <v>-27.269999999999527</v>
      </c>
      <c r="W1049" s="59">
        <v>2145.38</v>
      </c>
      <c r="X1049" s="60">
        <f>+W1049-P1050</f>
        <v>920.49873500000012</v>
      </c>
      <c r="Y1049" s="5"/>
    </row>
    <row r="1050" spans="1:25" customFormat="1" x14ac:dyDescent="0.35">
      <c r="A1050" s="1"/>
      <c r="B1050" s="1"/>
      <c r="C1050" s="3"/>
      <c r="D1050" s="1"/>
      <c r="E1050" s="1"/>
      <c r="F1050" s="1"/>
      <c r="G1050" s="1"/>
      <c r="H1050" s="42"/>
      <c r="I1050" s="2"/>
      <c r="J1050" s="2"/>
      <c r="K1050" s="87"/>
      <c r="L1050" s="2"/>
      <c r="M1050" s="4"/>
      <c r="N1050" s="4"/>
      <c r="O1050" s="4"/>
      <c r="P1050" s="26">
        <f>SUM(P1047:P1049)</f>
        <v>1224.881265</v>
      </c>
      <c r="Q1050" s="5"/>
      <c r="R1050" s="12"/>
      <c r="S1050" s="59">
        <v>0</v>
      </c>
      <c r="T1050" s="59">
        <v>0</v>
      </c>
      <c r="U1050" s="59">
        <v>0</v>
      </c>
      <c r="V1050" s="59">
        <v>0</v>
      </c>
      <c r="W1050" s="59">
        <v>0</v>
      </c>
      <c r="X1050" s="60">
        <f>+W1050</f>
        <v>0</v>
      </c>
      <c r="Y1050" s="5"/>
    </row>
    <row r="1051" spans="1:25" customFormat="1" x14ac:dyDescent="0.35">
      <c r="A1051" s="1" t="s">
        <v>219</v>
      </c>
      <c r="B1051" s="1" t="s">
        <v>220</v>
      </c>
      <c r="C1051" s="3">
        <v>44000</v>
      </c>
      <c r="D1051" s="1" t="s">
        <v>233</v>
      </c>
      <c r="E1051" s="1" t="s">
        <v>173</v>
      </c>
      <c r="F1051" s="1" t="s">
        <v>2983</v>
      </c>
      <c r="G1051" s="1" t="s">
        <v>3169</v>
      </c>
      <c r="H1051" s="42">
        <v>754</v>
      </c>
      <c r="I1051" s="2">
        <v>1</v>
      </c>
      <c r="J1051" s="2">
        <v>629.37776859504095</v>
      </c>
      <c r="K1051" s="87">
        <v>1101.18451904463</v>
      </c>
      <c r="L1051" s="2">
        <v>1332.4332680440023</v>
      </c>
      <c r="M1051" s="4">
        <v>761.54709999999955</v>
      </c>
      <c r="N1051" s="4">
        <v>761.54709999999955</v>
      </c>
      <c r="O1051" s="4">
        <v>723.46974499999953</v>
      </c>
      <c r="P1051" s="26">
        <v>723.46974499999953</v>
      </c>
      <c r="Q1051" s="5" t="s">
        <v>2969</v>
      </c>
      <c r="R1051" s="12">
        <v>608.96352304400273</v>
      </c>
      <c r="S1051" s="59">
        <v>1332.44</v>
      </c>
      <c r="T1051" s="59">
        <v>-32.11</v>
      </c>
      <c r="U1051" s="59">
        <v>-26.65</v>
      </c>
      <c r="V1051" s="59">
        <v>-42.630000000000109</v>
      </c>
      <c r="W1051" s="59">
        <v>1231.05</v>
      </c>
      <c r="X1051" s="60">
        <f>+W1051-P1051</f>
        <v>507.58025500000042</v>
      </c>
      <c r="Y1051" s="5"/>
    </row>
    <row r="1052" spans="1:25" customFormat="1" x14ac:dyDescent="0.35">
      <c r="A1052" s="1" t="s">
        <v>1033</v>
      </c>
      <c r="B1052" s="1" t="s">
        <v>1034</v>
      </c>
      <c r="C1052" s="3">
        <v>44000</v>
      </c>
      <c r="D1052" s="1" t="s">
        <v>1080</v>
      </c>
      <c r="E1052" s="1" t="s">
        <v>375</v>
      </c>
      <c r="F1052" s="1" t="s">
        <v>2983</v>
      </c>
      <c r="G1052" s="1" t="s">
        <v>3244</v>
      </c>
      <c r="H1052" s="42"/>
      <c r="I1052" s="2">
        <v>1</v>
      </c>
      <c r="J1052" s="2">
        <v>269.56991735537201</v>
      </c>
      <c r="K1052" s="87">
        <v>400.27264398958698</v>
      </c>
      <c r="L1052" s="2">
        <v>484.32989922740023</v>
      </c>
      <c r="M1052" s="4">
        <v>326.17960000000011</v>
      </c>
      <c r="N1052" s="4">
        <v>326.17960000000011</v>
      </c>
      <c r="O1052" s="4">
        <v>309.87062000000009</v>
      </c>
      <c r="P1052" s="4">
        <v>309.87062000000009</v>
      </c>
      <c r="Q1052" s="5" t="s">
        <v>2969</v>
      </c>
      <c r="R1052" s="12">
        <v>174.45927922740015</v>
      </c>
      <c r="S1052" s="59">
        <v>0</v>
      </c>
      <c r="T1052" s="59">
        <v>0</v>
      </c>
      <c r="U1052" s="59">
        <v>0</v>
      </c>
      <c r="V1052" s="59">
        <v>0</v>
      </c>
      <c r="W1052" s="59">
        <v>0</v>
      </c>
      <c r="X1052" s="60">
        <f>+W1052</f>
        <v>0</v>
      </c>
      <c r="Y1052" s="5"/>
    </row>
    <row r="1053" spans="1:25" customFormat="1" x14ac:dyDescent="0.35">
      <c r="A1053" s="1" t="s">
        <v>2474</v>
      </c>
      <c r="B1053" s="1" t="s">
        <v>2475</v>
      </c>
      <c r="C1053" s="3">
        <v>44000</v>
      </c>
      <c r="D1053" s="1" t="s">
        <v>1080</v>
      </c>
      <c r="E1053" s="1" t="s">
        <v>375</v>
      </c>
      <c r="F1053" s="1" t="s">
        <v>2983</v>
      </c>
      <c r="G1053" s="1" t="s">
        <v>3244</v>
      </c>
      <c r="H1053" s="42">
        <v>734</v>
      </c>
      <c r="I1053" s="2">
        <v>1</v>
      </c>
      <c r="J1053" s="2">
        <v>806.82363636363596</v>
      </c>
      <c r="K1053" s="87">
        <v>1199.8278330481801</v>
      </c>
      <c r="L1053" s="2">
        <v>1451.7916779882978</v>
      </c>
      <c r="M1053" s="4">
        <v>976.25659999999948</v>
      </c>
      <c r="N1053" s="4">
        <v>976.25659999999948</v>
      </c>
      <c r="O1053" s="4">
        <v>927.44376999999952</v>
      </c>
      <c r="P1053" s="4">
        <v>927.44376999999952</v>
      </c>
      <c r="Q1053" s="5" t="s">
        <v>2969</v>
      </c>
      <c r="R1053" s="12">
        <v>524.34790798829829</v>
      </c>
      <c r="S1053" s="59">
        <v>1625.62</v>
      </c>
      <c r="T1053" s="59">
        <v>-39.18</v>
      </c>
      <c r="U1053" s="59">
        <v>-32.51</v>
      </c>
      <c r="V1053" s="59">
        <v>-100.78999999999974</v>
      </c>
      <c r="W1053" s="59">
        <v>1453.14</v>
      </c>
      <c r="X1053" s="60">
        <f>+W1053-P1054</f>
        <v>215.82561000000055</v>
      </c>
      <c r="Y1053" s="5"/>
    </row>
    <row r="1054" spans="1:25" customFormat="1" x14ac:dyDescent="0.35">
      <c r="A1054" s="1"/>
      <c r="B1054" s="1"/>
      <c r="C1054" s="3"/>
      <c r="D1054" s="1"/>
      <c r="E1054" s="1"/>
      <c r="F1054" s="1"/>
      <c r="G1054" s="1"/>
      <c r="H1054" s="42"/>
      <c r="I1054" s="2"/>
      <c r="J1054" s="2"/>
      <c r="K1054" s="87"/>
      <c r="L1054" s="2"/>
      <c r="M1054" s="4"/>
      <c r="N1054" s="4"/>
      <c r="O1054" s="4"/>
      <c r="P1054" s="26">
        <f>SUM(P1052:P1053)</f>
        <v>1237.3143899999995</v>
      </c>
      <c r="Q1054" s="5"/>
      <c r="R1054" s="12"/>
      <c r="S1054" s="59">
        <v>0</v>
      </c>
      <c r="T1054" s="59">
        <v>0</v>
      </c>
      <c r="U1054" s="59">
        <v>0</v>
      </c>
      <c r="V1054" s="59">
        <v>0</v>
      </c>
      <c r="W1054" s="59">
        <v>0</v>
      </c>
      <c r="X1054" s="60">
        <f t="shared" ref="X1054:X1055" si="187">+W1054</f>
        <v>0</v>
      </c>
      <c r="Y1054" s="5"/>
    </row>
    <row r="1055" spans="1:25" customFormat="1" x14ac:dyDescent="0.35">
      <c r="A1055" s="1" t="s">
        <v>1145</v>
      </c>
      <c r="B1055" s="1" t="s">
        <v>1146</v>
      </c>
      <c r="C1055" s="3">
        <v>44000</v>
      </c>
      <c r="D1055" s="1" t="s">
        <v>1317</v>
      </c>
      <c r="E1055" s="1" t="s">
        <v>1318</v>
      </c>
      <c r="F1055" s="1" t="s">
        <v>2983</v>
      </c>
      <c r="G1055" s="1" t="s">
        <v>3249</v>
      </c>
      <c r="H1055" s="42"/>
      <c r="I1055" s="2">
        <v>1</v>
      </c>
      <c r="J1055" s="2">
        <v>148.53363636363599</v>
      </c>
      <c r="K1055" s="87">
        <v>259.084251236363</v>
      </c>
      <c r="L1055" s="2">
        <v>313.49194399599924</v>
      </c>
      <c r="M1055" s="4">
        <v>179.72569999999953</v>
      </c>
      <c r="N1055" s="4">
        <v>179.72569999999953</v>
      </c>
      <c r="O1055" s="4">
        <v>170.73941499999955</v>
      </c>
      <c r="P1055" s="4">
        <v>170.73941499999955</v>
      </c>
      <c r="Q1055" s="5" t="s">
        <v>2969</v>
      </c>
      <c r="R1055" s="12">
        <v>142.75252899599968</v>
      </c>
      <c r="S1055" s="59">
        <v>0</v>
      </c>
      <c r="T1055" s="59">
        <v>0</v>
      </c>
      <c r="U1055" s="59">
        <v>0</v>
      </c>
      <c r="V1055" s="59">
        <v>0</v>
      </c>
      <c r="W1055" s="59">
        <v>0</v>
      </c>
      <c r="X1055" s="60">
        <f t="shared" si="187"/>
        <v>0</v>
      </c>
      <c r="Y1055" s="5"/>
    </row>
    <row r="1056" spans="1:25" customFormat="1" x14ac:dyDescent="0.35">
      <c r="A1056" s="1" t="s">
        <v>2055</v>
      </c>
      <c r="B1056" s="1" t="s">
        <v>2056</v>
      </c>
      <c r="C1056" s="3">
        <v>44000</v>
      </c>
      <c r="D1056" s="1" t="s">
        <v>1317</v>
      </c>
      <c r="E1056" s="1" t="s">
        <v>1318</v>
      </c>
      <c r="F1056" s="1" t="s">
        <v>2983</v>
      </c>
      <c r="G1056" s="1" t="s">
        <v>3249</v>
      </c>
      <c r="H1056" s="42">
        <v>550</v>
      </c>
      <c r="I1056" s="2">
        <v>1</v>
      </c>
      <c r="J1056" s="2">
        <v>231.05826446281</v>
      </c>
      <c r="K1056" s="87">
        <v>404.23181251239703</v>
      </c>
      <c r="L1056" s="2">
        <v>489.12049314000041</v>
      </c>
      <c r="M1056" s="4">
        <v>279.58050000000009</v>
      </c>
      <c r="N1056" s="4">
        <v>279.58050000000009</v>
      </c>
      <c r="O1056" s="4">
        <v>265.60147500000005</v>
      </c>
      <c r="P1056" s="4">
        <v>265.60147500000005</v>
      </c>
      <c r="Q1056" s="5" t="s">
        <v>2969</v>
      </c>
      <c r="R1056" s="12">
        <v>223.51901814000036</v>
      </c>
      <c r="S1056" s="59">
        <v>802.62</v>
      </c>
      <c r="T1056" s="59">
        <v>-19.34</v>
      </c>
      <c r="U1056" s="59">
        <v>-16.05</v>
      </c>
      <c r="V1056" s="59">
        <v>-128.42000000000007</v>
      </c>
      <c r="W1056" s="59">
        <v>638.80999999999995</v>
      </c>
      <c r="X1056" s="60">
        <f>+W1056-P1057</f>
        <v>202.46911000000034</v>
      </c>
      <c r="Y1056" s="5"/>
    </row>
    <row r="1057" spans="1:25" customFormat="1" x14ac:dyDescent="0.35">
      <c r="A1057" s="1"/>
      <c r="B1057" s="1"/>
      <c r="C1057" s="3"/>
      <c r="D1057" s="1"/>
      <c r="E1057" s="1"/>
      <c r="F1057" s="1"/>
      <c r="G1057" s="1"/>
      <c r="H1057" s="42"/>
      <c r="I1057" s="2"/>
      <c r="J1057" s="2"/>
      <c r="K1057" s="87"/>
      <c r="L1057" s="2"/>
      <c r="M1057" s="4"/>
      <c r="N1057" s="4"/>
      <c r="O1057" s="4"/>
      <c r="P1057" s="26">
        <f>SUM(P1055:P1056)</f>
        <v>436.3408899999996</v>
      </c>
      <c r="Q1057" s="5"/>
      <c r="R1057" s="12"/>
      <c r="S1057" s="59">
        <v>0</v>
      </c>
      <c r="T1057" s="59">
        <v>0</v>
      </c>
      <c r="U1057" s="59">
        <v>0</v>
      </c>
      <c r="V1057" s="59">
        <v>0</v>
      </c>
      <c r="W1057" s="59">
        <v>0</v>
      </c>
      <c r="X1057" s="60">
        <f t="shared" ref="X1057:X1059" si="188">+W1057</f>
        <v>0</v>
      </c>
      <c r="Y1057" s="5"/>
    </row>
    <row r="1058" spans="1:25" customFormat="1" x14ac:dyDescent="0.35">
      <c r="A1058" s="1" t="s">
        <v>517</v>
      </c>
      <c r="B1058" s="1" t="s">
        <v>518</v>
      </c>
      <c r="C1058" s="3">
        <v>44000</v>
      </c>
      <c r="D1058" s="1" t="s">
        <v>521</v>
      </c>
      <c r="E1058" s="1" t="s">
        <v>522</v>
      </c>
      <c r="F1058" s="1" t="s">
        <v>2983</v>
      </c>
      <c r="G1058" s="1" t="s">
        <v>3250</v>
      </c>
      <c r="H1058" s="42"/>
      <c r="I1058" s="2">
        <v>1</v>
      </c>
      <c r="J1058" s="2">
        <v>342.30173553718998</v>
      </c>
      <c r="K1058" s="87">
        <v>597.51506351900798</v>
      </c>
      <c r="L1058" s="2">
        <v>722.99322685799962</v>
      </c>
      <c r="M1058" s="4">
        <v>414.18509999999986</v>
      </c>
      <c r="N1058" s="4">
        <v>414.18509999999986</v>
      </c>
      <c r="O1058" s="4">
        <v>393.47584499999988</v>
      </c>
      <c r="P1058" s="4">
        <v>393.47584499999988</v>
      </c>
      <c r="Q1058" s="5" t="s">
        <v>2969</v>
      </c>
      <c r="R1058" s="12">
        <v>329.51738185799974</v>
      </c>
      <c r="S1058" s="59">
        <v>0</v>
      </c>
      <c r="T1058" s="59">
        <v>0</v>
      </c>
      <c r="U1058" s="59">
        <v>0</v>
      </c>
      <c r="V1058" s="59">
        <v>0</v>
      </c>
      <c r="W1058" s="59">
        <v>0</v>
      </c>
      <c r="X1058" s="60">
        <f t="shared" si="188"/>
        <v>0</v>
      </c>
      <c r="Y1058" s="5"/>
    </row>
    <row r="1059" spans="1:25" customFormat="1" x14ac:dyDescent="0.35">
      <c r="A1059" s="1" t="s">
        <v>756</v>
      </c>
      <c r="B1059" s="1" t="s">
        <v>757</v>
      </c>
      <c r="C1059" s="3">
        <v>44000</v>
      </c>
      <c r="D1059" s="1" t="s">
        <v>521</v>
      </c>
      <c r="E1059" s="1" t="s">
        <v>522</v>
      </c>
      <c r="F1059" s="1" t="s">
        <v>2983</v>
      </c>
      <c r="G1059" s="1" t="s">
        <v>3250</v>
      </c>
      <c r="H1059" s="42"/>
      <c r="I1059" s="2">
        <v>2</v>
      </c>
      <c r="J1059" s="2">
        <v>10.995702479338799</v>
      </c>
      <c r="K1059" s="87">
        <v>38.509808965289103</v>
      </c>
      <c r="L1059" s="2">
        <v>46.596868847999815</v>
      </c>
      <c r="M1059" s="4">
        <v>13.304799999999947</v>
      </c>
      <c r="N1059" s="4">
        <v>26.609599999999894</v>
      </c>
      <c r="O1059" s="4">
        <v>25.279119999999899</v>
      </c>
      <c r="P1059" s="4">
        <v>25.279119999999899</v>
      </c>
      <c r="Q1059" s="5" t="s">
        <v>2969</v>
      </c>
      <c r="R1059" s="12">
        <v>21.317748847999916</v>
      </c>
      <c r="S1059" s="59">
        <v>0</v>
      </c>
      <c r="T1059" s="59">
        <v>0</v>
      </c>
      <c r="U1059" s="59">
        <v>0</v>
      </c>
      <c r="V1059" s="59">
        <v>0</v>
      </c>
      <c r="W1059" s="59">
        <v>0</v>
      </c>
      <c r="X1059" s="60">
        <f t="shared" si="188"/>
        <v>0</v>
      </c>
      <c r="Y1059" s="5"/>
    </row>
    <row r="1060" spans="1:25" customFormat="1" x14ac:dyDescent="0.35">
      <c r="A1060" s="1" t="s">
        <v>1145</v>
      </c>
      <c r="B1060" s="1" t="s">
        <v>1146</v>
      </c>
      <c r="C1060" s="3">
        <v>44000</v>
      </c>
      <c r="D1060" s="1" t="s">
        <v>521</v>
      </c>
      <c r="E1060" s="1" t="s">
        <v>522</v>
      </c>
      <c r="F1060" s="1" t="s">
        <v>2983</v>
      </c>
      <c r="G1060" s="1" t="s">
        <v>3250</v>
      </c>
      <c r="H1060" s="42">
        <v>737</v>
      </c>
      <c r="I1060" s="2">
        <v>1</v>
      </c>
      <c r="J1060" s="2">
        <v>148.53363636363599</v>
      </c>
      <c r="K1060" s="87">
        <v>259.084251236363</v>
      </c>
      <c r="L1060" s="2">
        <v>313.49194399599924</v>
      </c>
      <c r="M1060" s="4">
        <v>179.72569999999953</v>
      </c>
      <c r="N1060" s="4">
        <v>179.72569999999953</v>
      </c>
      <c r="O1060" s="4">
        <v>170.73941499999955</v>
      </c>
      <c r="P1060" s="4">
        <v>170.73941499999955</v>
      </c>
      <c r="Q1060" s="5" t="s">
        <v>2969</v>
      </c>
      <c r="R1060" s="12">
        <v>142.75252899599968</v>
      </c>
      <c r="S1060" s="59">
        <v>1083.08</v>
      </c>
      <c r="T1060" s="59">
        <v>-26.1</v>
      </c>
      <c r="U1060" s="59">
        <v>-21.66</v>
      </c>
      <c r="V1060" s="59">
        <v>-67.149999999999977</v>
      </c>
      <c r="W1060" s="59">
        <v>968.17</v>
      </c>
      <c r="X1060" s="60">
        <f>+W1060-P1061</f>
        <v>378.67562000000055</v>
      </c>
      <c r="Y1060" s="5"/>
    </row>
    <row r="1061" spans="1:25" customFormat="1" x14ac:dyDescent="0.35">
      <c r="A1061" s="1"/>
      <c r="B1061" s="1"/>
      <c r="C1061" s="3"/>
      <c r="D1061" s="1"/>
      <c r="E1061" s="1"/>
      <c r="F1061" s="1"/>
      <c r="G1061" s="1"/>
      <c r="H1061" s="42"/>
      <c r="I1061" s="2"/>
      <c r="J1061" s="2"/>
      <c r="K1061" s="87"/>
      <c r="L1061" s="2"/>
      <c r="M1061" s="4"/>
      <c r="N1061" s="4"/>
      <c r="O1061" s="4"/>
      <c r="P1061" s="26">
        <f>SUM(P1058:P1060)</f>
        <v>589.49437999999941</v>
      </c>
      <c r="Q1061" s="5"/>
      <c r="R1061" s="12"/>
      <c r="S1061" s="59">
        <v>0</v>
      </c>
      <c r="T1061" s="59">
        <v>0</v>
      </c>
      <c r="U1061" s="59">
        <v>0</v>
      </c>
      <c r="V1061" s="59">
        <v>0</v>
      </c>
      <c r="W1061" s="59">
        <v>0</v>
      </c>
      <c r="X1061" s="60">
        <f t="shared" ref="X1061:X1063" si="189">+W1061</f>
        <v>0</v>
      </c>
      <c r="Y1061" s="5"/>
    </row>
    <row r="1062" spans="1:25" customFormat="1" x14ac:dyDescent="0.35">
      <c r="A1062" s="1" t="s">
        <v>1145</v>
      </c>
      <c r="B1062" s="1" t="s">
        <v>1146</v>
      </c>
      <c r="C1062" s="3">
        <v>44000</v>
      </c>
      <c r="D1062" s="1" t="s">
        <v>1319</v>
      </c>
      <c r="E1062" s="1" t="s">
        <v>1320</v>
      </c>
      <c r="F1062" s="1" t="s">
        <v>2983</v>
      </c>
      <c r="G1062" s="1" t="s">
        <v>3251</v>
      </c>
      <c r="H1062" s="42"/>
      <c r="I1062" s="2">
        <v>1</v>
      </c>
      <c r="J1062" s="2">
        <v>148.53363636363599</v>
      </c>
      <c r="K1062" s="87">
        <v>259.09613392727198</v>
      </c>
      <c r="L1062" s="2">
        <v>313.50632205199906</v>
      </c>
      <c r="M1062" s="4">
        <v>179.72569999999953</v>
      </c>
      <c r="N1062" s="4">
        <v>179.72569999999953</v>
      </c>
      <c r="O1062" s="4">
        <v>170.73941499999955</v>
      </c>
      <c r="P1062" s="4">
        <v>170.73941499999955</v>
      </c>
      <c r="Q1062" s="5" t="s">
        <v>2969</v>
      </c>
      <c r="R1062" s="12">
        <v>142.76690705199951</v>
      </c>
      <c r="S1062" s="59">
        <v>0</v>
      </c>
      <c r="T1062" s="59">
        <v>0</v>
      </c>
      <c r="U1062" s="59">
        <v>0</v>
      </c>
      <c r="V1062" s="59">
        <v>0</v>
      </c>
      <c r="W1062" s="59">
        <v>0</v>
      </c>
      <c r="X1062" s="60">
        <f t="shared" si="189"/>
        <v>0</v>
      </c>
      <c r="Y1062" s="5"/>
    </row>
    <row r="1063" spans="1:25" customFormat="1" x14ac:dyDescent="0.35">
      <c r="A1063" s="1" t="s">
        <v>2055</v>
      </c>
      <c r="B1063" s="1" t="s">
        <v>2056</v>
      </c>
      <c r="C1063" s="3">
        <v>44000</v>
      </c>
      <c r="D1063" s="1" t="s">
        <v>1319</v>
      </c>
      <c r="E1063" s="1" t="s">
        <v>1320</v>
      </c>
      <c r="F1063" s="1" t="s">
        <v>2983</v>
      </c>
      <c r="G1063" s="1" t="s">
        <v>3251</v>
      </c>
      <c r="H1063" s="42"/>
      <c r="I1063" s="2">
        <v>1</v>
      </c>
      <c r="J1063" s="2">
        <v>231.05826446281</v>
      </c>
      <c r="K1063" s="87">
        <v>404.23181251239703</v>
      </c>
      <c r="L1063" s="2">
        <v>489.12049314000041</v>
      </c>
      <c r="M1063" s="4">
        <v>279.58050000000009</v>
      </c>
      <c r="N1063" s="4">
        <v>279.58050000000009</v>
      </c>
      <c r="O1063" s="4">
        <v>265.60147500000005</v>
      </c>
      <c r="P1063" s="4">
        <v>265.60147500000005</v>
      </c>
      <c r="Q1063" s="5" t="s">
        <v>2969</v>
      </c>
      <c r="R1063" s="12">
        <v>223.51901814000036</v>
      </c>
      <c r="S1063" s="59">
        <v>0</v>
      </c>
      <c r="T1063" s="59">
        <v>0</v>
      </c>
      <c r="U1063" s="59">
        <v>0</v>
      </c>
      <c r="V1063" s="59">
        <v>0</v>
      </c>
      <c r="W1063" s="59">
        <v>0</v>
      </c>
      <c r="X1063" s="60">
        <f t="shared" si="189"/>
        <v>0</v>
      </c>
      <c r="Y1063" s="5"/>
    </row>
    <row r="1064" spans="1:25" customFormat="1" x14ac:dyDescent="0.35">
      <c r="A1064" s="1" t="s">
        <v>2474</v>
      </c>
      <c r="B1064" s="1" t="s">
        <v>2475</v>
      </c>
      <c r="C1064" s="3">
        <v>44000</v>
      </c>
      <c r="D1064" s="1" t="s">
        <v>1319</v>
      </c>
      <c r="E1064" s="1" t="s">
        <v>1320</v>
      </c>
      <c r="F1064" s="1" t="s">
        <v>2983</v>
      </c>
      <c r="G1064" s="1" t="s">
        <v>3251</v>
      </c>
      <c r="H1064" s="42">
        <v>738</v>
      </c>
      <c r="I1064" s="2">
        <v>2</v>
      </c>
      <c r="J1064" s="2">
        <v>806.82363636363596</v>
      </c>
      <c r="K1064" s="87">
        <v>2823.1243130545399</v>
      </c>
      <c r="L1064" s="2">
        <v>3415.980418795993</v>
      </c>
      <c r="M1064" s="4">
        <v>976.25659999999948</v>
      </c>
      <c r="N1064" s="4">
        <v>1952.513199999999</v>
      </c>
      <c r="O1064" s="4">
        <v>1854.887539999999</v>
      </c>
      <c r="P1064" s="4">
        <v>1854.887539999999</v>
      </c>
      <c r="Q1064" s="5" t="s">
        <v>2969</v>
      </c>
      <c r="R1064" s="12">
        <v>1561.092878795994</v>
      </c>
      <c r="S1064" s="59">
        <v>4218.62</v>
      </c>
      <c r="T1064" s="59">
        <v>-101.67</v>
      </c>
      <c r="U1064" s="59">
        <v>-84.37</v>
      </c>
      <c r="V1064" s="59">
        <v>-50.619999999999891</v>
      </c>
      <c r="W1064" s="59">
        <v>3981.96</v>
      </c>
      <c r="X1064" s="60">
        <f>+W1064-P1065</f>
        <v>1690.7315700000013</v>
      </c>
      <c r="Y1064" s="5"/>
    </row>
    <row r="1065" spans="1:25" customFormat="1" x14ac:dyDescent="0.35">
      <c r="A1065" s="1"/>
      <c r="B1065" s="1"/>
      <c r="C1065" s="3"/>
      <c r="D1065" s="1"/>
      <c r="E1065" s="1"/>
      <c r="F1065" s="1"/>
      <c r="G1065" s="1"/>
      <c r="H1065" s="42"/>
      <c r="I1065" s="2"/>
      <c r="J1065" s="2"/>
      <c r="K1065" s="87"/>
      <c r="L1065" s="2"/>
      <c r="M1065" s="4"/>
      <c r="N1065" s="4"/>
      <c r="O1065" s="4"/>
      <c r="P1065" s="26">
        <f>SUM(P1062:P1064)</f>
        <v>2291.2284299999988</v>
      </c>
      <c r="Q1065" s="5"/>
      <c r="R1065" s="12"/>
      <c r="S1065" s="59">
        <v>0</v>
      </c>
      <c r="T1065" s="59">
        <v>0</v>
      </c>
      <c r="U1065" s="59">
        <v>0</v>
      </c>
      <c r="V1065" s="59">
        <v>0</v>
      </c>
      <c r="W1065" s="59">
        <v>0</v>
      </c>
      <c r="X1065" s="60">
        <f>+W1065</f>
        <v>0</v>
      </c>
      <c r="Y1065" s="5"/>
    </row>
    <row r="1066" spans="1:25" customFormat="1" x14ac:dyDescent="0.35">
      <c r="A1066" s="1" t="s">
        <v>866</v>
      </c>
      <c r="B1066" s="1" t="s">
        <v>867</v>
      </c>
      <c r="C1066" s="3">
        <v>44000</v>
      </c>
      <c r="D1066" s="1" t="s">
        <v>870</v>
      </c>
      <c r="E1066" s="1" t="s">
        <v>871</v>
      </c>
      <c r="F1066" s="1" t="s">
        <v>2983</v>
      </c>
      <c r="G1066" s="1" t="s">
        <v>3252</v>
      </c>
      <c r="H1066" s="42">
        <v>740</v>
      </c>
      <c r="I1066" s="2">
        <v>2</v>
      </c>
      <c r="J1066" s="2">
        <v>158.30231404958701</v>
      </c>
      <c r="K1066" s="87">
        <v>553.871302442976</v>
      </c>
      <c r="L1066" s="2">
        <v>670.18427595600099</v>
      </c>
      <c r="M1066" s="4">
        <v>191.54580000000027</v>
      </c>
      <c r="N1066" s="4">
        <v>383.09160000000054</v>
      </c>
      <c r="O1066" s="4">
        <v>363.93702000000047</v>
      </c>
      <c r="P1066" s="26">
        <v>363.93702000000047</v>
      </c>
      <c r="Q1066" s="5" t="s">
        <v>2969</v>
      </c>
      <c r="R1066" s="12">
        <v>306.24725595600052</v>
      </c>
      <c r="S1066" s="59">
        <v>670.2</v>
      </c>
      <c r="T1066" s="59">
        <v>-16.149999999999999</v>
      </c>
      <c r="U1066" s="59">
        <v>-13.4</v>
      </c>
      <c r="V1066" s="59">
        <v>-8.0400000000000773</v>
      </c>
      <c r="W1066" s="59">
        <v>632.61</v>
      </c>
      <c r="X1066" s="60">
        <f>+W1066-P1066</f>
        <v>268.67297999999954</v>
      </c>
      <c r="Y1066" s="5"/>
    </row>
    <row r="1067" spans="1:25" customFormat="1" x14ac:dyDescent="0.35">
      <c r="A1067" s="1" t="s">
        <v>1033</v>
      </c>
      <c r="B1067" s="1" t="s">
        <v>1034</v>
      </c>
      <c r="C1067" s="3">
        <v>44000</v>
      </c>
      <c r="D1067" s="1" t="s">
        <v>1076</v>
      </c>
      <c r="E1067" s="1" t="s">
        <v>1077</v>
      </c>
      <c r="F1067" s="1" t="s">
        <v>2983</v>
      </c>
      <c r="G1067" s="1" t="s">
        <v>3253</v>
      </c>
      <c r="H1067" s="42"/>
      <c r="I1067" s="2">
        <v>1</v>
      </c>
      <c r="J1067" s="2">
        <v>269.56991735537201</v>
      </c>
      <c r="K1067" s="87">
        <v>470.90899292892601</v>
      </c>
      <c r="L1067" s="2">
        <v>569.79988144400045</v>
      </c>
      <c r="M1067" s="4">
        <v>326.17960000000011</v>
      </c>
      <c r="N1067" s="4">
        <v>326.17960000000011</v>
      </c>
      <c r="O1067" s="4">
        <v>309.87062000000009</v>
      </c>
      <c r="P1067" s="4">
        <v>309.87062000000009</v>
      </c>
      <c r="Q1067" s="5" t="s">
        <v>2969</v>
      </c>
      <c r="R1067" s="12">
        <v>259.92926144400036</v>
      </c>
      <c r="S1067" s="59">
        <v>0</v>
      </c>
      <c r="T1067" s="59">
        <v>0</v>
      </c>
      <c r="U1067" s="59">
        <v>0</v>
      </c>
      <c r="V1067" s="59">
        <v>0</v>
      </c>
      <c r="W1067" s="59">
        <v>0</v>
      </c>
      <c r="X1067" s="60">
        <f t="shared" ref="X1067:X1070" si="190">+W1067</f>
        <v>0</v>
      </c>
      <c r="Y1067" s="5"/>
    </row>
    <row r="1068" spans="1:25" customFormat="1" x14ac:dyDescent="0.35">
      <c r="A1068" s="1" t="s">
        <v>2573</v>
      </c>
      <c r="B1068" s="1" t="s">
        <v>2574</v>
      </c>
      <c r="C1068" s="3">
        <v>44000</v>
      </c>
      <c r="D1068" s="1" t="s">
        <v>1076</v>
      </c>
      <c r="E1068" s="1" t="s">
        <v>1077</v>
      </c>
      <c r="F1068" s="1" t="s">
        <v>2983</v>
      </c>
      <c r="G1068" s="1" t="s">
        <v>3253</v>
      </c>
      <c r="H1068" s="42"/>
      <c r="I1068" s="2">
        <v>1</v>
      </c>
      <c r="J1068" s="2">
        <v>206.79719008264499</v>
      </c>
      <c r="K1068" s="87">
        <v>361.99020935206698</v>
      </c>
      <c r="L1068" s="2">
        <v>438.00815331600103</v>
      </c>
      <c r="M1068" s="4">
        <v>250.22460000000044</v>
      </c>
      <c r="N1068" s="4">
        <v>250.22460000000044</v>
      </c>
      <c r="O1068" s="4">
        <v>237.7133700000004</v>
      </c>
      <c r="P1068" s="4">
        <v>237.7133700000004</v>
      </c>
      <c r="Q1068" s="5" t="s">
        <v>2969</v>
      </c>
      <c r="R1068" s="12">
        <v>200.29478331600063</v>
      </c>
      <c r="S1068" s="59">
        <v>0</v>
      </c>
      <c r="T1068" s="59">
        <v>0</v>
      </c>
      <c r="U1068" s="59">
        <v>0</v>
      </c>
      <c r="V1068" s="59">
        <v>0</v>
      </c>
      <c r="W1068" s="59">
        <v>0</v>
      </c>
      <c r="X1068" s="60">
        <f t="shared" si="190"/>
        <v>0</v>
      </c>
      <c r="Y1068" s="5"/>
    </row>
    <row r="1069" spans="1:25" customFormat="1" x14ac:dyDescent="0.35">
      <c r="A1069" s="1" t="s">
        <v>2896</v>
      </c>
      <c r="B1069" s="1" t="s">
        <v>2897</v>
      </c>
      <c r="C1069" s="3">
        <v>44000</v>
      </c>
      <c r="D1069" s="1" t="s">
        <v>1076</v>
      </c>
      <c r="E1069" s="1" t="s">
        <v>1077</v>
      </c>
      <c r="F1069" s="1" t="s">
        <v>2983</v>
      </c>
      <c r="G1069" s="1" t="s">
        <v>3253</v>
      </c>
      <c r="H1069" s="42"/>
      <c r="I1069" s="2">
        <v>2</v>
      </c>
      <c r="J1069" s="2">
        <v>203.69</v>
      </c>
      <c r="K1069" s="87">
        <v>783.99873620000005</v>
      </c>
      <c r="L1069" s="2">
        <v>948.63847080200003</v>
      </c>
      <c r="M1069" s="4">
        <v>246.4649</v>
      </c>
      <c r="N1069" s="4">
        <v>492.9298</v>
      </c>
      <c r="O1069" s="4">
        <v>468.28330999999997</v>
      </c>
      <c r="P1069" s="4">
        <v>468.28330999999997</v>
      </c>
      <c r="Q1069" s="5" t="s">
        <v>2969</v>
      </c>
      <c r="R1069" s="12">
        <v>480.35516080200006</v>
      </c>
      <c r="S1069" s="59">
        <v>0</v>
      </c>
      <c r="T1069" s="59">
        <v>0</v>
      </c>
      <c r="U1069" s="59">
        <v>0</v>
      </c>
      <c r="V1069" s="59">
        <v>0</v>
      </c>
      <c r="W1069" s="59">
        <v>0</v>
      </c>
      <c r="X1069" s="60">
        <f t="shared" si="190"/>
        <v>0</v>
      </c>
      <c r="Y1069" s="5"/>
    </row>
    <row r="1070" spans="1:25" customFormat="1" x14ac:dyDescent="0.35">
      <c r="A1070" s="1" t="s">
        <v>2942</v>
      </c>
      <c r="B1070" s="1" t="s">
        <v>2943</v>
      </c>
      <c r="C1070" s="3">
        <v>44000</v>
      </c>
      <c r="D1070" s="1" t="s">
        <v>1076</v>
      </c>
      <c r="E1070" s="1" t="s">
        <v>1077</v>
      </c>
      <c r="F1070" s="1" t="s">
        <v>2983</v>
      </c>
      <c r="G1070" s="1" t="s">
        <v>3253</v>
      </c>
      <c r="H1070" s="42"/>
      <c r="I1070" s="2">
        <v>2</v>
      </c>
      <c r="J1070" s="2">
        <v>203.69</v>
      </c>
      <c r="K1070" s="87">
        <v>783.99873620000005</v>
      </c>
      <c r="L1070" s="2">
        <v>948.63847080200003</v>
      </c>
      <c r="M1070" s="4">
        <v>246.4649</v>
      </c>
      <c r="N1070" s="4">
        <v>492.9298</v>
      </c>
      <c r="O1070" s="4">
        <v>468.28330999999997</v>
      </c>
      <c r="P1070" s="4">
        <v>468.28330999999997</v>
      </c>
      <c r="Q1070" s="5" t="s">
        <v>2969</v>
      </c>
      <c r="R1070" s="12">
        <v>480.35516080200006</v>
      </c>
      <c r="S1070" s="59">
        <v>0</v>
      </c>
      <c r="T1070" s="59">
        <v>0</v>
      </c>
      <c r="U1070" s="59">
        <v>0</v>
      </c>
      <c r="V1070" s="59">
        <v>0</v>
      </c>
      <c r="W1070" s="59">
        <v>0</v>
      </c>
      <c r="X1070" s="60">
        <f t="shared" si="190"/>
        <v>0</v>
      </c>
      <c r="Y1070" s="5"/>
    </row>
    <row r="1071" spans="1:25" customFormat="1" x14ac:dyDescent="0.35">
      <c r="A1071" s="1" t="s">
        <v>2944</v>
      </c>
      <c r="B1071" s="1" t="s">
        <v>2945</v>
      </c>
      <c r="C1071" s="3">
        <v>44000</v>
      </c>
      <c r="D1071" s="1" t="s">
        <v>1076</v>
      </c>
      <c r="E1071" s="1" t="s">
        <v>1077</v>
      </c>
      <c r="F1071" s="1" t="s">
        <v>2983</v>
      </c>
      <c r="G1071" s="1" t="s">
        <v>3253</v>
      </c>
      <c r="H1071" s="42">
        <v>741</v>
      </c>
      <c r="I1071" s="2">
        <v>2</v>
      </c>
      <c r="J1071" s="2">
        <v>203.69</v>
      </c>
      <c r="K1071" s="87">
        <v>783.99873620000005</v>
      </c>
      <c r="L1071" s="2">
        <v>948.63847080200003</v>
      </c>
      <c r="M1071" s="4">
        <v>246.4649</v>
      </c>
      <c r="N1071" s="4">
        <v>492.9298</v>
      </c>
      <c r="O1071" s="4">
        <v>468.28330999999997</v>
      </c>
      <c r="P1071" s="4">
        <v>468.28330999999997</v>
      </c>
      <c r="Q1071" s="5" t="s">
        <v>2969</v>
      </c>
      <c r="R1071" s="12">
        <v>480.35516080200006</v>
      </c>
      <c r="S1071" s="59">
        <v>3853.66</v>
      </c>
      <c r="T1071" s="59">
        <v>-92.87</v>
      </c>
      <c r="U1071" s="59">
        <v>-77.069999999999993</v>
      </c>
      <c r="V1071" s="59">
        <v>-161.85999999999967</v>
      </c>
      <c r="W1071" s="59">
        <v>3521.86</v>
      </c>
      <c r="X1071" s="60">
        <f>+W1071-P1072</f>
        <v>1569.4260799999995</v>
      </c>
      <c r="Y1071" s="5"/>
    </row>
    <row r="1072" spans="1:25" customFormat="1" x14ac:dyDescent="0.35">
      <c r="A1072" s="1"/>
      <c r="B1072" s="1"/>
      <c r="C1072" s="3"/>
      <c r="D1072" s="1"/>
      <c r="E1072" s="1"/>
      <c r="F1072" s="1"/>
      <c r="G1072" s="1"/>
      <c r="H1072" s="42"/>
      <c r="I1072" s="2"/>
      <c r="J1072" s="2"/>
      <c r="K1072" s="87"/>
      <c r="L1072" s="2"/>
      <c r="M1072" s="4"/>
      <c r="N1072" s="4"/>
      <c r="O1072" s="4"/>
      <c r="P1072" s="26">
        <f>SUM(P1067:P1071)</f>
        <v>1952.4339200000006</v>
      </c>
      <c r="Q1072" s="5"/>
      <c r="R1072" s="12"/>
      <c r="S1072" s="59">
        <v>0</v>
      </c>
      <c r="T1072" s="59">
        <v>0</v>
      </c>
      <c r="U1072" s="59">
        <v>0</v>
      </c>
      <c r="V1072" s="59">
        <v>0</v>
      </c>
      <c r="W1072" s="59">
        <v>0</v>
      </c>
      <c r="X1072" s="60">
        <f>+W1072</f>
        <v>0</v>
      </c>
      <c r="Y1072" s="5"/>
    </row>
    <row r="1073" spans="1:25" customFormat="1" x14ac:dyDescent="0.35">
      <c r="A1073" s="1" t="s">
        <v>2118</v>
      </c>
      <c r="B1073" s="1" t="s">
        <v>2119</v>
      </c>
      <c r="C1073" s="3">
        <v>44000</v>
      </c>
      <c r="D1073" s="1" t="s">
        <v>2120</v>
      </c>
      <c r="E1073" s="1" t="s">
        <v>2121</v>
      </c>
      <c r="F1073" s="1" t="s">
        <v>2983</v>
      </c>
      <c r="G1073" s="1" t="s">
        <v>3254</v>
      </c>
      <c r="H1073" s="42">
        <v>742</v>
      </c>
      <c r="I1073" s="2">
        <v>1</v>
      </c>
      <c r="J1073" s="2">
        <v>251.45628099173601</v>
      </c>
      <c r="K1073" s="87">
        <v>439.92024903223199</v>
      </c>
      <c r="L1073" s="2">
        <v>532.30350132900071</v>
      </c>
      <c r="M1073" s="4">
        <v>304.26210000000054</v>
      </c>
      <c r="N1073" s="4">
        <v>304.26210000000054</v>
      </c>
      <c r="O1073" s="4">
        <v>289.0489950000005</v>
      </c>
      <c r="P1073" s="26">
        <v>289.0489950000005</v>
      </c>
      <c r="Q1073" s="5" t="s">
        <v>2969</v>
      </c>
      <c r="R1073" s="12">
        <v>243.25450632900021</v>
      </c>
      <c r="S1073" s="59">
        <v>532.29999999999995</v>
      </c>
      <c r="T1073" s="59">
        <v>-12.83</v>
      </c>
      <c r="U1073" s="59">
        <v>-10.65</v>
      </c>
      <c r="V1073" s="59">
        <v>-32.999999999999943</v>
      </c>
      <c r="W1073" s="59">
        <v>475.82</v>
      </c>
      <c r="X1073" s="60">
        <f>+W1073-P1073</f>
        <v>186.77100499999949</v>
      </c>
      <c r="Y1073" s="5"/>
    </row>
    <row r="1074" spans="1:25" customFormat="1" x14ac:dyDescent="0.35">
      <c r="A1074" s="1" t="s">
        <v>1009</v>
      </c>
      <c r="B1074" s="1" t="s">
        <v>1010</v>
      </c>
      <c r="C1074" s="3">
        <v>44000</v>
      </c>
      <c r="D1074" s="1" t="s">
        <v>1023</v>
      </c>
      <c r="E1074" s="1" t="s">
        <v>1024</v>
      </c>
      <c r="F1074" s="1" t="s">
        <v>2983</v>
      </c>
      <c r="G1074" s="1" t="s">
        <v>3255</v>
      </c>
      <c r="H1074" s="42"/>
      <c r="I1074" s="2">
        <v>1</v>
      </c>
      <c r="J1074" s="2">
        <v>108.45396694214899</v>
      </c>
      <c r="K1074" s="87">
        <v>159.79607489256199</v>
      </c>
      <c r="L1074" s="2">
        <v>193.35325062000001</v>
      </c>
      <c r="M1074" s="4">
        <v>131.22930000000028</v>
      </c>
      <c r="N1074" s="4">
        <v>131.22930000000028</v>
      </c>
      <c r="O1074" s="4">
        <v>124.66783500000025</v>
      </c>
      <c r="P1074" s="4">
        <v>124.66783500000025</v>
      </c>
      <c r="Q1074" s="5" t="s">
        <v>2969</v>
      </c>
      <c r="R1074" s="12">
        <v>68.685415619999759</v>
      </c>
      <c r="S1074" s="59">
        <v>0</v>
      </c>
      <c r="T1074" s="59">
        <v>0</v>
      </c>
      <c r="U1074" s="59">
        <v>0</v>
      </c>
      <c r="V1074" s="59">
        <v>0</v>
      </c>
      <c r="W1074" s="59">
        <v>0</v>
      </c>
      <c r="X1074" s="60">
        <f t="shared" ref="X1074:X1082" si="191">+W1074</f>
        <v>0</v>
      </c>
      <c r="Y1074" s="5"/>
    </row>
    <row r="1075" spans="1:25" customFormat="1" x14ac:dyDescent="0.35">
      <c r="A1075" s="1" t="s">
        <v>1123</v>
      </c>
      <c r="B1075" s="1" t="s">
        <v>1124</v>
      </c>
      <c r="C1075" s="3">
        <v>44000</v>
      </c>
      <c r="D1075" s="1" t="s">
        <v>1023</v>
      </c>
      <c r="E1075" s="1" t="s">
        <v>1024</v>
      </c>
      <c r="F1075" s="1" t="s">
        <v>2983</v>
      </c>
      <c r="G1075" s="1" t="s">
        <v>3255</v>
      </c>
      <c r="H1075" s="42"/>
      <c r="I1075" s="2">
        <v>1</v>
      </c>
      <c r="J1075" s="2">
        <v>204.80008264462799</v>
      </c>
      <c r="K1075" s="87">
        <v>358.29569658595</v>
      </c>
      <c r="L1075" s="2">
        <v>433.53779286899947</v>
      </c>
      <c r="M1075" s="4">
        <v>247.80809999999985</v>
      </c>
      <c r="N1075" s="4">
        <v>247.80809999999985</v>
      </c>
      <c r="O1075" s="4">
        <v>235.41769499999984</v>
      </c>
      <c r="P1075" s="4">
        <v>235.41769499999984</v>
      </c>
      <c r="Q1075" s="5" t="s">
        <v>2969</v>
      </c>
      <c r="R1075" s="12">
        <v>198.12009786899964</v>
      </c>
      <c r="S1075" s="59">
        <v>0</v>
      </c>
      <c r="T1075" s="59">
        <v>0</v>
      </c>
      <c r="U1075" s="59">
        <v>0</v>
      </c>
      <c r="V1075" s="59">
        <v>0</v>
      </c>
      <c r="W1075" s="59">
        <v>0</v>
      </c>
      <c r="X1075" s="60">
        <f t="shared" si="191"/>
        <v>0</v>
      </c>
      <c r="Y1075" s="5"/>
    </row>
    <row r="1076" spans="1:25" customFormat="1" x14ac:dyDescent="0.35">
      <c r="A1076" s="1" t="s">
        <v>1145</v>
      </c>
      <c r="B1076" s="1" t="s">
        <v>1146</v>
      </c>
      <c r="C1076" s="3">
        <v>44000</v>
      </c>
      <c r="D1076" s="1" t="s">
        <v>1023</v>
      </c>
      <c r="E1076" s="1" t="s">
        <v>1024</v>
      </c>
      <c r="F1076" s="1" t="s">
        <v>2983</v>
      </c>
      <c r="G1076" s="1" t="s">
        <v>3255</v>
      </c>
      <c r="H1076" s="42"/>
      <c r="I1076" s="2">
        <v>1</v>
      </c>
      <c r="J1076" s="2">
        <v>148.53363636363599</v>
      </c>
      <c r="K1076" s="87">
        <v>218.849459818181</v>
      </c>
      <c r="L1076" s="2">
        <v>264.80784637999903</v>
      </c>
      <c r="M1076" s="4">
        <v>179.72569999999953</v>
      </c>
      <c r="N1076" s="4">
        <v>179.72569999999953</v>
      </c>
      <c r="O1076" s="4">
        <v>170.73941499999955</v>
      </c>
      <c r="P1076" s="4">
        <v>170.73941499999955</v>
      </c>
      <c r="Q1076" s="5" t="s">
        <v>2969</v>
      </c>
      <c r="R1076" s="12">
        <v>94.068431379999481</v>
      </c>
      <c r="S1076" s="59">
        <v>0</v>
      </c>
      <c r="T1076" s="59">
        <v>0</v>
      </c>
      <c r="U1076" s="59">
        <v>0</v>
      </c>
      <c r="V1076" s="59">
        <v>0</v>
      </c>
      <c r="W1076" s="59">
        <v>0</v>
      </c>
      <c r="X1076" s="60">
        <f t="shared" si="191"/>
        <v>0</v>
      </c>
      <c r="Y1076" s="5"/>
    </row>
    <row r="1077" spans="1:25" customFormat="1" x14ac:dyDescent="0.35">
      <c r="A1077" s="1" t="s">
        <v>1325</v>
      </c>
      <c r="B1077" s="1" t="s">
        <v>1326</v>
      </c>
      <c r="C1077" s="3">
        <v>44000</v>
      </c>
      <c r="D1077" s="1" t="s">
        <v>1023</v>
      </c>
      <c r="E1077" s="1" t="s">
        <v>1024</v>
      </c>
      <c r="F1077" s="1" t="s">
        <v>2983</v>
      </c>
      <c r="G1077" s="1" t="s">
        <v>3255</v>
      </c>
      <c r="H1077" s="42"/>
      <c r="I1077" s="2">
        <v>1</v>
      </c>
      <c r="J1077" s="2">
        <v>214.553305785124</v>
      </c>
      <c r="K1077" s="87">
        <v>316.12284074380199</v>
      </c>
      <c r="L1077" s="2">
        <v>382.50863730000037</v>
      </c>
      <c r="M1077" s="4">
        <v>259.60950000000003</v>
      </c>
      <c r="N1077" s="4">
        <v>259.60950000000003</v>
      </c>
      <c r="O1077" s="4">
        <v>246.62902500000001</v>
      </c>
      <c r="P1077" s="4">
        <v>246.62902500000001</v>
      </c>
      <c r="Q1077" s="5" t="s">
        <v>2969</v>
      </c>
      <c r="R1077" s="12">
        <v>135.87961230000036</v>
      </c>
      <c r="S1077" s="59">
        <v>0</v>
      </c>
      <c r="T1077" s="59">
        <v>0</v>
      </c>
      <c r="U1077" s="59">
        <v>0</v>
      </c>
      <c r="V1077" s="59">
        <v>0</v>
      </c>
      <c r="W1077" s="59">
        <v>0</v>
      </c>
      <c r="X1077" s="60">
        <f t="shared" si="191"/>
        <v>0</v>
      </c>
      <c r="Y1077" s="5"/>
    </row>
    <row r="1078" spans="1:25" customFormat="1" x14ac:dyDescent="0.35">
      <c r="A1078" s="1" t="s">
        <v>1349</v>
      </c>
      <c r="B1078" s="1" t="s">
        <v>1350</v>
      </c>
      <c r="C1078" s="3">
        <v>44000</v>
      </c>
      <c r="D1078" s="1" t="s">
        <v>1023</v>
      </c>
      <c r="E1078" s="1" t="s">
        <v>1024</v>
      </c>
      <c r="F1078" s="1" t="s">
        <v>2983</v>
      </c>
      <c r="G1078" s="1" t="s">
        <v>3255</v>
      </c>
      <c r="H1078" s="42"/>
      <c r="I1078" s="2">
        <v>1</v>
      </c>
      <c r="J1078" s="2">
        <v>209.05173553719001</v>
      </c>
      <c r="K1078" s="87">
        <v>308.01473662313998</v>
      </c>
      <c r="L1078" s="2">
        <v>372.69783131399936</v>
      </c>
      <c r="M1078" s="4">
        <v>252.9525999999999</v>
      </c>
      <c r="N1078" s="4">
        <v>252.9525999999999</v>
      </c>
      <c r="O1078" s="4">
        <v>240.30496999999991</v>
      </c>
      <c r="P1078" s="4">
        <v>240.30496999999991</v>
      </c>
      <c r="Q1078" s="5" t="s">
        <v>2969</v>
      </c>
      <c r="R1078" s="12">
        <v>132.39286131399945</v>
      </c>
      <c r="S1078" s="59">
        <v>0</v>
      </c>
      <c r="T1078" s="59">
        <v>0</v>
      </c>
      <c r="U1078" s="59">
        <v>0</v>
      </c>
      <c r="V1078" s="59">
        <v>0</v>
      </c>
      <c r="W1078" s="59">
        <v>0</v>
      </c>
      <c r="X1078" s="60">
        <f t="shared" si="191"/>
        <v>0</v>
      </c>
      <c r="Y1078" s="5"/>
    </row>
    <row r="1079" spans="1:25" customFormat="1" x14ac:dyDescent="0.35">
      <c r="A1079" s="1" t="s">
        <v>1481</v>
      </c>
      <c r="B1079" s="1" t="s">
        <v>1482</v>
      </c>
      <c r="C1079" s="3">
        <v>44000</v>
      </c>
      <c r="D1079" s="1" t="s">
        <v>1023</v>
      </c>
      <c r="E1079" s="1" t="s">
        <v>1024</v>
      </c>
      <c r="F1079" s="1" t="s">
        <v>2983</v>
      </c>
      <c r="G1079" s="1" t="s">
        <v>3255</v>
      </c>
      <c r="H1079" s="42"/>
      <c r="I1079" s="2">
        <v>1</v>
      </c>
      <c r="J1079" s="2">
        <v>529.09223140495897</v>
      </c>
      <c r="K1079" s="87">
        <v>779.56449375206705</v>
      </c>
      <c r="L1079" s="2">
        <v>943.27303744000108</v>
      </c>
      <c r="M1079" s="4">
        <v>640.20160000000033</v>
      </c>
      <c r="N1079" s="4">
        <v>640.20160000000033</v>
      </c>
      <c r="O1079" s="4">
        <v>608.19152000000031</v>
      </c>
      <c r="P1079" s="4">
        <v>608.19152000000031</v>
      </c>
      <c r="Q1079" s="5" t="s">
        <v>2969</v>
      </c>
      <c r="R1079" s="12">
        <v>335.08151744000077</v>
      </c>
      <c r="S1079" s="59">
        <v>0</v>
      </c>
      <c r="T1079" s="59">
        <v>0</v>
      </c>
      <c r="U1079" s="59">
        <v>0</v>
      </c>
      <c r="V1079" s="59">
        <v>0</v>
      </c>
      <c r="W1079" s="59">
        <v>0</v>
      </c>
      <c r="X1079" s="60">
        <f t="shared" si="191"/>
        <v>0</v>
      </c>
      <c r="Y1079" s="5"/>
    </row>
    <row r="1080" spans="1:25" customFormat="1" x14ac:dyDescent="0.35">
      <c r="A1080" s="1" t="s">
        <v>1529</v>
      </c>
      <c r="B1080" s="1" t="s">
        <v>1530</v>
      </c>
      <c r="C1080" s="3">
        <v>44000</v>
      </c>
      <c r="D1080" s="1" t="s">
        <v>1023</v>
      </c>
      <c r="E1080" s="1" t="s">
        <v>1024</v>
      </c>
      <c r="F1080" s="1" t="s">
        <v>2983</v>
      </c>
      <c r="G1080" s="1" t="s">
        <v>3255</v>
      </c>
      <c r="H1080" s="42"/>
      <c r="I1080" s="2">
        <v>1</v>
      </c>
      <c r="J1080" s="2">
        <v>133.117933884298</v>
      </c>
      <c r="K1080" s="87">
        <v>196.135963785125</v>
      </c>
      <c r="L1080" s="2">
        <v>237.32451618000124</v>
      </c>
      <c r="M1080" s="4">
        <v>161.07270000000057</v>
      </c>
      <c r="N1080" s="4">
        <v>161.07270000000057</v>
      </c>
      <c r="O1080" s="4">
        <v>153.01906500000052</v>
      </c>
      <c r="P1080" s="4">
        <v>153.01906500000052</v>
      </c>
      <c r="Q1080" s="5" t="s">
        <v>2969</v>
      </c>
      <c r="R1080" s="12">
        <v>84.305451180000716</v>
      </c>
      <c r="S1080" s="59">
        <v>0</v>
      </c>
      <c r="T1080" s="59">
        <v>0</v>
      </c>
      <c r="U1080" s="59">
        <v>0</v>
      </c>
      <c r="V1080" s="59">
        <v>0</v>
      </c>
      <c r="W1080" s="59">
        <v>0</v>
      </c>
      <c r="X1080" s="60">
        <f t="shared" si="191"/>
        <v>0</v>
      </c>
      <c r="Y1080" s="5"/>
    </row>
    <row r="1081" spans="1:25" customFormat="1" x14ac:dyDescent="0.35">
      <c r="A1081" s="1" t="s">
        <v>1826</v>
      </c>
      <c r="B1081" s="1" t="s">
        <v>1827</v>
      </c>
      <c r="C1081" s="3">
        <v>44000</v>
      </c>
      <c r="D1081" s="1" t="s">
        <v>1023</v>
      </c>
      <c r="E1081" s="1" t="s">
        <v>1024</v>
      </c>
      <c r="F1081" s="1" t="s">
        <v>2983</v>
      </c>
      <c r="G1081" s="1" t="s">
        <v>3255</v>
      </c>
      <c r="H1081" s="42"/>
      <c r="I1081" s="2">
        <v>1</v>
      </c>
      <c r="J1081" s="2">
        <v>20.730165289256199</v>
      </c>
      <c r="K1081" s="87">
        <v>30.543825537190099</v>
      </c>
      <c r="L1081" s="2">
        <v>36.958028900000016</v>
      </c>
      <c r="M1081" s="4">
        <v>25.083500000000001</v>
      </c>
      <c r="N1081" s="4">
        <v>25.083500000000001</v>
      </c>
      <c r="O1081" s="4">
        <v>23.829325000000001</v>
      </c>
      <c r="P1081" s="4">
        <v>23.829325000000001</v>
      </c>
      <c r="Q1081" s="5" t="s">
        <v>2969</v>
      </c>
      <c r="R1081" s="12">
        <v>13.128703900000016</v>
      </c>
      <c r="S1081" s="59">
        <v>0</v>
      </c>
      <c r="T1081" s="59">
        <v>0</v>
      </c>
      <c r="U1081" s="59">
        <v>0</v>
      </c>
      <c r="V1081" s="59">
        <v>0</v>
      </c>
      <c r="W1081" s="59">
        <v>0</v>
      </c>
      <c r="X1081" s="60">
        <f t="shared" si="191"/>
        <v>0</v>
      </c>
      <c r="Y1081" s="5"/>
    </row>
    <row r="1082" spans="1:25" customFormat="1" x14ac:dyDescent="0.35">
      <c r="A1082" s="1" t="s">
        <v>2573</v>
      </c>
      <c r="B1082" s="1" t="s">
        <v>2574</v>
      </c>
      <c r="C1082" s="3">
        <v>44000</v>
      </c>
      <c r="D1082" s="1" t="s">
        <v>1023</v>
      </c>
      <c r="E1082" s="1" t="s">
        <v>1024</v>
      </c>
      <c r="F1082" s="1" t="s">
        <v>2983</v>
      </c>
      <c r="G1082" s="1" t="s">
        <v>3255</v>
      </c>
      <c r="H1082" s="42"/>
      <c r="I1082" s="2">
        <v>1</v>
      </c>
      <c r="J1082" s="2">
        <v>206.79719008264499</v>
      </c>
      <c r="K1082" s="87">
        <v>361.99020935206698</v>
      </c>
      <c r="L1082" s="2">
        <v>438.00815331600103</v>
      </c>
      <c r="M1082" s="4">
        <v>250.22460000000044</v>
      </c>
      <c r="N1082" s="4">
        <v>250.22460000000044</v>
      </c>
      <c r="O1082" s="4">
        <v>237.7133700000004</v>
      </c>
      <c r="P1082" s="4">
        <v>237.7133700000004</v>
      </c>
      <c r="Q1082" s="5" t="s">
        <v>2969</v>
      </c>
      <c r="R1082" s="12">
        <v>200.29478331600063</v>
      </c>
      <c r="S1082" s="59">
        <v>0</v>
      </c>
      <c r="T1082" s="59">
        <v>0</v>
      </c>
      <c r="U1082" s="59">
        <v>0</v>
      </c>
      <c r="V1082" s="59">
        <v>0</v>
      </c>
      <c r="W1082" s="59">
        <v>0</v>
      </c>
      <c r="X1082" s="60">
        <f t="shared" si="191"/>
        <v>0</v>
      </c>
      <c r="Y1082" s="5"/>
    </row>
    <row r="1083" spans="1:25" customFormat="1" x14ac:dyDescent="0.35">
      <c r="A1083" s="1" t="s">
        <v>2848</v>
      </c>
      <c r="B1083" s="1" t="s">
        <v>2849</v>
      </c>
      <c r="C1083" s="3">
        <v>44000</v>
      </c>
      <c r="D1083" s="1" t="s">
        <v>1023</v>
      </c>
      <c r="E1083" s="1" t="s">
        <v>1024</v>
      </c>
      <c r="F1083" s="1" t="s">
        <v>2983</v>
      </c>
      <c r="G1083" s="1" t="s">
        <v>3255</v>
      </c>
      <c r="H1083" s="42">
        <v>743</v>
      </c>
      <c r="I1083" s="2">
        <v>1</v>
      </c>
      <c r="J1083" s="2">
        <v>38.195702479338799</v>
      </c>
      <c r="K1083" s="87">
        <v>56.277548033057798</v>
      </c>
      <c r="L1083" s="2">
        <v>68.095833119999938</v>
      </c>
      <c r="M1083" s="4">
        <v>46.216799999999942</v>
      </c>
      <c r="N1083" s="4">
        <v>46.216799999999942</v>
      </c>
      <c r="O1083" s="4">
        <v>43.905959999999943</v>
      </c>
      <c r="P1083" s="4">
        <v>43.905959999999943</v>
      </c>
      <c r="Q1083" s="5" t="s">
        <v>2969</v>
      </c>
      <c r="R1083" s="12">
        <v>24.189873119999994</v>
      </c>
      <c r="S1083" s="59">
        <v>3370.54</v>
      </c>
      <c r="T1083" s="59">
        <v>-81.23</v>
      </c>
      <c r="U1083" s="59">
        <v>-67.41</v>
      </c>
      <c r="V1083" s="59">
        <v>-40.440000000000055</v>
      </c>
      <c r="W1083" s="59">
        <v>3181.46</v>
      </c>
      <c r="X1083" s="60">
        <f>+W1083-P1084</f>
        <v>1097.0418199999995</v>
      </c>
      <c r="Y1083" s="5"/>
    </row>
    <row r="1084" spans="1:25" customFormat="1" x14ac:dyDescent="0.35">
      <c r="A1084" s="1"/>
      <c r="B1084" s="1"/>
      <c r="C1084" s="3"/>
      <c r="D1084" s="1"/>
      <c r="E1084" s="1"/>
      <c r="F1084" s="1"/>
      <c r="G1084" s="1"/>
      <c r="H1084" s="42"/>
      <c r="I1084" s="2"/>
      <c r="J1084" s="2"/>
      <c r="K1084" s="87"/>
      <c r="L1084" s="2"/>
      <c r="M1084" s="4"/>
      <c r="N1084" s="4"/>
      <c r="O1084" s="4"/>
      <c r="P1084" s="26">
        <f>SUM(P1074:P1083)</f>
        <v>2084.4181800000006</v>
      </c>
      <c r="Q1084" s="5"/>
      <c r="R1084" s="12"/>
      <c r="S1084" s="59">
        <v>0</v>
      </c>
      <c r="T1084" s="59">
        <v>0</v>
      </c>
      <c r="U1084" s="59">
        <v>0</v>
      </c>
      <c r="V1084" s="59">
        <v>0</v>
      </c>
      <c r="W1084" s="59">
        <v>0</v>
      </c>
      <c r="X1084" s="60">
        <f t="shared" ref="X1084:X1086" si="192">+W1084</f>
        <v>0</v>
      </c>
      <c r="Y1084" s="5"/>
    </row>
    <row r="1085" spans="1:25" customFormat="1" x14ac:dyDescent="0.35">
      <c r="A1085" s="1" t="s">
        <v>774</v>
      </c>
      <c r="B1085" s="1" t="s">
        <v>775</v>
      </c>
      <c r="C1085" s="3">
        <v>44000</v>
      </c>
      <c r="D1085" s="1" t="s">
        <v>776</v>
      </c>
      <c r="E1085" s="1" t="s">
        <v>777</v>
      </c>
      <c r="F1085" s="1" t="s">
        <v>2983</v>
      </c>
      <c r="G1085" s="1" t="s">
        <v>3256</v>
      </c>
      <c r="H1085" s="42"/>
      <c r="I1085" s="2">
        <v>1</v>
      </c>
      <c r="J1085" s="2">
        <v>41.668099173553699</v>
      </c>
      <c r="K1085" s="87">
        <v>72.890422565289199</v>
      </c>
      <c r="L1085" s="2">
        <v>88.197411303999928</v>
      </c>
      <c r="M1085" s="4">
        <v>50.418399999999977</v>
      </c>
      <c r="N1085" s="4">
        <v>50.418399999999977</v>
      </c>
      <c r="O1085" s="4">
        <v>47.897479999999973</v>
      </c>
      <c r="P1085" s="4">
        <v>47.897479999999973</v>
      </c>
      <c r="Q1085" s="5" t="s">
        <v>2969</v>
      </c>
      <c r="R1085" s="12">
        <v>40.299931303999955</v>
      </c>
      <c r="S1085" s="59">
        <v>0</v>
      </c>
      <c r="T1085" s="59">
        <v>0</v>
      </c>
      <c r="U1085" s="59">
        <v>0</v>
      </c>
      <c r="V1085" s="59">
        <v>0</v>
      </c>
      <c r="W1085" s="59">
        <v>0</v>
      </c>
      <c r="X1085" s="60">
        <f t="shared" si="192"/>
        <v>0</v>
      </c>
      <c r="Y1085" s="5"/>
    </row>
    <row r="1086" spans="1:25" customFormat="1" x14ac:dyDescent="0.35">
      <c r="A1086" s="1" t="s">
        <v>1790</v>
      </c>
      <c r="B1086" s="1" t="s">
        <v>1791</v>
      </c>
      <c r="C1086" s="3">
        <v>44000</v>
      </c>
      <c r="D1086" s="1" t="s">
        <v>776</v>
      </c>
      <c r="E1086" s="1" t="s">
        <v>777</v>
      </c>
      <c r="F1086" s="1" t="s">
        <v>2983</v>
      </c>
      <c r="G1086" s="1" t="s">
        <v>3256</v>
      </c>
      <c r="H1086" s="42"/>
      <c r="I1086" s="2">
        <v>1</v>
      </c>
      <c r="J1086" s="2">
        <v>195.84768595041299</v>
      </c>
      <c r="K1086" s="87">
        <v>342.62965113966902</v>
      </c>
      <c r="L1086" s="2">
        <v>414.58187787899948</v>
      </c>
      <c r="M1086" s="4">
        <v>236.9756999999997</v>
      </c>
      <c r="N1086" s="4">
        <v>236.9756999999997</v>
      </c>
      <c r="O1086" s="4">
        <v>225.12691499999971</v>
      </c>
      <c r="P1086" s="4">
        <v>225.12691499999971</v>
      </c>
      <c r="Q1086" s="5" t="s">
        <v>2969</v>
      </c>
      <c r="R1086" s="12">
        <v>189.45496287899977</v>
      </c>
      <c r="S1086" s="59">
        <v>0</v>
      </c>
      <c r="T1086" s="59">
        <v>0</v>
      </c>
      <c r="U1086" s="59">
        <v>0</v>
      </c>
      <c r="V1086" s="59">
        <v>0</v>
      </c>
      <c r="W1086" s="59">
        <v>0</v>
      </c>
      <c r="X1086" s="60">
        <f t="shared" si="192"/>
        <v>0</v>
      </c>
      <c r="Y1086" s="5"/>
    </row>
    <row r="1087" spans="1:25" customFormat="1" x14ac:dyDescent="0.35">
      <c r="A1087" s="1" t="s">
        <v>2474</v>
      </c>
      <c r="B1087" s="1" t="s">
        <v>2475</v>
      </c>
      <c r="C1087" s="3">
        <v>44000</v>
      </c>
      <c r="D1087" s="1" t="s">
        <v>776</v>
      </c>
      <c r="E1087" s="1" t="s">
        <v>777</v>
      </c>
      <c r="F1087" s="1" t="s">
        <v>2983</v>
      </c>
      <c r="G1087" s="1" t="s">
        <v>3256</v>
      </c>
      <c r="H1087" s="42">
        <v>744</v>
      </c>
      <c r="I1087" s="2">
        <v>1</v>
      </c>
      <c r="J1087" s="2">
        <v>806.82363636363596</v>
      </c>
      <c r="K1087" s="87">
        <v>1411.56215652727</v>
      </c>
      <c r="L1087" s="2">
        <v>1707.9902093979965</v>
      </c>
      <c r="M1087" s="4">
        <v>976.25659999999948</v>
      </c>
      <c r="N1087" s="4">
        <v>976.25659999999948</v>
      </c>
      <c r="O1087" s="4">
        <v>927.44376999999952</v>
      </c>
      <c r="P1087" s="4">
        <v>927.44376999999952</v>
      </c>
      <c r="Q1087" s="5" t="s">
        <v>2969</v>
      </c>
      <c r="R1087" s="12">
        <v>780.54643939799701</v>
      </c>
      <c r="S1087" s="59">
        <v>2210.79</v>
      </c>
      <c r="T1087" s="59">
        <v>-53.28</v>
      </c>
      <c r="U1087" s="59">
        <v>-44.22</v>
      </c>
      <c r="V1087" s="59">
        <v>-26.519999999999982</v>
      </c>
      <c r="W1087" s="59">
        <v>2086.77</v>
      </c>
      <c r="X1087" s="60">
        <f>+W1087-P1088</f>
        <v>886.30183500000066</v>
      </c>
      <c r="Y1087" s="5"/>
    </row>
    <row r="1088" spans="1:25" customFormat="1" x14ac:dyDescent="0.35">
      <c r="A1088" s="1"/>
      <c r="B1088" s="1"/>
      <c r="C1088" s="3"/>
      <c r="D1088" s="1"/>
      <c r="E1088" s="1"/>
      <c r="F1088" s="1"/>
      <c r="G1088" s="1"/>
      <c r="H1088" s="42"/>
      <c r="I1088" s="2"/>
      <c r="J1088" s="2"/>
      <c r="K1088" s="87"/>
      <c r="L1088" s="2"/>
      <c r="M1088" s="4"/>
      <c r="N1088" s="4"/>
      <c r="O1088" s="4"/>
      <c r="P1088" s="26">
        <f>SUM(P1085:P1087)</f>
        <v>1200.4681649999993</v>
      </c>
      <c r="Q1088" s="5"/>
      <c r="R1088" s="12"/>
      <c r="S1088" s="59">
        <v>0</v>
      </c>
      <c r="T1088" s="59">
        <v>0</v>
      </c>
      <c r="U1088" s="59">
        <v>0</v>
      </c>
      <c r="V1088" s="59">
        <v>0</v>
      </c>
      <c r="W1088" s="59">
        <v>0</v>
      </c>
      <c r="X1088" s="60">
        <f t="shared" ref="X1088:X1092" si="193">+W1088</f>
        <v>0</v>
      </c>
      <c r="Y1088" s="5"/>
    </row>
    <row r="1089" spans="1:25" customFormat="1" x14ac:dyDescent="0.35">
      <c r="A1089" s="1" t="s">
        <v>946</v>
      </c>
      <c r="B1089" s="1" t="s">
        <v>947</v>
      </c>
      <c r="C1089" s="3">
        <v>44000</v>
      </c>
      <c r="D1089" s="1" t="s">
        <v>948</v>
      </c>
      <c r="E1089" s="1" t="s">
        <v>949</v>
      </c>
      <c r="F1089" s="1" t="s">
        <v>2983</v>
      </c>
      <c r="G1089" s="1" t="s">
        <v>3257</v>
      </c>
      <c r="H1089" s="42"/>
      <c r="I1089" s="2">
        <v>1</v>
      </c>
      <c r="J1089" s="2">
        <v>530.43289256198398</v>
      </c>
      <c r="K1089" s="87">
        <v>927.98704120826505</v>
      </c>
      <c r="L1089" s="2">
        <v>1122.8643198620007</v>
      </c>
      <c r="M1089" s="4">
        <v>641.82380000000057</v>
      </c>
      <c r="N1089" s="4">
        <v>641.82380000000057</v>
      </c>
      <c r="O1089" s="4">
        <v>609.73261000000048</v>
      </c>
      <c r="P1089" s="4">
        <v>609.73261000000048</v>
      </c>
      <c r="Q1089" s="5" t="s">
        <v>2969</v>
      </c>
      <c r="R1089" s="12">
        <v>513.13170986200021</v>
      </c>
      <c r="S1089" s="59">
        <v>0</v>
      </c>
      <c r="T1089" s="59">
        <v>0</v>
      </c>
      <c r="U1089" s="59">
        <v>0</v>
      </c>
      <c r="V1089" s="59">
        <v>0</v>
      </c>
      <c r="W1089" s="59">
        <v>0</v>
      </c>
      <c r="X1089" s="60">
        <f t="shared" si="193"/>
        <v>0</v>
      </c>
      <c r="Y1089" s="5"/>
    </row>
    <row r="1090" spans="1:25" customFormat="1" x14ac:dyDescent="0.35">
      <c r="A1090" s="1" t="s">
        <v>1109</v>
      </c>
      <c r="B1090" s="1" t="s">
        <v>1110</v>
      </c>
      <c r="C1090" s="3">
        <v>44000</v>
      </c>
      <c r="D1090" s="1" t="s">
        <v>948</v>
      </c>
      <c r="E1090" s="1" t="s">
        <v>949</v>
      </c>
      <c r="F1090" s="1" t="s">
        <v>2983</v>
      </c>
      <c r="G1090" s="1" t="s">
        <v>3257</v>
      </c>
      <c r="H1090" s="42"/>
      <c r="I1090" s="2">
        <v>1</v>
      </c>
      <c r="J1090" s="2">
        <v>63.696694214875997</v>
      </c>
      <c r="K1090" s="87">
        <v>111.442462264463</v>
      </c>
      <c r="L1090" s="2">
        <v>134.84537934000022</v>
      </c>
      <c r="M1090" s="4">
        <v>77.072999999999951</v>
      </c>
      <c r="N1090" s="4">
        <v>77.072999999999951</v>
      </c>
      <c r="O1090" s="4">
        <v>73.219349999999949</v>
      </c>
      <c r="P1090" s="4">
        <v>73.219349999999949</v>
      </c>
      <c r="Q1090" s="5" t="s">
        <v>2969</v>
      </c>
      <c r="R1090" s="12">
        <v>61.626029340000272</v>
      </c>
      <c r="S1090" s="59">
        <v>0</v>
      </c>
      <c r="T1090" s="59">
        <v>0</v>
      </c>
      <c r="U1090" s="59">
        <v>0</v>
      </c>
      <c r="V1090" s="59">
        <v>0</v>
      </c>
      <c r="W1090" s="59">
        <v>0</v>
      </c>
      <c r="X1090" s="60">
        <f t="shared" si="193"/>
        <v>0</v>
      </c>
      <c r="Y1090" s="5"/>
    </row>
    <row r="1091" spans="1:25" customFormat="1" x14ac:dyDescent="0.35">
      <c r="A1091" s="1" t="s">
        <v>1145</v>
      </c>
      <c r="B1091" s="1" t="s">
        <v>1146</v>
      </c>
      <c r="C1091" s="3">
        <v>44000</v>
      </c>
      <c r="D1091" s="1" t="s">
        <v>948</v>
      </c>
      <c r="E1091" s="1" t="s">
        <v>949</v>
      </c>
      <c r="F1091" s="1" t="s">
        <v>2983</v>
      </c>
      <c r="G1091" s="1" t="s">
        <v>3257</v>
      </c>
      <c r="H1091" s="42"/>
      <c r="I1091" s="2">
        <v>1</v>
      </c>
      <c r="J1091" s="2">
        <v>148.53363636363599</v>
      </c>
      <c r="K1091" s="87">
        <v>259.084251236363</v>
      </c>
      <c r="L1091" s="2">
        <v>313.49194399599924</v>
      </c>
      <c r="M1091" s="4">
        <v>179.72569999999953</v>
      </c>
      <c r="N1091" s="4">
        <v>179.72569999999953</v>
      </c>
      <c r="O1091" s="4">
        <v>170.73941499999955</v>
      </c>
      <c r="P1091" s="4">
        <v>170.73941499999955</v>
      </c>
      <c r="Q1091" s="5" t="s">
        <v>2969</v>
      </c>
      <c r="R1091" s="12">
        <v>142.75252899599968</v>
      </c>
      <c r="S1091" s="59">
        <v>0</v>
      </c>
      <c r="T1091" s="59">
        <v>0</v>
      </c>
      <c r="U1091" s="59">
        <v>0</v>
      </c>
      <c r="V1091" s="59">
        <v>0</v>
      </c>
      <c r="W1091" s="59">
        <v>0</v>
      </c>
      <c r="X1091" s="60">
        <f t="shared" si="193"/>
        <v>0</v>
      </c>
      <c r="Y1091" s="5"/>
    </row>
    <row r="1092" spans="1:25" customFormat="1" x14ac:dyDescent="0.35">
      <c r="A1092" s="1" t="s">
        <v>1712</v>
      </c>
      <c r="B1092" s="1" t="s">
        <v>1713</v>
      </c>
      <c r="C1092" s="3">
        <v>44000</v>
      </c>
      <c r="D1092" s="1" t="s">
        <v>948</v>
      </c>
      <c r="E1092" s="1" t="s">
        <v>949</v>
      </c>
      <c r="F1092" s="1" t="s">
        <v>2983</v>
      </c>
      <c r="G1092" s="1" t="s">
        <v>3257</v>
      </c>
      <c r="H1092" s="42"/>
      <c r="I1092" s="2">
        <v>1</v>
      </c>
      <c r="J1092" s="2">
        <v>704.26677685950403</v>
      </c>
      <c r="K1092" s="87">
        <v>1232.1147261157</v>
      </c>
      <c r="L1092" s="2">
        <v>1490.858818599997</v>
      </c>
      <c r="M1092" s="4">
        <v>852.16279999999983</v>
      </c>
      <c r="N1092" s="4">
        <v>852.16279999999983</v>
      </c>
      <c r="O1092" s="4">
        <v>809.55465999999979</v>
      </c>
      <c r="P1092" s="4">
        <v>809.55465999999979</v>
      </c>
      <c r="Q1092" s="5" t="s">
        <v>2969</v>
      </c>
      <c r="R1092" s="12">
        <v>681.30415859999721</v>
      </c>
      <c r="S1092" s="59">
        <v>0</v>
      </c>
      <c r="T1092" s="59">
        <v>0</v>
      </c>
      <c r="U1092" s="59">
        <v>0</v>
      </c>
      <c r="V1092" s="59">
        <v>0</v>
      </c>
      <c r="W1092" s="59">
        <v>0</v>
      </c>
      <c r="X1092" s="60">
        <f t="shared" si="193"/>
        <v>0</v>
      </c>
      <c r="Y1092" s="5"/>
    </row>
    <row r="1093" spans="1:25" customFormat="1" x14ac:dyDescent="0.35">
      <c r="A1093" s="1" t="s">
        <v>2557</v>
      </c>
      <c r="B1093" s="1" t="s">
        <v>2558</v>
      </c>
      <c r="C1093" s="3">
        <v>44000</v>
      </c>
      <c r="D1093" s="1" t="s">
        <v>948</v>
      </c>
      <c r="E1093" s="1" t="s">
        <v>949</v>
      </c>
      <c r="F1093" s="1" t="s">
        <v>2983</v>
      </c>
      <c r="G1093" s="1" t="s">
        <v>3257</v>
      </c>
      <c r="H1093" s="42">
        <v>745</v>
      </c>
      <c r="I1093" s="2">
        <v>1</v>
      </c>
      <c r="J1093" s="2">
        <v>654.49173553719004</v>
      </c>
      <c r="K1093" s="87">
        <v>1145.0202014875999</v>
      </c>
      <c r="L1093" s="2">
        <v>1385.4744437999959</v>
      </c>
      <c r="M1093" s="4">
        <v>791.93499999999995</v>
      </c>
      <c r="N1093" s="4">
        <v>791.93499999999995</v>
      </c>
      <c r="O1093" s="4">
        <v>752.3382499999999</v>
      </c>
      <c r="P1093" s="4">
        <v>752.3382499999999</v>
      </c>
      <c r="Q1093" s="5" t="s">
        <v>2969</v>
      </c>
      <c r="R1093" s="12">
        <v>633.13619379999602</v>
      </c>
      <c r="S1093" s="59">
        <v>4447.53</v>
      </c>
      <c r="T1093" s="59">
        <v>-107.19</v>
      </c>
      <c r="U1093" s="59">
        <v>-88.95</v>
      </c>
      <c r="V1093" s="59">
        <v>-53.380000000000109</v>
      </c>
      <c r="W1093" s="59">
        <v>4198.01</v>
      </c>
      <c r="X1093" s="60">
        <f>+W1093-P1094</f>
        <v>1782.4257150000008</v>
      </c>
      <c r="Y1093" s="5"/>
    </row>
    <row r="1094" spans="1:25" customFormat="1" x14ac:dyDescent="0.35">
      <c r="A1094" s="1"/>
      <c r="B1094" s="1"/>
      <c r="C1094" s="3"/>
      <c r="D1094" s="1"/>
      <c r="E1094" s="1"/>
      <c r="F1094" s="1"/>
      <c r="G1094" s="1"/>
      <c r="H1094" s="42"/>
      <c r="I1094" s="2"/>
      <c r="J1094" s="2"/>
      <c r="K1094" s="87"/>
      <c r="L1094" s="2"/>
      <c r="M1094" s="4"/>
      <c r="N1094" s="4"/>
      <c r="O1094" s="4"/>
      <c r="P1094" s="26">
        <f>SUM(P1089:P1093)</f>
        <v>2415.5842849999995</v>
      </c>
      <c r="Q1094" s="5"/>
      <c r="R1094" s="12"/>
      <c r="S1094" s="59">
        <v>0</v>
      </c>
      <c r="T1094" s="59">
        <v>0</v>
      </c>
      <c r="U1094" s="59">
        <v>0</v>
      </c>
      <c r="V1094" s="59">
        <v>0</v>
      </c>
      <c r="W1094" s="59">
        <v>0</v>
      </c>
      <c r="X1094" s="60">
        <f t="shared" ref="X1094:X1095" si="194">+W1094</f>
        <v>0</v>
      </c>
      <c r="Y1094" s="5"/>
    </row>
    <row r="1095" spans="1:25" customFormat="1" x14ac:dyDescent="0.35">
      <c r="A1095" s="1" t="s">
        <v>1025</v>
      </c>
      <c r="B1095" s="1" t="s">
        <v>1026</v>
      </c>
      <c r="C1095" s="3">
        <v>44000</v>
      </c>
      <c r="D1095" s="1" t="s">
        <v>1027</v>
      </c>
      <c r="E1095" s="1" t="s">
        <v>1028</v>
      </c>
      <c r="F1095" s="1" t="s">
        <v>2983</v>
      </c>
      <c r="G1095" s="1" t="s">
        <v>3258</v>
      </c>
      <c r="H1095" s="42"/>
      <c r="I1095" s="2">
        <v>1</v>
      </c>
      <c r="J1095" s="2">
        <v>660.18702479338799</v>
      </c>
      <c r="K1095" s="87">
        <v>1268.3777195140501</v>
      </c>
      <c r="L1095" s="2">
        <v>1534.7370406120006</v>
      </c>
      <c r="M1095" s="4">
        <v>798.82629999999949</v>
      </c>
      <c r="N1095" s="4">
        <v>798.82629999999949</v>
      </c>
      <c r="O1095" s="4">
        <v>758.88498499999946</v>
      </c>
      <c r="P1095" s="4">
        <v>758.88498499999946</v>
      </c>
      <c r="Q1095" s="5" t="s">
        <v>2969</v>
      </c>
      <c r="R1095" s="12">
        <v>775.8520556120011</v>
      </c>
      <c r="S1095" s="59">
        <v>0</v>
      </c>
      <c r="T1095" s="59">
        <v>0</v>
      </c>
      <c r="U1095" s="59">
        <v>0</v>
      </c>
      <c r="V1095" s="59">
        <v>0</v>
      </c>
      <c r="W1095" s="59">
        <v>0</v>
      </c>
      <c r="X1095" s="60">
        <f t="shared" si="194"/>
        <v>0</v>
      </c>
      <c r="Y1095" s="5"/>
    </row>
    <row r="1096" spans="1:25" customFormat="1" x14ac:dyDescent="0.35">
      <c r="A1096" s="1" t="s">
        <v>2848</v>
      </c>
      <c r="B1096" s="1" t="s">
        <v>2849</v>
      </c>
      <c r="C1096" s="3">
        <v>44000</v>
      </c>
      <c r="D1096" s="1" t="s">
        <v>1027</v>
      </c>
      <c r="E1096" s="1" t="s">
        <v>1028</v>
      </c>
      <c r="F1096" s="1" t="s">
        <v>2983</v>
      </c>
      <c r="G1096" s="1" t="s">
        <v>3258</v>
      </c>
      <c r="H1096" s="42">
        <v>747</v>
      </c>
      <c r="I1096" s="2">
        <v>1</v>
      </c>
      <c r="J1096" s="2">
        <v>38.195702479338799</v>
      </c>
      <c r="K1096" s="87">
        <v>73.499226366942096</v>
      </c>
      <c r="L1096" s="2">
        <v>88.934063903999927</v>
      </c>
      <c r="M1096" s="4">
        <v>46.216799999999942</v>
      </c>
      <c r="N1096" s="4">
        <v>46.216799999999942</v>
      </c>
      <c r="O1096" s="4">
        <v>43.905959999999943</v>
      </c>
      <c r="P1096" s="4">
        <v>43.905959999999943</v>
      </c>
      <c r="Q1096" s="5" t="s">
        <v>2969</v>
      </c>
      <c r="R1096" s="12">
        <v>45.028103903999984</v>
      </c>
      <c r="S1096" s="59">
        <v>1623.68</v>
      </c>
      <c r="T1096" s="59">
        <v>-39.130000000000003</v>
      </c>
      <c r="U1096" s="59">
        <v>-32.47</v>
      </c>
      <c r="V1096" s="59">
        <v>-19.490000000000009</v>
      </c>
      <c r="W1096" s="59">
        <v>1532.59</v>
      </c>
      <c r="X1096" s="60">
        <f>+W1096-P1097</f>
        <v>729.79905500000052</v>
      </c>
      <c r="Y1096" s="5"/>
    </row>
    <row r="1097" spans="1:25" customFormat="1" x14ac:dyDescent="0.35">
      <c r="A1097" s="1"/>
      <c r="B1097" s="1"/>
      <c r="C1097" s="3"/>
      <c r="D1097" s="1"/>
      <c r="E1097" s="1"/>
      <c r="F1097" s="1"/>
      <c r="G1097" s="1"/>
      <c r="H1097" s="42"/>
      <c r="I1097" s="2"/>
      <c r="J1097" s="2"/>
      <c r="K1097" s="87"/>
      <c r="L1097" s="2"/>
      <c r="M1097" s="4"/>
      <c r="N1097" s="4"/>
      <c r="O1097" s="4"/>
      <c r="P1097" s="26">
        <f>SUM(P1095:P1096)</f>
        <v>802.7909449999994</v>
      </c>
      <c r="Q1097" s="5"/>
      <c r="R1097" s="12"/>
      <c r="S1097" s="59">
        <v>0</v>
      </c>
      <c r="T1097" s="59">
        <v>0</v>
      </c>
      <c r="U1097" s="59">
        <v>0</v>
      </c>
      <c r="V1097" s="59">
        <v>0</v>
      </c>
      <c r="W1097" s="59">
        <v>0</v>
      </c>
      <c r="X1097" s="60">
        <f>+W1097</f>
        <v>0</v>
      </c>
      <c r="Y1097" s="5"/>
    </row>
    <row r="1098" spans="1:25" customFormat="1" x14ac:dyDescent="0.35">
      <c r="A1098" s="1" t="s">
        <v>1720</v>
      </c>
      <c r="B1098" s="1" t="s">
        <v>1721</v>
      </c>
      <c r="C1098" s="3">
        <v>44000</v>
      </c>
      <c r="D1098" s="1" t="s">
        <v>1786</v>
      </c>
      <c r="E1098" s="1" t="s">
        <v>1787</v>
      </c>
      <c r="F1098" s="1" t="s">
        <v>2983</v>
      </c>
      <c r="G1098" s="1" t="s">
        <v>3259</v>
      </c>
      <c r="H1098" s="42">
        <v>750</v>
      </c>
      <c r="I1098" s="2">
        <v>3</v>
      </c>
      <c r="J1098" s="2">
        <v>176.041818181818</v>
      </c>
      <c r="K1098" s="87">
        <v>923.95548272727206</v>
      </c>
      <c r="L1098" s="2">
        <v>1117.9861340999992</v>
      </c>
      <c r="M1098" s="4">
        <v>213.01059999999978</v>
      </c>
      <c r="N1098" s="4">
        <v>639.03179999999929</v>
      </c>
      <c r="O1098" s="4">
        <v>607.08020999999928</v>
      </c>
      <c r="P1098" s="26">
        <v>607.08020999999928</v>
      </c>
      <c r="Q1098" s="5" t="s">
        <v>2969</v>
      </c>
      <c r="R1098" s="12">
        <v>510.90592409999988</v>
      </c>
      <c r="S1098" s="59">
        <v>1117.98</v>
      </c>
      <c r="T1098" s="59">
        <v>-26.94</v>
      </c>
      <c r="U1098" s="59">
        <v>-22.36</v>
      </c>
      <c r="V1098" s="59">
        <v>-69.32000000000005</v>
      </c>
      <c r="W1098" s="59">
        <v>999.36</v>
      </c>
      <c r="X1098" s="60">
        <f>+W1098-P1098</f>
        <v>392.27979000000073</v>
      </c>
      <c r="Y1098" s="5"/>
    </row>
    <row r="1099" spans="1:25" customFormat="1" x14ac:dyDescent="0.35">
      <c r="A1099" s="1" t="s">
        <v>1999</v>
      </c>
      <c r="B1099" s="1" t="s">
        <v>2000</v>
      </c>
      <c r="C1099" s="3">
        <v>44000</v>
      </c>
      <c r="D1099" s="1" t="s">
        <v>2011</v>
      </c>
      <c r="E1099" s="1" t="s">
        <v>2012</v>
      </c>
      <c r="F1099" s="1" t="s">
        <v>2983</v>
      </c>
      <c r="G1099" s="1" t="s">
        <v>3260</v>
      </c>
      <c r="H1099" s="42"/>
      <c r="I1099" s="2">
        <v>1</v>
      </c>
      <c r="J1099" s="2">
        <v>308.08140495867798</v>
      </c>
      <c r="K1099" s="87">
        <v>539.08084239669495</v>
      </c>
      <c r="L1099" s="2">
        <v>652.28781930000082</v>
      </c>
      <c r="M1099" s="4">
        <v>372.77850000000035</v>
      </c>
      <c r="N1099" s="4">
        <v>372.77850000000035</v>
      </c>
      <c r="O1099" s="4">
        <v>354.13957500000032</v>
      </c>
      <c r="P1099" s="27">
        <v>354.13957500000032</v>
      </c>
      <c r="Q1099" s="5" t="s">
        <v>2969</v>
      </c>
      <c r="R1099" s="12">
        <v>298.1482443000005</v>
      </c>
      <c r="S1099" s="59">
        <v>0</v>
      </c>
      <c r="T1099" s="59">
        <v>0</v>
      </c>
      <c r="U1099" s="59">
        <v>0</v>
      </c>
      <c r="V1099" s="59">
        <v>0</v>
      </c>
      <c r="W1099" s="59">
        <v>0</v>
      </c>
      <c r="X1099" s="60">
        <f>+W1099</f>
        <v>0</v>
      </c>
      <c r="Y1099" s="5"/>
    </row>
    <row r="1100" spans="1:25" customFormat="1" x14ac:dyDescent="0.35">
      <c r="A1100" s="1" t="s">
        <v>2605</v>
      </c>
      <c r="B1100" s="1" t="s">
        <v>2606</v>
      </c>
      <c r="C1100" s="3">
        <v>44000</v>
      </c>
      <c r="D1100" s="1" t="s">
        <v>2011</v>
      </c>
      <c r="E1100" s="1" t="s">
        <v>2012</v>
      </c>
      <c r="F1100" s="1" t="s">
        <v>2983</v>
      </c>
      <c r="G1100" s="1" t="s">
        <v>3260</v>
      </c>
      <c r="H1100" s="42">
        <v>751</v>
      </c>
      <c r="I1100" s="2">
        <v>1</v>
      </c>
      <c r="J1100" s="2">
        <v>650.22628099173596</v>
      </c>
      <c r="K1100" s="87">
        <v>1137.6814170628099</v>
      </c>
      <c r="L1100" s="2">
        <v>1376.5945146459999</v>
      </c>
      <c r="M1100" s="4">
        <v>786.77380000000051</v>
      </c>
      <c r="N1100" s="4">
        <v>786.77380000000051</v>
      </c>
      <c r="O1100" s="4">
        <v>747.43511000000046</v>
      </c>
      <c r="P1100" s="27">
        <v>747.43511000000046</v>
      </c>
      <c r="Q1100" s="5" t="s">
        <v>2969</v>
      </c>
      <c r="R1100" s="12">
        <v>629.15940464599942</v>
      </c>
      <c r="S1100" s="59">
        <v>2028.88</v>
      </c>
      <c r="T1100" s="59">
        <v>-48.9</v>
      </c>
      <c r="U1100" s="59">
        <v>-40.58</v>
      </c>
      <c r="V1100" s="59">
        <v>-125.80000000000018</v>
      </c>
      <c r="W1100" s="59">
        <v>1813.6</v>
      </c>
      <c r="X1100" s="60">
        <f>+W1100-P1101</f>
        <v>712.02531499999918</v>
      </c>
      <c r="Y1100" s="5"/>
    </row>
    <row r="1101" spans="1:25" customFormat="1" x14ac:dyDescent="0.35">
      <c r="A1101" s="1"/>
      <c r="B1101" s="1"/>
      <c r="C1101" s="3"/>
      <c r="D1101" s="1"/>
      <c r="E1101" s="1"/>
      <c r="F1101" s="1"/>
      <c r="G1101" s="1"/>
      <c r="H1101" s="42"/>
      <c r="I1101" s="2"/>
      <c r="J1101" s="2"/>
      <c r="K1101" s="87"/>
      <c r="L1101" s="2"/>
      <c r="M1101" s="4"/>
      <c r="N1101" s="4"/>
      <c r="O1101" s="4"/>
      <c r="P1101" s="26">
        <f>SUM(P1099:P1100)</f>
        <v>1101.5746850000007</v>
      </c>
      <c r="Q1101" s="5"/>
      <c r="R1101" s="12"/>
      <c r="S1101" s="59">
        <v>0</v>
      </c>
      <c r="T1101" s="59">
        <v>0</v>
      </c>
      <c r="U1101" s="59">
        <v>0</v>
      </c>
      <c r="V1101" s="59">
        <v>0</v>
      </c>
      <c r="W1101" s="59">
        <v>0</v>
      </c>
      <c r="X1101" s="60">
        <f t="shared" ref="X1101:X1103" si="195">+W1101</f>
        <v>0</v>
      </c>
      <c r="Y1101" s="5"/>
    </row>
    <row r="1102" spans="1:25" customFormat="1" x14ac:dyDescent="0.35">
      <c r="A1102" s="1" t="s">
        <v>698</v>
      </c>
      <c r="B1102" s="1" t="s">
        <v>699</v>
      </c>
      <c r="C1102" s="3">
        <v>44000</v>
      </c>
      <c r="D1102" s="1" t="s">
        <v>700</v>
      </c>
      <c r="E1102" s="1" t="s">
        <v>701</v>
      </c>
      <c r="F1102" s="1" t="s">
        <v>2983</v>
      </c>
      <c r="G1102" s="1" t="s">
        <v>3261</v>
      </c>
      <c r="H1102" s="42"/>
      <c r="I1102" s="2">
        <v>1</v>
      </c>
      <c r="J1102" s="2">
        <v>2702.7209917355399</v>
      </c>
      <c r="K1102" s="87">
        <v>2364.47545961984</v>
      </c>
      <c r="L1102" s="2">
        <v>2861.0153061400065</v>
      </c>
      <c r="M1102" s="4">
        <v>3270.292400000003</v>
      </c>
      <c r="N1102" s="4">
        <v>3270.292400000003</v>
      </c>
      <c r="O1102" s="92">
        <f>+P1102</f>
        <v>1553.39</v>
      </c>
      <c r="P1102" s="4">
        <v>1553.39</v>
      </c>
      <c r="Q1102" s="5" t="s">
        <v>2969</v>
      </c>
      <c r="R1102" s="12">
        <v>-245.76247385999613</v>
      </c>
      <c r="S1102" s="59">
        <v>0</v>
      </c>
      <c r="T1102" s="59">
        <v>0</v>
      </c>
      <c r="U1102" s="59">
        <v>0</v>
      </c>
      <c r="V1102" s="59">
        <v>0</v>
      </c>
      <c r="W1102" s="59">
        <v>0</v>
      </c>
      <c r="X1102" s="60">
        <f t="shared" si="195"/>
        <v>0</v>
      </c>
      <c r="Y1102" s="5"/>
    </row>
    <row r="1103" spans="1:25" customFormat="1" x14ac:dyDescent="0.35">
      <c r="A1103" s="1" t="s">
        <v>706</v>
      </c>
      <c r="B1103" s="1" t="s">
        <v>707</v>
      </c>
      <c r="C1103" s="3">
        <v>44000</v>
      </c>
      <c r="D1103" s="1" t="s">
        <v>700</v>
      </c>
      <c r="E1103" s="1" t="s">
        <v>701</v>
      </c>
      <c r="F1103" s="1" t="s">
        <v>2983</v>
      </c>
      <c r="G1103" s="1" t="s">
        <v>3261</v>
      </c>
      <c r="H1103" s="42"/>
      <c r="I1103" s="2">
        <v>1</v>
      </c>
      <c r="J1103" s="2">
        <v>2557.9295867768601</v>
      </c>
      <c r="K1103" s="87">
        <v>2238.0093333586801</v>
      </c>
      <c r="L1103" s="2">
        <v>2707.991293364003</v>
      </c>
      <c r="M1103" s="4">
        <v>3095.0948000000008</v>
      </c>
      <c r="N1103" s="4">
        <v>3095.0948000000008</v>
      </c>
      <c r="O1103" s="92">
        <f>+P1103</f>
        <v>1470.17</v>
      </c>
      <c r="P1103" s="4">
        <v>1470.17</v>
      </c>
      <c r="Q1103" s="5" t="s">
        <v>2969</v>
      </c>
      <c r="R1103" s="12">
        <v>-232.34876663599744</v>
      </c>
      <c r="S1103" s="59">
        <v>0</v>
      </c>
      <c r="T1103" s="59">
        <v>0</v>
      </c>
      <c r="U1103" s="59">
        <v>0</v>
      </c>
      <c r="V1103" s="59">
        <v>0</v>
      </c>
      <c r="W1103" s="59">
        <v>0</v>
      </c>
      <c r="X1103" s="60">
        <f t="shared" si="195"/>
        <v>0</v>
      </c>
      <c r="Y1103" s="5"/>
    </row>
    <row r="1104" spans="1:25" customFormat="1" x14ac:dyDescent="0.35">
      <c r="A1104" s="50" t="s">
        <v>2615</v>
      </c>
      <c r="B1104" s="50" t="s">
        <v>2616</v>
      </c>
      <c r="C1104" s="51">
        <v>44000</v>
      </c>
      <c r="D1104" s="50" t="s">
        <v>700</v>
      </c>
      <c r="E1104" s="50" t="s">
        <v>701</v>
      </c>
      <c r="F1104" s="50" t="s">
        <v>2983</v>
      </c>
      <c r="G1104" s="50" t="s">
        <v>3261</v>
      </c>
      <c r="H1104" s="52">
        <v>752</v>
      </c>
      <c r="I1104" s="2">
        <v>1</v>
      </c>
      <c r="J1104" s="2">
        <v>326.87768595041302</v>
      </c>
      <c r="K1104" s="87">
        <v>571.92154322314002</v>
      </c>
      <c r="L1104" s="2">
        <v>692.02506729999936</v>
      </c>
      <c r="M1104" s="4">
        <v>395.52199999999976</v>
      </c>
      <c r="N1104" s="4">
        <v>395.52199999999976</v>
      </c>
      <c r="O1104" s="53">
        <v>375.74589999999978</v>
      </c>
      <c r="P1104" s="53">
        <v>375.74589999999978</v>
      </c>
      <c r="Q1104" s="54" t="s">
        <v>2969</v>
      </c>
      <c r="R1104" s="55">
        <v>316.27916729999959</v>
      </c>
      <c r="S1104" s="64">
        <v>6261.02</v>
      </c>
      <c r="T1104" s="64">
        <v>-150.88999999999999</v>
      </c>
      <c r="U1104" s="64">
        <v>-125.22</v>
      </c>
      <c r="V1104" s="64">
        <v>-75.139999999999418</v>
      </c>
      <c r="W1104" s="64">
        <v>5909.77</v>
      </c>
      <c r="X1104" s="65">
        <f>+W1104-P1105</f>
        <v>2510.4641000000001</v>
      </c>
      <c r="Y1104" s="5" t="s">
        <v>3381</v>
      </c>
    </row>
    <row r="1105" spans="1:25" customFormat="1" x14ac:dyDescent="0.35">
      <c r="A1105" s="1"/>
      <c r="B1105" s="1"/>
      <c r="C1105" s="3"/>
      <c r="D1105" s="1"/>
      <c r="E1105" s="1"/>
      <c r="F1105" s="1"/>
      <c r="G1105" s="1"/>
      <c r="H1105" s="42"/>
      <c r="I1105" s="2"/>
      <c r="J1105" s="2"/>
      <c r="K1105" s="87"/>
      <c r="L1105" s="2"/>
      <c r="M1105" s="4"/>
      <c r="N1105" s="4"/>
      <c r="O1105" s="4"/>
      <c r="P1105" s="26">
        <f>SUM(P1102:P1104)</f>
        <v>3399.3059000000003</v>
      </c>
      <c r="Q1105" s="5"/>
      <c r="R1105" s="12"/>
      <c r="S1105" s="59">
        <v>0</v>
      </c>
      <c r="T1105" s="59">
        <v>0</v>
      </c>
      <c r="U1105" s="59">
        <v>0</v>
      </c>
      <c r="V1105" s="59">
        <v>0</v>
      </c>
      <c r="W1105" s="59">
        <v>0</v>
      </c>
      <c r="X1105" s="60">
        <f>+W1105</f>
        <v>0</v>
      </c>
      <c r="Y1105" s="5"/>
    </row>
    <row r="1106" spans="1:25" customFormat="1" x14ac:dyDescent="0.35">
      <c r="A1106" s="1" t="s">
        <v>2474</v>
      </c>
      <c r="B1106" s="1" t="s">
        <v>2475</v>
      </c>
      <c r="C1106" s="3">
        <v>44000</v>
      </c>
      <c r="D1106" s="1" t="s">
        <v>2492</v>
      </c>
      <c r="E1106" s="1" t="s">
        <v>2493</v>
      </c>
      <c r="F1106" s="1" t="s">
        <v>2983</v>
      </c>
      <c r="G1106" s="1" t="s">
        <v>3262</v>
      </c>
      <c r="H1106" s="42">
        <v>755</v>
      </c>
      <c r="I1106" s="2">
        <v>1</v>
      </c>
      <c r="J1106" s="2">
        <v>806.82363636363596</v>
      </c>
      <c r="K1106" s="87">
        <v>1411.56215652727</v>
      </c>
      <c r="L1106" s="2">
        <v>1707.9902093979965</v>
      </c>
      <c r="M1106" s="4">
        <v>976.25659999999948</v>
      </c>
      <c r="N1106" s="4">
        <v>976.25659999999948</v>
      </c>
      <c r="O1106" s="4">
        <v>927.44376999999952</v>
      </c>
      <c r="P1106" s="26">
        <v>927.44376999999952</v>
      </c>
      <c r="Q1106" s="5" t="s">
        <v>2969</v>
      </c>
      <c r="R1106" s="12">
        <v>780.54643939799701</v>
      </c>
      <c r="S1106" s="59">
        <v>1708</v>
      </c>
      <c r="T1106" s="59">
        <v>-41.16</v>
      </c>
      <c r="U1106" s="59">
        <v>-34.159999999999997</v>
      </c>
      <c r="V1106" s="59">
        <v>-71.739999999999782</v>
      </c>
      <c r="W1106" s="59">
        <v>1560.94</v>
      </c>
      <c r="X1106" s="60">
        <f>+W1106-P1106</f>
        <v>633.49623000000054</v>
      </c>
      <c r="Y1106" s="5"/>
    </row>
    <row r="1107" spans="1:25" customFormat="1" x14ac:dyDescent="0.35">
      <c r="A1107" s="1" t="s">
        <v>762</v>
      </c>
      <c r="B1107" s="1" t="s">
        <v>763</v>
      </c>
      <c r="C1107" s="3">
        <v>44000</v>
      </c>
      <c r="D1107" s="1" t="s">
        <v>768</v>
      </c>
      <c r="E1107" s="1" t="s">
        <v>769</v>
      </c>
      <c r="F1107" s="1" t="s">
        <v>2983</v>
      </c>
      <c r="G1107" s="1" t="s">
        <v>3263</v>
      </c>
      <c r="H1107" s="42"/>
      <c r="I1107" s="2">
        <v>2</v>
      </c>
      <c r="J1107" s="2">
        <v>9.1437190082644602</v>
      </c>
      <c r="K1107" s="87">
        <v>33.052898345454501</v>
      </c>
      <c r="L1107" s="2">
        <v>39.994006997999946</v>
      </c>
      <c r="M1107" s="4">
        <v>11.063899999999997</v>
      </c>
      <c r="N1107" s="4">
        <v>22.127799999999993</v>
      </c>
      <c r="O1107" s="4">
        <v>21.021409999999992</v>
      </c>
      <c r="P1107" s="4">
        <v>21.021409999999992</v>
      </c>
      <c r="Q1107" s="5" t="s">
        <v>2969</v>
      </c>
      <c r="R1107" s="12">
        <v>18.972596997999954</v>
      </c>
      <c r="S1107" s="59">
        <v>0</v>
      </c>
      <c r="T1107" s="59">
        <v>0</v>
      </c>
      <c r="U1107" s="59">
        <v>0</v>
      </c>
      <c r="V1107" s="59">
        <v>0</v>
      </c>
      <c r="W1107" s="59">
        <v>0</v>
      </c>
      <c r="X1107" s="60">
        <f t="shared" ref="X1107:X1109" si="196">+W1107</f>
        <v>0</v>
      </c>
      <c r="Y1107" s="5"/>
    </row>
    <row r="1108" spans="1:25" customFormat="1" x14ac:dyDescent="0.35">
      <c r="A1108" s="1" t="s">
        <v>778</v>
      </c>
      <c r="B1108" s="1" t="s">
        <v>779</v>
      </c>
      <c r="C1108" s="3">
        <v>44000</v>
      </c>
      <c r="D1108" s="1" t="s">
        <v>768</v>
      </c>
      <c r="E1108" s="1" t="s">
        <v>769</v>
      </c>
      <c r="F1108" s="1" t="s">
        <v>2983</v>
      </c>
      <c r="G1108" s="1" t="s">
        <v>3263</v>
      </c>
      <c r="H1108" s="42"/>
      <c r="I1108" s="2">
        <v>1</v>
      </c>
      <c r="J1108" s="2">
        <v>68.289338842975198</v>
      </c>
      <c r="K1108" s="87">
        <v>119.471515412397</v>
      </c>
      <c r="L1108" s="2">
        <v>144.56053364900035</v>
      </c>
      <c r="M1108" s="4">
        <v>82.630099999999985</v>
      </c>
      <c r="N1108" s="4">
        <v>82.630099999999985</v>
      </c>
      <c r="O1108" s="4">
        <v>78.49859499999998</v>
      </c>
      <c r="P1108" s="4">
        <v>78.49859499999998</v>
      </c>
      <c r="Q1108" s="5" t="s">
        <v>2969</v>
      </c>
      <c r="R1108" s="12">
        <v>66.061938649000368</v>
      </c>
      <c r="S1108" s="59">
        <v>0</v>
      </c>
      <c r="T1108" s="59">
        <v>0</v>
      </c>
      <c r="U1108" s="59">
        <v>0</v>
      </c>
      <c r="V1108" s="59">
        <v>0</v>
      </c>
      <c r="W1108" s="59">
        <v>0</v>
      </c>
      <c r="X1108" s="60">
        <f t="shared" si="196"/>
        <v>0</v>
      </c>
      <c r="Y1108" s="5"/>
    </row>
    <row r="1109" spans="1:25" customFormat="1" x14ac:dyDescent="0.35">
      <c r="A1109" s="1" t="s">
        <v>1033</v>
      </c>
      <c r="B1109" s="1" t="s">
        <v>1034</v>
      </c>
      <c r="C1109" s="3">
        <v>44000</v>
      </c>
      <c r="D1109" s="1" t="s">
        <v>768</v>
      </c>
      <c r="E1109" s="1" t="s">
        <v>769</v>
      </c>
      <c r="F1109" s="1" t="s">
        <v>2983</v>
      </c>
      <c r="G1109" s="1" t="s">
        <v>3263</v>
      </c>
      <c r="H1109" s="42"/>
      <c r="I1109" s="2">
        <v>1</v>
      </c>
      <c r="J1109" s="2">
        <v>269.56991735537201</v>
      </c>
      <c r="K1109" s="87">
        <v>470.90899292892601</v>
      </c>
      <c r="L1109" s="2">
        <v>569.79988144400045</v>
      </c>
      <c r="M1109" s="4">
        <v>326.17960000000011</v>
      </c>
      <c r="N1109" s="4">
        <v>326.17960000000011</v>
      </c>
      <c r="O1109" s="4">
        <v>309.87062000000009</v>
      </c>
      <c r="P1109" s="4">
        <v>309.87062000000009</v>
      </c>
      <c r="Q1109" s="5" t="s">
        <v>2969</v>
      </c>
      <c r="R1109" s="12">
        <v>259.92926144400036</v>
      </c>
      <c r="S1109" s="59">
        <v>0</v>
      </c>
      <c r="T1109" s="59">
        <v>0</v>
      </c>
      <c r="U1109" s="59">
        <v>0</v>
      </c>
      <c r="V1109" s="59">
        <v>0</v>
      </c>
      <c r="W1109" s="59">
        <v>0</v>
      </c>
      <c r="X1109" s="60">
        <f t="shared" si="196"/>
        <v>0</v>
      </c>
      <c r="Y1109" s="5"/>
    </row>
    <row r="1110" spans="1:25" customFormat="1" x14ac:dyDescent="0.35">
      <c r="A1110" s="1" t="s">
        <v>2575</v>
      </c>
      <c r="B1110" s="1" t="s">
        <v>2576</v>
      </c>
      <c r="C1110" s="3">
        <v>44000</v>
      </c>
      <c r="D1110" s="1" t="s">
        <v>768</v>
      </c>
      <c r="E1110" s="1" t="s">
        <v>769</v>
      </c>
      <c r="F1110" s="1" t="s">
        <v>2983</v>
      </c>
      <c r="G1110" s="1" t="s">
        <v>3263</v>
      </c>
      <c r="H1110" s="42">
        <v>758</v>
      </c>
      <c r="I1110" s="2">
        <v>1</v>
      </c>
      <c r="J1110" s="2">
        <v>246.48429752066099</v>
      </c>
      <c r="K1110" s="87">
        <v>431.39928236363602</v>
      </c>
      <c r="L1110" s="2">
        <v>521.99313165999956</v>
      </c>
      <c r="M1110" s="4">
        <v>298.24599999999981</v>
      </c>
      <c r="N1110" s="4">
        <v>298.24599999999981</v>
      </c>
      <c r="O1110" s="4">
        <v>283.33369999999979</v>
      </c>
      <c r="P1110" s="4">
        <v>283.33369999999979</v>
      </c>
      <c r="Q1110" s="5" t="s">
        <v>2969</v>
      </c>
      <c r="R1110" s="12">
        <v>238.65943165999977</v>
      </c>
      <c r="S1110" s="59">
        <v>1276.3399999999999</v>
      </c>
      <c r="T1110" s="59">
        <v>-30.76</v>
      </c>
      <c r="U1110" s="59">
        <v>-25.53</v>
      </c>
      <c r="V1110" s="59">
        <v>-79.129999999999882</v>
      </c>
      <c r="W1110" s="59">
        <v>1140.92</v>
      </c>
      <c r="X1110" s="60">
        <f>+W1110-P1111</f>
        <v>448.19567500000016</v>
      </c>
      <c r="Y1110" s="5"/>
    </row>
    <row r="1111" spans="1:25" customFormat="1" x14ac:dyDescent="0.35">
      <c r="A1111" s="1"/>
      <c r="B1111" s="1"/>
      <c r="C1111" s="3"/>
      <c r="D1111" s="1"/>
      <c r="E1111" s="1"/>
      <c r="F1111" s="1"/>
      <c r="G1111" s="1"/>
      <c r="H1111" s="42"/>
      <c r="I1111" s="2"/>
      <c r="J1111" s="2"/>
      <c r="K1111" s="87"/>
      <c r="L1111" s="2"/>
      <c r="M1111" s="4"/>
      <c r="N1111" s="4"/>
      <c r="O1111" s="4"/>
      <c r="P1111" s="26">
        <f>SUM(P1107:P1110)</f>
        <v>692.72432499999991</v>
      </c>
      <c r="Q1111" s="5"/>
      <c r="R1111" s="12"/>
      <c r="S1111" s="59">
        <v>0</v>
      </c>
      <c r="T1111" s="59">
        <v>0</v>
      </c>
      <c r="U1111" s="59">
        <v>0</v>
      </c>
      <c r="V1111" s="59">
        <v>0</v>
      </c>
      <c r="W1111" s="59">
        <v>0</v>
      </c>
      <c r="X1111" s="60">
        <f>+W1111</f>
        <v>0</v>
      </c>
      <c r="Y1111" s="5"/>
    </row>
    <row r="1112" spans="1:25" customFormat="1" x14ac:dyDescent="0.35">
      <c r="A1112" s="1" t="s">
        <v>2474</v>
      </c>
      <c r="B1112" s="1" t="s">
        <v>2475</v>
      </c>
      <c r="C1112" s="3">
        <v>44001</v>
      </c>
      <c r="D1112" s="1" t="s">
        <v>2496</v>
      </c>
      <c r="E1112" s="1" t="s">
        <v>2497</v>
      </c>
      <c r="F1112" s="1" t="s">
        <v>2983</v>
      </c>
      <c r="G1112" s="1" t="s">
        <v>3264</v>
      </c>
      <c r="H1112" s="42">
        <v>764</v>
      </c>
      <c r="I1112" s="2">
        <v>1</v>
      </c>
      <c r="J1112" s="2">
        <v>806.82363636363596</v>
      </c>
      <c r="K1112" s="87">
        <v>1411.56215652727</v>
      </c>
      <c r="L1112" s="2">
        <v>1707.9902093979965</v>
      </c>
      <c r="M1112" s="4">
        <v>976.25659999999948</v>
      </c>
      <c r="N1112" s="4">
        <v>976.25659999999948</v>
      </c>
      <c r="O1112" s="4">
        <v>927.44376999999952</v>
      </c>
      <c r="P1112" s="26">
        <v>927.44376999999952</v>
      </c>
      <c r="Q1112" s="5" t="s">
        <v>2969</v>
      </c>
      <c r="R1112" s="12">
        <v>780.54643939799701</v>
      </c>
      <c r="S1112" s="59">
        <v>1708</v>
      </c>
      <c r="T1112" s="59">
        <v>-41.16</v>
      </c>
      <c r="U1112" s="59">
        <v>-34.159999999999997</v>
      </c>
      <c r="V1112" s="59">
        <v>-20.499999999999773</v>
      </c>
      <c r="W1112" s="59">
        <v>1612.18</v>
      </c>
      <c r="X1112" s="60">
        <f>+W1112-P1112</f>
        <v>684.73623000000055</v>
      </c>
      <c r="Y1112" s="5"/>
    </row>
    <row r="1113" spans="1:25" customFormat="1" x14ac:dyDescent="0.35">
      <c r="A1113" s="1" t="s">
        <v>39</v>
      </c>
      <c r="B1113" s="1" t="s">
        <v>40</v>
      </c>
      <c r="C1113" s="3">
        <v>44001</v>
      </c>
      <c r="D1113" s="1" t="s">
        <v>41</v>
      </c>
      <c r="E1113" s="1" t="s">
        <v>42</v>
      </c>
      <c r="F1113" s="1" t="s">
        <v>2983</v>
      </c>
      <c r="G1113" s="1" t="s">
        <v>3265</v>
      </c>
      <c r="H1113" s="42"/>
      <c r="I1113" s="2">
        <v>-1</v>
      </c>
      <c r="J1113" s="2">
        <v>1000</v>
      </c>
      <c r="K1113" s="87">
        <v>-1000</v>
      </c>
      <c r="L1113" s="2">
        <v>0</v>
      </c>
      <c r="M1113" s="4">
        <v>0</v>
      </c>
      <c r="N1113" s="4">
        <v>0</v>
      </c>
      <c r="O1113" s="4">
        <v>1000</v>
      </c>
      <c r="P1113" s="4">
        <v>1000</v>
      </c>
      <c r="Q1113" s="5" t="s">
        <v>2969</v>
      </c>
      <c r="R1113" s="12">
        <v>-1000</v>
      </c>
      <c r="S1113" s="59">
        <v>0</v>
      </c>
      <c r="T1113" s="59">
        <v>0</v>
      </c>
      <c r="U1113" s="59">
        <v>0</v>
      </c>
      <c r="V1113" s="59">
        <v>0</v>
      </c>
      <c r="W1113" s="59">
        <v>0</v>
      </c>
      <c r="X1113" s="60">
        <f t="shared" ref="X1113:X1119" si="197">+W1113</f>
        <v>0</v>
      </c>
      <c r="Y1113" s="5"/>
    </row>
    <row r="1114" spans="1:25" customFormat="1" x14ac:dyDescent="0.35">
      <c r="A1114" s="1" t="s">
        <v>527</v>
      </c>
      <c r="B1114" s="1" t="s">
        <v>528</v>
      </c>
      <c r="C1114" s="3">
        <v>44001</v>
      </c>
      <c r="D1114" s="1" t="s">
        <v>555</v>
      </c>
      <c r="E1114" s="1" t="s">
        <v>42</v>
      </c>
      <c r="F1114" s="1" t="s">
        <v>2983</v>
      </c>
      <c r="G1114" s="1" t="s">
        <v>3265</v>
      </c>
      <c r="H1114" s="42"/>
      <c r="I1114" s="2">
        <v>1</v>
      </c>
      <c r="J1114" s="2">
        <v>168.49818181818199</v>
      </c>
      <c r="K1114" s="87">
        <v>278.99591949090899</v>
      </c>
      <c r="L1114" s="2">
        <v>337.58506258399984</v>
      </c>
      <c r="M1114" s="4">
        <v>203.8828000000002</v>
      </c>
      <c r="N1114" s="4">
        <v>203.8828000000002</v>
      </c>
      <c r="O1114" s="4">
        <v>193.68866000000017</v>
      </c>
      <c r="P1114" s="4">
        <v>193.68866000000017</v>
      </c>
      <c r="Q1114" s="5" t="s">
        <v>2969</v>
      </c>
      <c r="R1114" s="12">
        <v>143.89640258399967</v>
      </c>
      <c r="S1114" s="59">
        <v>0</v>
      </c>
      <c r="T1114" s="59">
        <v>0</v>
      </c>
      <c r="U1114" s="59">
        <v>0</v>
      </c>
      <c r="V1114" s="59">
        <v>0</v>
      </c>
      <c r="W1114" s="59">
        <v>0</v>
      </c>
      <c r="X1114" s="60">
        <f t="shared" si="197"/>
        <v>0</v>
      </c>
      <c r="Y1114" s="5"/>
    </row>
    <row r="1115" spans="1:25" customFormat="1" x14ac:dyDescent="0.35">
      <c r="A1115" s="1" t="s">
        <v>762</v>
      </c>
      <c r="B1115" s="1" t="s">
        <v>763</v>
      </c>
      <c r="C1115" s="3">
        <v>44001</v>
      </c>
      <c r="D1115" s="1" t="s">
        <v>555</v>
      </c>
      <c r="E1115" s="1" t="s">
        <v>42</v>
      </c>
      <c r="F1115" s="1" t="s">
        <v>2983</v>
      </c>
      <c r="G1115" s="1" t="s">
        <v>3265</v>
      </c>
      <c r="H1115" s="42"/>
      <c r="I1115" s="2">
        <v>1</v>
      </c>
      <c r="J1115" s="2">
        <v>9.1437190082644602</v>
      </c>
      <c r="K1115" s="87">
        <v>16.5264491727273</v>
      </c>
      <c r="L1115" s="2">
        <v>19.997003499000034</v>
      </c>
      <c r="M1115" s="4">
        <v>11.063899999999997</v>
      </c>
      <c r="N1115" s="4">
        <v>11.063899999999997</v>
      </c>
      <c r="O1115" s="4">
        <v>10.510704999999996</v>
      </c>
      <c r="P1115" s="4">
        <v>10.510704999999996</v>
      </c>
      <c r="Q1115" s="5" t="s">
        <v>2969</v>
      </c>
      <c r="R1115" s="12">
        <v>9.4862984990000374</v>
      </c>
      <c r="S1115" s="59">
        <v>0</v>
      </c>
      <c r="T1115" s="59">
        <v>0</v>
      </c>
      <c r="U1115" s="59">
        <v>0</v>
      </c>
      <c r="V1115" s="59">
        <v>0</v>
      </c>
      <c r="W1115" s="59">
        <v>0</v>
      </c>
      <c r="X1115" s="60">
        <f t="shared" si="197"/>
        <v>0</v>
      </c>
      <c r="Y1115" s="5"/>
    </row>
    <row r="1116" spans="1:25" customFormat="1" x14ac:dyDescent="0.35">
      <c r="A1116" s="1" t="s">
        <v>774</v>
      </c>
      <c r="B1116" s="1" t="s">
        <v>775</v>
      </c>
      <c r="C1116" s="3">
        <v>44001</v>
      </c>
      <c r="D1116" s="1" t="s">
        <v>555</v>
      </c>
      <c r="E1116" s="1" t="s">
        <v>42</v>
      </c>
      <c r="F1116" s="1" t="s">
        <v>2983</v>
      </c>
      <c r="G1116" s="1" t="s">
        <v>3265</v>
      </c>
      <c r="H1116" s="42"/>
      <c r="I1116" s="2">
        <v>1</v>
      </c>
      <c r="J1116" s="2">
        <v>41.668099173553699</v>
      </c>
      <c r="K1116" s="87">
        <v>72.890422565289199</v>
      </c>
      <c r="L1116" s="2">
        <v>88.197411303999928</v>
      </c>
      <c r="M1116" s="4">
        <v>50.418399999999977</v>
      </c>
      <c r="N1116" s="4">
        <v>50.418399999999977</v>
      </c>
      <c r="O1116" s="4">
        <v>47.897479999999973</v>
      </c>
      <c r="P1116" s="4">
        <v>47.897479999999973</v>
      </c>
      <c r="Q1116" s="5" t="s">
        <v>2969</v>
      </c>
      <c r="R1116" s="12">
        <v>40.299931303999955</v>
      </c>
      <c r="S1116" s="59">
        <v>0</v>
      </c>
      <c r="T1116" s="59">
        <v>0</v>
      </c>
      <c r="U1116" s="59">
        <v>0</v>
      </c>
      <c r="V1116" s="59">
        <v>0</v>
      </c>
      <c r="W1116" s="59">
        <v>0</v>
      </c>
      <c r="X1116" s="60">
        <f t="shared" si="197"/>
        <v>0</v>
      </c>
      <c r="Y1116" s="5"/>
    </row>
    <row r="1117" spans="1:25" customFormat="1" x14ac:dyDescent="0.35">
      <c r="A1117" s="1" t="s">
        <v>778</v>
      </c>
      <c r="B1117" s="1" t="s">
        <v>779</v>
      </c>
      <c r="C1117" s="3">
        <v>44001</v>
      </c>
      <c r="D1117" s="1" t="s">
        <v>555</v>
      </c>
      <c r="E1117" s="1" t="s">
        <v>42</v>
      </c>
      <c r="F1117" s="1" t="s">
        <v>2983</v>
      </c>
      <c r="G1117" s="1" t="s">
        <v>3265</v>
      </c>
      <c r="H1117" s="42"/>
      <c r="I1117" s="2">
        <v>1</v>
      </c>
      <c r="J1117" s="2">
        <v>68.289338842975198</v>
      </c>
      <c r="K1117" s="87">
        <v>119.471515412397</v>
      </c>
      <c r="L1117" s="2">
        <v>144.56053364900035</v>
      </c>
      <c r="M1117" s="4">
        <v>82.630099999999985</v>
      </c>
      <c r="N1117" s="4">
        <v>82.630099999999985</v>
      </c>
      <c r="O1117" s="4">
        <v>78.49859499999998</v>
      </c>
      <c r="P1117" s="4">
        <v>78.49859499999998</v>
      </c>
      <c r="Q1117" s="5" t="s">
        <v>2969</v>
      </c>
      <c r="R1117" s="12">
        <v>66.061938649000368</v>
      </c>
      <c r="S1117" s="59">
        <v>0</v>
      </c>
      <c r="T1117" s="59">
        <v>0</v>
      </c>
      <c r="U1117" s="59">
        <v>0</v>
      </c>
      <c r="V1117" s="59">
        <v>0</v>
      </c>
      <c r="W1117" s="59">
        <v>0</v>
      </c>
      <c r="X1117" s="60">
        <f t="shared" si="197"/>
        <v>0</v>
      </c>
      <c r="Y1117" s="5"/>
    </row>
    <row r="1118" spans="1:25" customFormat="1" x14ac:dyDescent="0.35">
      <c r="A1118" s="1" t="s">
        <v>1145</v>
      </c>
      <c r="B1118" s="1" t="s">
        <v>1146</v>
      </c>
      <c r="C1118" s="3">
        <v>44001</v>
      </c>
      <c r="D1118" s="1" t="s">
        <v>555</v>
      </c>
      <c r="E1118" s="1" t="s">
        <v>42</v>
      </c>
      <c r="F1118" s="1" t="s">
        <v>2983</v>
      </c>
      <c r="G1118" s="1" t="s">
        <v>3265</v>
      </c>
      <c r="H1118" s="42"/>
      <c r="I1118" s="2">
        <v>1</v>
      </c>
      <c r="J1118" s="2">
        <v>148.53363636363599</v>
      </c>
      <c r="K1118" s="87">
        <v>259.084251236363</v>
      </c>
      <c r="L1118" s="2">
        <v>313.49194399599924</v>
      </c>
      <c r="M1118" s="4">
        <v>179.72569999999953</v>
      </c>
      <c r="N1118" s="4">
        <v>179.72569999999953</v>
      </c>
      <c r="O1118" s="4">
        <v>170.73941499999955</v>
      </c>
      <c r="P1118" s="4">
        <v>170.73941499999955</v>
      </c>
      <c r="Q1118" s="5" t="s">
        <v>2969</v>
      </c>
      <c r="R1118" s="12">
        <v>142.75252899599968</v>
      </c>
      <c r="S1118" s="59">
        <v>0</v>
      </c>
      <c r="T1118" s="59">
        <v>0</v>
      </c>
      <c r="U1118" s="59">
        <v>0</v>
      </c>
      <c r="V1118" s="59">
        <v>0</v>
      </c>
      <c r="W1118" s="59">
        <v>0</v>
      </c>
      <c r="X1118" s="60">
        <f t="shared" si="197"/>
        <v>0</v>
      </c>
      <c r="Y1118" s="5"/>
    </row>
    <row r="1119" spans="1:25" customFormat="1" x14ac:dyDescent="0.35">
      <c r="A1119" s="1" t="s">
        <v>1325</v>
      </c>
      <c r="B1119" s="1" t="s">
        <v>1326</v>
      </c>
      <c r="C1119" s="3">
        <v>44001</v>
      </c>
      <c r="D1119" s="1" t="s">
        <v>555</v>
      </c>
      <c r="E1119" s="1" t="s">
        <v>42</v>
      </c>
      <c r="F1119" s="1" t="s">
        <v>2983</v>
      </c>
      <c r="G1119" s="1" t="s">
        <v>3265</v>
      </c>
      <c r="H1119" s="42"/>
      <c r="I1119" s="2">
        <v>1</v>
      </c>
      <c r="J1119" s="2">
        <v>214.553305785124</v>
      </c>
      <c r="K1119" s="87">
        <v>381.81691744214902</v>
      </c>
      <c r="L1119" s="2">
        <v>461.99847010500031</v>
      </c>
      <c r="M1119" s="4">
        <v>259.60950000000003</v>
      </c>
      <c r="N1119" s="4">
        <v>259.60950000000003</v>
      </c>
      <c r="O1119" s="4">
        <v>246.62902500000001</v>
      </c>
      <c r="P1119" s="4">
        <v>246.62902500000001</v>
      </c>
      <c r="Q1119" s="5" t="s">
        <v>2969</v>
      </c>
      <c r="R1119" s="12">
        <v>215.3694451050003</v>
      </c>
      <c r="S1119" s="59">
        <v>0</v>
      </c>
      <c r="T1119" s="59">
        <v>0</v>
      </c>
      <c r="U1119" s="59">
        <v>0</v>
      </c>
      <c r="V1119" s="59">
        <v>0</v>
      </c>
      <c r="W1119" s="59">
        <v>0</v>
      </c>
      <c r="X1119" s="60">
        <f t="shared" si="197"/>
        <v>0</v>
      </c>
      <c r="Y1119" s="5"/>
    </row>
    <row r="1120" spans="1:25" customFormat="1" x14ac:dyDescent="0.35">
      <c r="A1120" s="50" t="s">
        <v>1517</v>
      </c>
      <c r="B1120" s="50" t="s">
        <v>1518</v>
      </c>
      <c r="C1120" s="51">
        <v>44001</v>
      </c>
      <c r="D1120" s="50" t="s">
        <v>555</v>
      </c>
      <c r="E1120" s="50" t="s">
        <v>42</v>
      </c>
      <c r="F1120" s="50" t="s">
        <v>2983</v>
      </c>
      <c r="G1120" s="50" t="s">
        <v>3265</v>
      </c>
      <c r="H1120" s="52">
        <v>756</v>
      </c>
      <c r="I1120" s="2">
        <v>1</v>
      </c>
      <c r="J1120" s="2">
        <v>127.996198347107</v>
      </c>
      <c r="K1120" s="87">
        <v>222.72106489586699</v>
      </c>
      <c r="L1120" s="2">
        <v>269.49248852399904</v>
      </c>
      <c r="M1120" s="4">
        <v>154.87539999999947</v>
      </c>
      <c r="N1120" s="4">
        <v>154.87539999999947</v>
      </c>
      <c r="O1120" s="53">
        <v>147.13162999999949</v>
      </c>
      <c r="P1120" s="53">
        <v>147.13162999999949</v>
      </c>
      <c r="Q1120" s="54" t="s">
        <v>2969</v>
      </c>
      <c r="R1120" s="55">
        <v>122.36085852399955</v>
      </c>
      <c r="S1120" s="64">
        <v>635.33000000000004</v>
      </c>
      <c r="T1120" s="64">
        <v>-15.31</v>
      </c>
      <c r="U1120" s="64">
        <v>-12.71</v>
      </c>
      <c r="V1120" s="64">
        <v>-39.3900000000001</v>
      </c>
      <c r="W1120" s="64">
        <v>567.91999999999996</v>
      </c>
      <c r="X1120" s="65">
        <f>+W1120-P1121</f>
        <v>-1327.1755099999991</v>
      </c>
      <c r="Y1120" s="5" t="s">
        <v>3382</v>
      </c>
    </row>
    <row r="1121" spans="1:25" customFormat="1" x14ac:dyDescent="0.35">
      <c r="A1121" s="1"/>
      <c r="B1121" s="1"/>
      <c r="C1121" s="3"/>
      <c r="D1121" s="1"/>
      <c r="E1121" s="1"/>
      <c r="F1121" s="1"/>
      <c r="G1121" s="1"/>
      <c r="H1121" s="42"/>
      <c r="I1121" s="2"/>
      <c r="J1121" s="2"/>
      <c r="K1121" s="87"/>
      <c r="L1121" s="2"/>
      <c r="M1121" s="4"/>
      <c r="N1121" s="4"/>
      <c r="O1121" s="4"/>
      <c r="P1121" s="26">
        <f>SUM(P1113:P1120)</f>
        <v>1895.095509999999</v>
      </c>
      <c r="Q1121" s="5"/>
      <c r="R1121" s="12"/>
      <c r="S1121" s="59">
        <v>0</v>
      </c>
      <c r="T1121" s="59">
        <v>0</v>
      </c>
      <c r="U1121" s="59">
        <v>0</v>
      </c>
      <c r="V1121" s="59">
        <v>0</v>
      </c>
      <c r="W1121" s="59">
        <v>0</v>
      </c>
      <c r="X1121" s="60">
        <f t="shared" ref="X1121:X1126" si="198">+W1121</f>
        <v>0</v>
      </c>
      <c r="Y1121" s="5"/>
    </row>
    <row r="1122" spans="1:25" customFormat="1" x14ac:dyDescent="0.35">
      <c r="A1122" s="1" t="s">
        <v>2474</v>
      </c>
      <c r="B1122" s="1" t="s">
        <v>2475</v>
      </c>
      <c r="C1122" s="3">
        <v>44001</v>
      </c>
      <c r="D1122" s="1" t="s">
        <v>2494</v>
      </c>
      <c r="E1122" s="1" t="s">
        <v>1022</v>
      </c>
      <c r="F1122" s="1" t="s">
        <v>2983</v>
      </c>
      <c r="G1122" s="1" t="s">
        <v>3232</v>
      </c>
      <c r="H1122" s="42"/>
      <c r="I1122" s="2">
        <v>1</v>
      </c>
      <c r="J1122" s="2">
        <v>806.82363636363596</v>
      </c>
      <c r="K1122" s="87">
        <v>1411.56215652727</v>
      </c>
      <c r="L1122" s="2">
        <v>1707.9902093979965</v>
      </c>
      <c r="M1122" s="4">
        <v>976.25659999999948</v>
      </c>
      <c r="N1122" s="4">
        <v>976.25659999999948</v>
      </c>
      <c r="O1122" s="4">
        <v>927.44376999999952</v>
      </c>
      <c r="P1122" s="4">
        <v>927.44376999999952</v>
      </c>
      <c r="Q1122" s="5" t="s">
        <v>2969</v>
      </c>
      <c r="R1122" s="12">
        <v>780.54643939799701</v>
      </c>
      <c r="S1122" s="59">
        <v>0</v>
      </c>
      <c r="T1122" s="59">
        <v>0</v>
      </c>
      <c r="U1122" s="59">
        <v>0</v>
      </c>
      <c r="V1122" s="59">
        <v>0</v>
      </c>
      <c r="W1122" s="59">
        <v>0</v>
      </c>
      <c r="X1122" s="60">
        <f t="shared" si="198"/>
        <v>0</v>
      </c>
      <c r="Y1122" s="5"/>
    </row>
    <row r="1123" spans="1:25" customFormat="1" x14ac:dyDescent="0.35">
      <c r="A1123" s="1" t="s">
        <v>2474</v>
      </c>
      <c r="B1123" s="1" t="s">
        <v>2475</v>
      </c>
      <c r="C1123" s="3">
        <v>44001</v>
      </c>
      <c r="D1123" s="1" t="s">
        <v>2495</v>
      </c>
      <c r="E1123" s="1" t="s">
        <v>1022</v>
      </c>
      <c r="F1123" s="1" t="s">
        <v>2983</v>
      </c>
      <c r="G1123" s="1" t="s">
        <v>3232</v>
      </c>
      <c r="H1123" s="42"/>
      <c r="I1123" s="2">
        <v>1</v>
      </c>
      <c r="J1123" s="2">
        <v>806.82363636363596</v>
      </c>
      <c r="K1123" s="87">
        <v>1411.56215652727</v>
      </c>
      <c r="L1123" s="2">
        <v>1707.9902093979965</v>
      </c>
      <c r="M1123" s="4">
        <v>976.25659999999948</v>
      </c>
      <c r="N1123" s="4">
        <v>976.25659999999948</v>
      </c>
      <c r="O1123" s="4">
        <v>927.44376999999952</v>
      </c>
      <c r="P1123" s="4">
        <v>927.44376999999952</v>
      </c>
      <c r="Q1123" s="5" t="s">
        <v>2969</v>
      </c>
      <c r="R1123" s="12">
        <v>780.54643939799701</v>
      </c>
      <c r="S1123" s="59">
        <v>0</v>
      </c>
      <c r="T1123" s="59">
        <v>0</v>
      </c>
      <c r="U1123" s="59">
        <v>0</v>
      </c>
      <c r="V1123" s="59">
        <v>0</v>
      </c>
      <c r="W1123" s="59">
        <v>0</v>
      </c>
      <c r="X1123" s="60">
        <f t="shared" si="198"/>
        <v>0</v>
      </c>
      <c r="Y1123" s="5"/>
    </row>
    <row r="1124" spans="1:25" customFormat="1" x14ac:dyDescent="0.35">
      <c r="A1124" s="1" t="s">
        <v>2474</v>
      </c>
      <c r="B1124" s="1" t="s">
        <v>2475</v>
      </c>
      <c r="C1124" s="3">
        <v>44001</v>
      </c>
      <c r="D1124" s="1" t="s">
        <v>2498</v>
      </c>
      <c r="E1124" s="1" t="s">
        <v>1022</v>
      </c>
      <c r="F1124" s="1" t="s">
        <v>2983</v>
      </c>
      <c r="G1124" s="1" t="s">
        <v>3232</v>
      </c>
      <c r="H1124" s="42"/>
      <c r="I1124" s="2">
        <v>-1</v>
      </c>
      <c r="J1124" s="2">
        <v>806.82363636363596</v>
      </c>
      <c r="K1124" s="87">
        <v>-1411.56215652727</v>
      </c>
      <c r="L1124" s="2">
        <v>-1707.9902093979965</v>
      </c>
      <c r="M1124" s="4">
        <v>976.25659999999948</v>
      </c>
      <c r="N1124" s="4">
        <v>-976.25659999999948</v>
      </c>
      <c r="O1124" s="4">
        <v>-927.44376999999952</v>
      </c>
      <c r="P1124" s="4">
        <v>-927.44376999999952</v>
      </c>
      <c r="Q1124" s="5" t="s">
        <v>2969</v>
      </c>
      <c r="R1124" s="12">
        <v>-780.54643939799701</v>
      </c>
      <c r="S1124" s="59">
        <v>0</v>
      </c>
      <c r="T1124" s="59">
        <v>0</v>
      </c>
      <c r="U1124" s="59">
        <v>0</v>
      </c>
      <c r="V1124" s="59">
        <v>0</v>
      </c>
      <c r="W1124" s="59">
        <v>0</v>
      </c>
      <c r="X1124" s="60">
        <f t="shared" si="198"/>
        <v>0</v>
      </c>
      <c r="Y1124" s="5"/>
    </row>
    <row r="1125" spans="1:25" customFormat="1" x14ac:dyDescent="0.35">
      <c r="A1125" s="1" t="s">
        <v>2474</v>
      </c>
      <c r="B1125" s="1" t="s">
        <v>2475</v>
      </c>
      <c r="C1125" s="3">
        <v>44001</v>
      </c>
      <c r="D1125" s="1" t="s">
        <v>2499</v>
      </c>
      <c r="E1125" s="1" t="s">
        <v>1022</v>
      </c>
      <c r="F1125" s="1" t="s">
        <v>2983</v>
      </c>
      <c r="G1125" s="1" t="s">
        <v>3232</v>
      </c>
      <c r="H1125" s="42"/>
      <c r="I1125" s="2">
        <v>-1</v>
      </c>
      <c r="J1125" s="2">
        <v>806.82363636363596</v>
      </c>
      <c r="K1125" s="87">
        <v>-1411.56215652727</v>
      </c>
      <c r="L1125" s="2">
        <v>-1707.9902093979965</v>
      </c>
      <c r="M1125" s="4">
        <v>976.25659999999948</v>
      </c>
      <c r="N1125" s="4">
        <v>-976.25659999999948</v>
      </c>
      <c r="O1125" s="4">
        <v>-927.44376999999952</v>
      </c>
      <c r="P1125" s="4">
        <v>-927.44376999999952</v>
      </c>
      <c r="Q1125" s="5" t="s">
        <v>2969</v>
      </c>
      <c r="R1125" s="12">
        <v>-780.54643939799701</v>
      </c>
      <c r="S1125" s="59">
        <v>0</v>
      </c>
      <c r="T1125" s="59">
        <v>0</v>
      </c>
      <c r="U1125" s="59">
        <v>0</v>
      </c>
      <c r="V1125" s="59">
        <v>0</v>
      </c>
      <c r="W1125" s="59">
        <v>0</v>
      </c>
      <c r="X1125" s="60">
        <f t="shared" si="198"/>
        <v>0</v>
      </c>
      <c r="Y1125" s="5"/>
    </row>
    <row r="1126" spans="1:25" customFormat="1" x14ac:dyDescent="0.35">
      <c r="A1126" s="1" t="s">
        <v>2474</v>
      </c>
      <c r="B1126" s="1" t="s">
        <v>2475</v>
      </c>
      <c r="C1126" s="3">
        <v>44001</v>
      </c>
      <c r="D1126" s="1" t="s">
        <v>2500</v>
      </c>
      <c r="E1126" s="1" t="s">
        <v>1022</v>
      </c>
      <c r="F1126" s="1" t="s">
        <v>2983</v>
      </c>
      <c r="G1126" s="1" t="s">
        <v>3232</v>
      </c>
      <c r="H1126" s="42"/>
      <c r="I1126" s="2">
        <v>1</v>
      </c>
      <c r="J1126" s="2">
        <v>806.82363636363596</v>
      </c>
      <c r="K1126" s="87">
        <v>1411.56215652727</v>
      </c>
      <c r="L1126" s="2">
        <v>1707.9902093979965</v>
      </c>
      <c r="M1126" s="4">
        <v>976.25659999999948</v>
      </c>
      <c r="N1126" s="4">
        <v>976.25659999999948</v>
      </c>
      <c r="O1126" s="4">
        <v>927.44376999999952</v>
      </c>
      <c r="P1126" s="4">
        <v>927.44376999999952</v>
      </c>
      <c r="Q1126" s="5" t="s">
        <v>2969</v>
      </c>
      <c r="R1126" s="12">
        <v>780.54643939799701</v>
      </c>
      <c r="S1126" s="59">
        <v>0</v>
      </c>
      <c r="T1126" s="59">
        <v>0</v>
      </c>
      <c r="U1126" s="59">
        <v>0</v>
      </c>
      <c r="V1126" s="59">
        <v>0</v>
      </c>
      <c r="W1126" s="59">
        <v>0</v>
      </c>
      <c r="X1126" s="60">
        <f t="shared" si="198"/>
        <v>0</v>
      </c>
      <c r="Y1126" s="5"/>
    </row>
    <row r="1127" spans="1:25" customFormat="1" x14ac:dyDescent="0.35">
      <c r="A1127" s="1"/>
      <c r="B1127" s="1"/>
      <c r="C1127" s="3"/>
      <c r="D1127" s="1"/>
      <c r="E1127" s="1"/>
      <c r="F1127" s="1"/>
      <c r="G1127" s="1"/>
      <c r="H1127" s="42">
        <v>761</v>
      </c>
      <c r="I1127" s="2"/>
      <c r="J1127" s="2"/>
      <c r="K1127" s="87"/>
      <c r="L1127" s="2"/>
      <c r="M1127" s="4"/>
      <c r="N1127" s="4"/>
      <c r="O1127" s="4"/>
      <c r="P1127" s="26">
        <f>SUM(P1122:P1126)</f>
        <v>927.44376999999952</v>
      </c>
      <c r="Q1127" s="5"/>
      <c r="R1127" s="12"/>
      <c r="S1127" s="59">
        <v>1708</v>
      </c>
      <c r="T1127" s="59">
        <v>-41.16</v>
      </c>
      <c r="U1127" s="59">
        <v>-34.159999999999997</v>
      </c>
      <c r="V1127" s="59">
        <v>-20.499999999999773</v>
      </c>
      <c r="W1127" s="59">
        <v>1612.18</v>
      </c>
      <c r="X1127" s="60">
        <f t="shared" ref="X1127:X1131" si="199">+W1127-P1127</f>
        <v>684.73623000000055</v>
      </c>
      <c r="Y1127" s="5"/>
    </row>
    <row r="1128" spans="1:25" customFormat="1" x14ac:dyDescent="0.35">
      <c r="A1128" s="1" t="s">
        <v>2589</v>
      </c>
      <c r="B1128" s="1" t="s">
        <v>2590</v>
      </c>
      <c r="C1128" s="3">
        <v>44001</v>
      </c>
      <c r="D1128" s="1" t="s">
        <v>2599</v>
      </c>
      <c r="E1128" s="1" t="s">
        <v>2600</v>
      </c>
      <c r="F1128" s="1" t="s">
        <v>2983</v>
      </c>
      <c r="G1128" s="1" t="s">
        <v>3266</v>
      </c>
      <c r="H1128" s="43" t="s">
        <v>3365</v>
      </c>
      <c r="I1128" s="2">
        <v>1</v>
      </c>
      <c r="J1128" s="2">
        <v>1238.61801652893</v>
      </c>
      <c r="K1128" s="87">
        <v>1913.2189330512499</v>
      </c>
      <c r="L1128" s="2">
        <v>2314.9949089920124</v>
      </c>
      <c r="M1128" s="4">
        <v>1498.7278000000051</v>
      </c>
      <c r="N1128" s="4">
        <v>1498.7278000000051</v>
      </c>
      <c r="O1128" s="4">
        <v>1423.7914100000048</v>
      </c>
      <c r="P1128" s="26">
        <v>1423.7914100000048</v>
      </c>
      <c r="Q1128" s="5" t="s">
        <v>2969</v>
      </c>
      <c r="R1128" s="12">
        <v>891.20349899200755</v>
      </c>
      <c r="S1128" s="59">
        <v>2315</v>
      </c>
      <c r="T1128" s="59">
        <v>-315.95</v>
      </c>
      <c r="U1128" s="59">
        <v>0</v>
      </c>
      <c r="V1128" s="59">
        <v>-289.38</v>
      </c>
      <c r="W1128" s="59">
        <v>1709.67</v>
      </c>
      <c r="X1128" s="60">
        <f t="shared" si="199"/>
        <v>285.87858999999526</v>
      </c>
      <c r="Y1128" s="63" t="s">
        <v>3368</v>
      </c>
    </row>
    <row r="1129" spans="1:25" customFormat="1" x14ac:dyDescent="0.35">
      <c r="A1129" s="1" t="s">
        <v>2389</v>
      </c>
      <c r="B1129" s="1" t="s">
        <v>2390</v>
      </c>
      <c r="C1129" s="3">
        <v>44001</v>
      </c>
      <c r="D1129" s="1" t="s">
        <v>2397</v>
      </c>
      <c r="E1129" s="1" t="s">
        <v>2398</v>
      </c>
      <c r="F1129" s="1" t="s">
        <v>2983</v>
      </c>
      <c r="G1129" s="1" t="s">
        <v>3267</v>
      </c>
      <c r="H1129" s="42">
        <v>759</v>
      </c>
      <c r="I1129" s="2">
        <v>1</v>
      </c>
      <c r="J1129" s="2">
        <v>259.09049586776899</v>
      </c>
      <c r="K1129" s="87">
        <v>468.18170784297598</v>
      </c>
      <c r="L1129" s="2">
        <v>566.49986649000095</v>
      </c>
      <c r="M1129" s="4">
        <v>313.49950000000047</v>
      </c>
      <c r="N1129" s="4">
        <v>313.49950000000047</v>
      </c>
      <c r="O1129" s="4">
        <v>297.82452500000045</v>
      </c>
      <c r="P1129" s="26">
        <v>297.82452500000045</v>
      </c>
      <c r="Q1129" s="5" t="s">
        <v>2969</v>
      </c>
      <c r="R1129" s="12">
        <v>268.67534149000051</v>
      </c>
      <c r="S1129" s="59">
        <v>566.5</v>
      </c>
      <c r="T1129" s="59">
        <v>-13.65</v>
      </c>
      <c r="U1129" s="59">
        <v>-11.33</v>
      </c>
      <c r="V1129" s="59">
        <v>-35.129999999999995</v>
      </c>
      <c r="W1129" s="59">
        <v>506.39</v>
      </c>
      <c r="X1129" s="60">
        <f t="shared" si="199"/>
        <v>208.56547499999954</v>
      </c>
      <c r="Y1129" s="5"/>
    </row>
    <row r="1130" spans="1:25" customFormat="1" x14ac:dyDescent="0.35">
      <c r="A1130" s="1" t="s">
        <v>1105</v>
      </c>
      <c r="B1130" s="1" t="s">
        <v>1106</v>
      </c>
      <c r="C1130" s="3">
        <v>44001</v>
      </c>
      <c r="D1130" s="1" t="s">
        <v>1107</v>
      </c>
      <c r="E1130" s="1" t="s">
        <v>1108</v>
      </c>
      <c r="F1130" s="1" t="s">
        <v>2983</v>
      </c>
      <c r="G1130" s="1" t="s">
        <v>3268</v>
      </c>
      <c r="H1130" s="42">
        <v>760</v>
      </c>
      <c r="I1130" s="2">
        <v>1</v>
      </c>
      <c r="J1130" s="2">
        <v>495.137520661157</v>
      </c>
      <c r="K1130" s="87">
        <v>866.35202265123996</v>
      </c>
      <c r="L1130" s="2">
        <v>1048.2859474080003</v>
      </c>
      <c r="M1130" s="4">
        <v>599.1164</v>
      </c>
      <c r="N1130" s="4">
        <v>599.1164</v>
      </c>
      <c r="O1130" s="4">
        <v>569.16057999999998</v>
      </c>
      <c r="P1130" s="26">
        <v>569.16057999999998</v>
      </c>
      <c r="Q1130" s="5" t="s">
        <v>2969</v>
      </c>
      <c r="R1130" s="12">
        <v>479.12536740800033</v>
      </c>
      <c r="S1130" s="59">
        <v>1048.29</v>
      </c>
      <c r="T1130" s="59">
        <v>-25.26</v>
      </c>
      <c r="U1130" s="59">
        <v>-20.97</v>
      </c>
      <c r="V1130" s="59">
        <v>-12.579999999999927</v>
      </c>
      <c r="W1130" s="59">
        <v>989.48</v>
      </c>
      <c r="X1130" s="60">
        <f t="shared" si="199"/>
        <v>420.31942000000004</v>
      </c>
      <c r="Y1130" s="5"/>
    </row>
    <row r="1131" spans="1:25" customFormat="1" x14ac:dyDescent="0.35">
      <c r="A1131" s="1" t="s">
        <v>2781</v>
      </c>
      <c r="B1131" s="1" t="s">
        <v>2782</v>
      </c>
      <c r="C1131" s="3">
        <v>44001</v>
      </c>
      <c r="D1131" s="1" t="s">
        <v>2783</v>
      </c>
      <c r="E1131" s="1" t="s">
        <v>2784</v>
      </c>
      <c r="F1131" s="1" t="s">
        <v>2983</v>
      </c>
      <c r="G1131" s="1" t="s">
        <v>3269</v>
      </c>
      <c r="H1131" s="42">
        <v>762</v>
      </c>
      <c r="I1131" s="2">
        <v>1</v>
      </c>
      <c r="J1131" s="2">
        <v>289.52727272727299</v>
      </c>
      <c r="K1131" s="87">
        <v>507.43418400000002</v>
      </c>
      <c r="L1131" s="2">
        <v>613.99536264000005</v>
      </c>
      <c r="M1131" s="4">
        <v>350.32800000000032</v>
      </c>
      <c r="N1131" s="4">
        <v>350.32800000000032</v>
      </c>
      <c r="O1131" s="4">
        <v>332.81160000000028</v>
      </c>
      <c r="P1131" s="26">
        <v>332.81160000000028</v>
      </c>
      <c r="Q1131" s="5" t="s">
        <v>2969</v>
      </c>
      <c r="R1131" s="12">
        <v>281.18376263999977</v>
      </c>
      <c r="S1131" s="59">
        <v>614</v>
      </c>
      <c r="T1131" s="59">
        <v>-14.8</v>
      </c>
      <c r="U1131" s="59">
        <v>-12.28</v>
      </c>
      <c r="V1131" s="59">
        <v>-38.07000000000005</v>
      </c>
      <c r="W1131" s="59">
        <v>548.85</v>
      </c>
      <c r="X1131" s="60">
        <f t="shared" si="199"/>
        <v>216.03839999999974</v>
      </c>
      <c r="Y1131" s="5"/>
    </row>
    <row r="1132" spans="1:25" customFormat="1" x14ac:dyDescent="0.35">
      <c r="A1132" s="1" t="s">
        <v>1934</v>
      </c>
      <c r="B1132" s="1" t="s">
        <v>1935</v>
      </c>
      <c r="C1132" s="3">
        <v>44001</v>
      </c>
      <c r="D1132" s="1" t="s">
        <v>1936</v>
      </c>
      <c r="E1132" s="1" t="s">
        <v>1937</v>
      </c>
      <c r="F1132" s="1" t="s">
        <v>2983</v>
      </c>
      <c r="G1132" s="1" t="s">
        <v>3270</v>
      </c>
      <c r="H1132" s="42"/>
      <c r="I1132" s="2">
        <v>1</v>
      </c>
      <c r="J1132" s="2">
        <v>505.69793388429798</v>
      </c>
      <c r="K1132" s="87">
        <v>884.71853533057902</v>
      </c>
      <c r="L1132" s="2">
        <v>1070.5094277500007</v>
      </c>
      <c r="M1132" s="4">
        <v>611.89450000000056</v>
      </c>
      <c r="N1132" s="4">
        <v>611.89450000000056</v>
      </c>
      <c r="O1132" s="4">
        <v>581.29977500000052</v>
      </c>
      <c r="P1132" s="4">
        <v>581.29977500000052</v>
      </c>
      <c r="Q1132" s="5" t="s">
        <v>2969</v>
      </c>
      <c r="R1132" s="12">
        <v>489.20965275000015</v>
      </c>
      <c r="S1132" s="59">
        <v>0</v>
      </c>
      <c r="T1132" s="59">
        <v>0</v>
      </c>
      <c r="U1132" s="59">
        <v>0</v>
      </c>
      <c r="V1132" s="59">
        <v>0</v>
      </c>
      <c r="W1132" s="59">
        <v>0</v>
      </c>
      <c r="X1132" s="60">
        <f t="shared" ref="X1132:X1133" si="200">+W1132</f>
        <v>0</v>
      </c>
      <c r="Y1132" s="5"/>
    </row>
    <row r="1133" spans="1:25" customFormat="1" x14ac:dyDescent="0.35">
      <c r="A1133" s="1" t="s">
        <v>2605</v>
      </c>
      <c r="B1133" s="1" t="s">
        <v>2606</v>
      </c>
      <c r="C1133" s="3">
        <v>44001</v>
      </c>
      <c r="D1133" s="1" t="s">
        <v>1936</v>
      </c>
      <c r="E1133" s="1" t="s">
        <v>1937</v>
      </c>
      <c r="F1133" s="1" t="s">
        <v>2983</v>
      </c>
      <c r="G1133" s="1" t="s">
        <v>3270</v>
      </c>
      <c r="H1133" s="42"/>
      <c r="I1133" s="2">
        <v>1</v>
      </c>
      <c r="J1133" s="2">
        <v>650.22628099173596</v>
      </c>
      <c r="K1133" s="87">
        <v>1137.6814170628099</v>
      </c>
      <c r="L1133" s="2">
        <v>1376.5945146459999</v>
      </c>
      <c r="M1133" s="4">
        <v>786.77380000000051</v>
      </c>
      <c r="N1133" s="4">
        <v>786.77380000000051</v>
      </c>
      <c r="O1133" s="4">
        <v>747.43511000000046</v>
      </c>
      <c r="P1133" s="4">
        <v>747.43511000000046</v>
      </c>
      <c r="Q1133" s="5" t="s">
        <v>2969</v>
      </c>
      <c r="R1133" s="12">
        <v>629.15940464599942</v>
      </c>
      <c r="S1133" s="59">
        <v>0</v>
      </c>
      <c r="T1133" s="59">
        <v>0</v>
      </c>
      <c r="U1133" s="59">
        <v>0</v>
      </c>
      <c r="V1133" s="59">
        <v>0</v>
      </c>
      <c r="W1133" s="59">
        <v>0</v>
      </c>
      <c r="X1133" s="60">
        <f t="shared" si="200"/>
        <v>0</v>
      </c>
      <c r="Y1133" s="5"/>
    </row>
    <row r="1134" spans="1:25" customFormat="1" x14ac:dyDescent="0.35">
      <c r="A1134" s="1" t="s">
        <v>2613</v>
      </c>
      <c r="B1134" s="1" t="s">
        <v>2614</v>
      </c>
      <c r="C1134" s="3">
        <v>44001</v>
      </c>
      <c r="D1134" s="1" t="s">
        <v>1936</v>
      </c>
      <c r="E1134" s="1" t="s">
        <v>1937</v>
      </c>
      <c r="F1134" s="1" t="s">
        <v>2983</v>
      </c>
      <c r="G1134" s="1" t="s">
        <v>3270</v>
      </c>
      <c r="H1134" s="42">
        <v>763</v>
      </c>
      <c r="I1134" s="2">
        <v>1</v>
      </c>
      <c r="J1134" s="2">
        <v>622.63512396694205</v>
      </c>
      <c r="K1134" s="87">
        <v>1089.2565649214901</v>
      </c>
      <c r="L1134" s="2">
        <v>1318.0004435550029</v>
      </c>
      <c r="M1134" s="4">
        <v>753.38849999999991</v>
      </c>
      <c r="N1134" s="4">
        <v>753.38849999999991</v>
      </c>
      <c r="O1134" s="4">
        <v>715.71907499999986</v>
      </c>
      <c r="P1134" s="4">
        <v>715.71907499999986</v>
      </c>
      <c r="Q1134" s="5" t="s">
        <v>2969</v>
      </c>
      <c r="R1134" s="12">
        <v>602.28136855500304</v>
      </c>
      <c r="S1134" s="59">
        <v>3765.09</v>
      </c>
      <c r="T1134" s="59">
        <v>-90.74</v>
      </c>
      <c r="U1134" s="59">
        <v>-75.3</v>
      </c>
      <c r="V1134" s="59">
        <v>-158.13000000000011</v>
      </c>
      <c r="W1134" s="59">
        <v>3440.92</v>
      </c>
      <c r="X1134" s="60">
        <f>+W1134-P1135</f>
        <v>1396.4660399999993</v>
      </c>
      <c r="Y1134" s="5"/>
    </row>
    <row r="1135" spans="1:25" customFormat="1" x14ac:dyDescent="0.35">
      <c r="A1135" s="1"/>
      <c r="B1135" s="1"/>
      <c r="C1135" s="3"/>
      <c r="D1135" s="1"/>
      <c r="E1135" s="1"/>
      <c r="F1135" s="1"/>
      <c r="G1135" s="1"/>
      <c r="H1135" s="42"/>
      <c r="I1135" s="2"/>
      <c r="J1135" s="2"/>
      <c r="K1135" s="87"/>
      <c r="L1135" s="2"/>
      <c r="M1135" s="4"/>
      <c r="N1135" s="4"/>
      <c r="O1135" s="4"/>
      <c r="P1135" s="26">
        <f>SUM(P1132:P1134)</f>
        <v>2044.4539600000007</v>
      </c>
      <c r="Q1135" s="5"/>
      <c r="R1135" s="12"/>
      <c r="S1135" s="59">
        <v>0</v>
      </c>
      <c r="T1135" s="59">
        <v>0</v>
      </c>
      <c r="U1135" s="59">
        <v>0</v>
      </c>
      <c r="V1135" s="59">
        <v>0</v>
      </c>
      <c r="W1135" s="59">
        <v>0</v>
      </c>
      <c r="X1135" s="60">
        <f>+W1135</f>
        <v>0</v>
      </c>
      <c r="Y1135" s="5"/>
    </row>
    <row r="1136" spans="1:25" customFormat="1" x14ac:dyDescent="0.35">
      <c r="A1136" s="50" t="s">
        <v>698</v>
      </c>
      <c r="B1136" s="50" t="s">
        <v>699</v>
      </c>
      <c r="C1136" s="51">
        <v>44001</v>
      </c>
      <c r="D1136" s="50" t="s">
        <v>702</v>
      </c>
      <c r="E1136" s="50" t="s">
        <v>703</v>
      </c>
      <c r="F1136" s="50" t="s">
        <v>2983</v>
      </c>
      <c r="G1136" s="50" t="s">
        <v>3271</v>
      </c>
      <c r="H1136" s="52"/>
      <c r="I1136" s="2">
        <v>1</v>
      </c>
      <c r="J1136" s="2">
        <v>2702.7209917355399</v>
      </c>
      <c r="K1136" s="87">
        <v>2364.47545961984</v>
      </c>
      <c r="L1136" s="2">
        <v>2861.0153061400065</v>
      </c>
      <c r="M1136" s="4">
        <v>3270.292400000003</v>
      </c>
      <c r="N1136" s="4">
        <v>3270.292400000003</v>
      </c>
      <c r="O1136" s="92">
        <f>+P1136</f>
        <v>1553.39</v>
      </c>
      <c r="P1136" s="53">
        <v>1553.39</v>
      </c>
      <c r="Q1136" s="54" t="s">
        <v>2969</v>
      </c>
      <c r="R1136" s="55">
        <v>-245.76247385999613</v>
      </c>
      <c r="S1136" s="64"/>
      <c r="T1136" s="64"/>
      <c r="U1136" s="64"/>
      <c r="V1136" s="64"/>
      <c r="W1136" s="64"/>
      <c r="X1136" s="65"/>
      <c r="Y1136" s="29"/>
    </row>
    <row r="1137" spans="1:25" customFormat="1" x14ac:dyDescent="0.35">
      <c r="A1137" s="50" t="s">
        <v>706</v>
      </c>
      <c r="B1137" s="50" t="s">
        <v>707</v>
      </c>
      <c r="C1137" s="51">
        <v>44001</v>
      </c>
      <c r="D1137" s="50" t="s">
        <v>702</v>
      </c>
      <c r="E1137" s="50" t="s">
        <v>703</v>
      </c>
      <c r="F1137" s="50" t="s">
        <v>2983</v>
      </c>
      <c r="G1137" s="50" t="s">
        <v>3271</v>
      </c>
      <c r="H1137" s="52">
        <v>765</v>
      </c>
      <c r="I1137" s="2">
        <v>1</v>
      </c>
      <c r="J1137" s="2">
        <v>2557.9295867768601</v>
      </c>
      <c r="K1137" s="87">
        <v>2238.0093333586801</v>
      </c>
      <c r="L1137" s="2">
        <v>2707.991293364003</v>
      </c>
      <c r="M1137" s="4">
        <v>3095.0948000000008</v>
      </c>
      <c r="N1137" s="4">
        <v>3095.0948000000008</v>
      </c>
      <c r="O1137" s="92">
        <f>+P1137</f>
        <v>1470.17</v>
      </c>
      <c r="P1137" s="53">
        <v>1470.17</v>
      </c>
      <c r="Q1137" s="54" t="s">
        <v>2969</v>
      </c>
      <c r="R1137" s="55">
        <v>-232.34876663599744</v>
      </c>
      <c r="S1137" s="64">
        <v>5569</v>
      </c>
      <c r="T1137" s="64">
        <v>-134.21</v>
      </c>
      <c r="U1137" s="64">
        <v>-111.38</v>
      </c>
      <c r="V1137" s="64">
        <v>-233.89999999999964</v>
      </c>
      <c r="W1137" s="64">
        <v>5089.51</v>
      </c>
      <c r="X1137" s="65">
        <f>+W1137-P1138</f>
        <v>2065.9499999999998</v>
      </c>
      <c r="Y1137" s="5" t="s">
        <v>2969</v>
      </c>
    </row>
    <row r="1138" spans="1:25" customFormat="1" x14ac:dyDescent="0.35">
      <c r="A1138" s="1"/>
      <c r="B1138" s="1"/>
      <c r="C1138" s="3"/>
      <c r="D1138" s="1"/>
      <c r="E1138" s="1"/>
      <c r="F1138" s="1"/>
      <c r="G1138" s="1"/>
      <c r="H1138" s="42"/>
      <c r="I1138" s="2"/>
      <c r="J1138" s="2"/>
      <c r="K1138" s="87"/>
      <c r="L1138" s="2"/>
      <c r="M1138" s="4"/>
      <c r="N1138" s="4"/>
      <c r="O1138" s="4"/>
      <c r="P1138" s="26">
        <f>SUM(P1136:P1137)</f>
        <v>3023.5600000000004</v>
      </c>
      <c r="Q1138" s="5"/>
      <c r="R1138" s="12"/>
      <c r="S1138" s="59">
        <v>0</v>
      </c>
      <c r="T1138" s="59">
        <v>0</v>
      </c>
      <c r="U1138" s="59">
        <v>0</v>
      </c>
      <c r="V1138" s="59">
        <v>0</v>
      </c>
      <c r="W1138" s="59">
        <v>0</v>
      </c>
      <c r="X1138" s="60">
        <f t="shared" ref="X1138:X1139" si="201">+W1138</f>
        <v>0</v>
      </c>
      <c r="Y1138" s="5"/>
    </row>
    <row r="1139" spans="1:25" customFormat="1" x14ac:dyDescent="0.35">
      <c r="A1139" s="1" t="s">
        <v>2076</v>
      </c>
      <c r="B1139" s="1" t="s">
        <v>2077</v>
      </c>
      <c r="C1139" s="3">
        <v>44003</v>
      </c>
      <c r="D1139" s="1" t="s">
        <v>2080</v>
      </c>
      <c r="E1139" s="1" t="s">
        <v>2081</v>
      </c>
      <c r="F1139" s="1" t="s">
        <v>2983</v>
      </c>
      <c r="G1139" s="1" t="s">
        <v>3272</v>
      </c>
      <c r="H1139" s="42"/>
      <c r="I1139" s="2">
        <v>1</v>
      </c>
      <c r="J1139" s="2">
        <v>66.538429752066094</v>
      </c>
      <c r="K1139" s="87">
        <v>116.44824052479299</v>
      </c>
      <c r="L1139" s="2">
        <v>140.9023710349995</v>
      </c>
      <c r="M1139" s="4">
        <v>80.51149999999997</v>
      </c>
      <c r="N1139" s="4">
        <v>80.51149999999997</v>
      </c>
      <c r="O1139" s="4">
        <v>76.485924999999966</v>
      </c>
      <c r="P1139" s="4">
        <v>76.485924999999966</v>
      </c>
      <c r="Q1139" s="5" t="s">
        <v>2969</v>
      </c>
      <c r="R1139" s="12">
        <v>64.416446034999538</v>
      </c>
      <c r="S1139" s="59">
        <v>0</v>
      </c>
      <c r="T1139" s="59">
        <v>0</v>
      </c>
      <c r="U1139" s="59">
        <v>0</v>
      </c>
      <c r="V1139" s="59">
        <v>0</v>
      </c>
      <c r="W1139" s="59">
        <v>0</v>
      </c>
      <c r="X1139" s="60">
        <f t="shared" si="201"/>
        <v>0</v>
      </c>
      <c r="Y1139" s="5"/>
    </row>
    <row r="1140" spans="1:25" customFormat="1" x14ac:dyDescent="0.35">
      <c r="A1140" s="1" t="s">
        <v>2474</v>
      </c>
      <c r="B1140" s="1" t="s">
        <v>2475</v>
      </c>
      <c r="C1140" s="3">
        <v>44003</v>
      </c>
      <c r="D1140" s="1" t="s">
        <v>2080</v>
      </c>
      <c r="E1140" s="1" t="s">
        <v>2081</v>
      </c>
      <c r="F1140" s="1" t="s">
        <v>2983</v>
      </c>
      <c r="G1140" s="1" t="s">
        <v>3272</v>
      </c>
      <c r="H1140" s="42">
        <v>775</v>
      </c>
      <c r="I1140" s="2">
        <v>1</v>
      </c>
      <c r="J1140" s="2">
        <v>806.82363636363596</v>
      </c>
      <c r="K1140" s="87">
        <v>1411.56215652727</v>
      </c>
      <c r="L1140" s="2">
        <v>1707.9902093979965</v>
      </c>
      <c r="M1140" s="4">
        <v>976.25659999999948</v>
      </c>
      <c r="N1140" s="4">
        <v>976.25659999999948</v>
      </c>
      <c r="O1140" s="4">
        <v>927.44376999999952</v>
      </c>
      <c r="P1140" s="4">
        <v>927.44376999999952</v>
      </c>
      <c r="Q1140" s="5" t="s">
        <v>2969</v>
      </c>
      <c r="R1140" s="12">
        <v>780.54643939799701</v>
      </c>
      <c r="S1140" s="59">
        <v>1848.9</v>
      </c>
      <c r="T1140" s="59">
        <v>-44.56</v>
      </c>
      <c r="U1140" s="59">
        <v>-36.979999999999997</v>
      </c>
      <c r="V1140" s="59">
        <v>-22.180000000000064</v>
      </c>
      <c r="W1140" s="59">
        <v>1745.18</v>
      </c>
      <c r="X1140" s="60">
        <f>+W1140-P1141</f>
        <v>741.25030500000059</v>
      </c>
      <c r="Y1140" s="5"/>
    </row>
    <row r="1141" spans="1:25" customFormat="1" x14ac:dyDescent="0.35">
      <c r="A1141" s="1"/>
      <c r="B1141" s="1"/>
      <c r="C1141" s="3"/>
      <c r="D1141" s="1"/>
      <c r="E1141" s="1"/>
      <c r="F1141" s="1"/>
      <c r="G1141" s="1"/>
      <c r="H1141" s="42"/>
      <c r="I1141" s="2"/>
      <c r="J1141" s="2"/>
      <c r="K1141" s="87"/>
      <c r="L1141" s="2"/>
      <c r="M1141" s="4"/>
      <c r="N1141" s="4"/>
      <c r="O1141" s="4"/>
      <c r="P1141" s="26">
        <f>SUM(P1139:P1140)</f>
        <v>1003.9296949999995</v>
      </c>
      <c r="Q1141" s="5"/>
      <c r="R1141" s="12"/>
      <c r="S1141" s="59">
        <v>0</v>
      </c>
      <c r="T1141" s="59">
        <v>0</v>
      </c>
      <c r="U1141" s="59">
        <v>0</v>
      </c>
      <c r="V1141" s="59">
        <v>0</v>
      </c>
      <c r="W1141" s="59">
        <v>0</v>
      </c>
      <c r="X1141" s="60">
        <f t="shared" ref="X1141:X1143" si="202">+W1141</f>
        <v>0</v>
      </c>
      <c r="Y1141" s="5"/>
    </row>
    <row r="1142" spans="1:25" customFormat="1" x14ac:dyDescent="0.35">
      <c r="A1142" s="1" t="s">
        <v>447</v>
      </c>
      <c r="B1142" s="1" t="s">
        <v>448</v>
      </c>
      <c r="C1142" s="3">
        <v>44003</v>
      </c>
      <c r="D1142" s="1" t="s">
        <v>11</v>
      </c>
      <c r="E1142" s="1" t="s">
        <v>12</v>
      </c>
      <c r="F1142" s="1" t="s">
        <v>2983</v>
      </c>
      <c r="G1142" s="1" t="s">
        <v>3273</v>
      </c>
      <c r="H1142" s="42"/>
      <c r="I1142" s="2">
        <v>1</v>
      </c>
      <c r="J1142" s="2">
        <v>297.01</v>
      </c>
      <c r="K1142" s="87">
        <v>519.61880309504102</v>
      </c>
      <c r="L1142" s="2">
        <v>628.7387517449996</v>
      </c>
      <c r="M1142" s="4">
        <v>359.38209999999998</v>
      </c>
      <c r="N1142" s="4">
        <v>359.38209999999998</v>
      </c>
      <c r="O1142" s="4">
        <v>341.41299499999997</v>
      </c>
      <c r="P1142" s="4">
        <v>341.41299499999997</v>
      </c>
      <c r="Q1142" s="5" t="s">
        <v>2969</v>
      </c>
      <c r="R1142" s="12">
        <v>287.32575674499964</v>
      </c>
      <c r="S1142" s="59">
        <v>0</v>
      </c>
      <c r="T1142" s="59">
        <v>0</v>
      </c>
      <c r="U1142" s="59">
        <v>0</v>
      </c>
      <c r="V1142" s="59">
        <v>0</v>
      </c>
      <c r="W1142" s="59">
        <v>0</v>
      </c>
      <c r="X1142" s="60">
        <f t="shared" si="202"/>
        <v>0</v>
      </c>
      <c r="Y1142" s="5"/>
    </row>
    <row r="1143" spans="1:25" customFormat="1" x14ac:dyDescent="0.35">
      <c r="A1143" s="1" t="s">
        <v>7</v>
      </c>
      <c r="B1143" s="1" t="s">
        <v>8</v>
      </c>
      <c r="C1143" s="3">
        <v>44003</v>
      </c>
      <c r="D1143" s="1" t="s">
        <v>11</v>
      </c>
      <c r="E1143" s="1" t="s">
        <v>12</v>
      </c>
      <c r="F1143" s="1" t="s">
        <v>2983</v>
      </c>
      <c r="G1143" s="1" t="s">
        <v>3273</v>
      </c>
      <c r="H1143" s="42"/>
      <c r="I1143" s="2">
        <v>1</v>
      </c>
      <c r="J1143" s="2">
        <v>140.81</v>
      </c>
      <c r="K1143" s="87">
        <v>308.152065229752</v>
      </c>
      <c r="L1143" s="2">
        <v>372.86399892799989</v>
      </c>
      <c r="M1143" s="4">
        <v>170.3801</v>
      </c>
      <c r="N1143" s="4">
        <v>170.3801</v>
      </c>
      <c r="O1143" s="4">
        <v>161.86109499999998</v>
      </c>
      <c r="P1143" s="4">
        <v>161.86109499999998</v>
      </c>
      <c r="Q1143" s="5" t="s">
        <v>2969</v>
      </c>
      <c r="R1143" s="12">
        <v>211.00290392799991</v>
      </c>
      <c r="S1143" s="59">
        <v>0</v>
      </c>
      <c r="T1143" s="59">
        <v>0</v>
      </c>
      <c r="U1143" s="59">
        <v>0</v>
      </c>
      <c r="V1143" s="59">
        <v>0</v>
      </c>
      <c r="W1143" s="59">
        <v>0</v>
      </c>
      <c r="X1143" s="60">
        <f t="shared" si="202"/>
        <v>0</v>
      </c>
      <c r="Y1143" s="5"/>
    </row>
    <row r="1144" spans="1:25" customFormat="1" x14ac:dyDescent="0.35">
      <c r="A1144" s="1" t="s">
        <v>1979</v>
      </c>
      <c r="B1144" s="1" t="s">
        <v>1980</v>
      </c>
      <c r="C1144" s="3">
        <v>44003</v>
      </c>
      <c r="D1144" s="1" t="s">
        <v>11</v>
      </c>
      <c r="E1144" s="1" t="s">
        <v>12</v>
      </c>
      <c r="F1144" s="1" t="s">
        <v>2983</v>
      </c>
      <c r="G1144" s="1" t="s">
        <v>3273</v>
      </c>
      <c r="H1144" s="42">
        <v>773</v>
      </c>
      <c r="I1144" s="2">
        <v>1</v>
      </c>
      <c r="J1144" s="2">
        <v>429.11768595041298</v>
      </c>
      <c r="K1144" s="87">
        <v>750.82337006033094</v>
      </c>
      <c r="L1144" s="2">
        <v>908.49627777300043</v>
      </c>
      <c r="M1144" s="4">
        <v>519.23239999999964</v>
      </c>
      <c r="N1144" s="4">
        <v>519.23239999999964</v>
      </c>
      <c r="O1144" s="4">
        <v>493.27077999999966</v>
      </c>
      <c r="P1144" s="4">
        <v>493.27077999999966</v>
      </c>
      <c r="Q1144" s="5" t="s">
        <v>2969</v>
      </c>
      <c r="R1144" s="12">
        <v>415.22549777300077</v>
      </c>
      <c r="S1144" s="59">
        <v>1910.1</v>
      </c>
      <c r="T1144" s="59">
        <v>-46.03</v>
      </c>
      <c r="U1144" s="59">
        <v>-38.200000000000003</v>
      </c>
      <c r="V1144" s="59">
        <v>-118.41999999999985</v>
      </c>
      <c r="W1144" s="59">
        <v>1707.45</v>
      </c>
      <c r="X1144" s="60">
        <f>+W1144-P1145</f>
        <v>710.90513000000044</v>
      </c>
      <c r="Y1144" s="5"/>
    </row>
    <row r="1145" spans="1:25" customFormat="1" x14ac:dyDescent="0.35">
      <c r="A1145" s="1"/>
      <c r="B1145" s="1"/>
      <c r="C1145" s="3"/>
      <c r="D1145" s="1"/>
      <c r="E1145" s="1"/>
      <c r="F1145" s="1"/>
      <c r="G1145" s="1"/>
      <c r="H1145" s="42"/>
      <c r="I1145" s="2"/>
      <c r="J1145" s="2"/>
      <c r="K1145" s="87"/>
      <c r="L1145" s="2"/>
      <c r="M1145" s="4"/>
      <c r="N1145" s="4"/>
      <c r="O1145" s="4"/>
      <c r="P1145" s="26">
        <f>SUM(P1142:P1144)</f>
        <v>996.54486999999961</v>
      </c>
      <c r="Q1145" s="5"/>
      <c r="R1145" s="12"/>
      <c r="S1145" s="59">
        <v>0</v>
      </c>
      <c r="T1145" s="59">
        <v>0</v>
      </c>
      <c r="U1145" s="59">
        <v>0</v>
      </c>
      <c r="V1145" s="59">
        <v>0</v>
      </c>
      <c r="W1145" s="59">
        <v>0</v>
      </c>
      <c r="X1145" s="60">
        <f t="shared" ref="X1145:X1146" si="203">+W1145</f>
        <v>0</v>
      </c>
      <c r="Y1145" s="5"/>
    </row>
    <row r="1146" spans="1:25" customFormat="1" x14ac:dyDescent="0.35">
      <c r="A1146" s="1" t="s">
        <v>382</v>
      </c>
      <c r="B1146" s="1" t="s">
        <v>383</v>
      </c>
      <c r="C1146" s="3">
        <v>44003</v>
      </c>
      <c r="D1146" s="1" t="s">
        <v>398</v>
      </c>
      <c r="E1146" s="1" t="s">
        <v>12</v>
      </c>
      <c r="F1146" s="1" t="s">
        <v>2983</v>
      </c>
      <c r="G1146" s="1" t="s">
        <v>3273</v>
      </c>
      <c r="H1146" s="42"/>
      <c r="I1146" s="2">
        <v>1</v>
      </c>
      <c r="J1146" s="2">
        <v>87.127107438016495</v>
      </c>
      <c r="K1146" s="87">
        <v>152.889776861157</v>
      </c>
      <c r="L1146" s="2">
        <v>184.99663000199996</v>
      </c>
      <c r="M1146" s="4">
        <v>105.42379999999996</v>
      </c>
      <c r="N1146" s="4">
        <v>105.42379999999996</v>
      </c>
      <c r="O1146" s="4">
        <v>100.15260999999995</v>
      </c>
      <c r="P1146" s="4">
        <v>100.15260999999995</v>
      </c>
      <c r="Q1146" s="5" t="s">
        <v>2969</v>
      </c>
      <c r="R1146" s="12">
        <v>84.844020002000008</v>
      </c>
      <c r="S1146" s="59">
        <v>0</v>
      </c>
      <c r="T1146" s="59">
        <v>0</v>
      </c>
      <c r="U1146" s="59">
        <v>0</v>
      </c>
      <c r="V1146" s="59">
        <v>0</v>
      </c>
      <c r="W1146" s="59">
        <v>0</v>
      </c>
      <c r="X1146" s="60">
        <f t="shared" si="203"/>
        <v>0</v>
      </c>
      <c r="Y1146" s="5"/>
    </row>
    <row r="1147" spans="1:25" customFormat="1" x14ac:dyDescent="0.35">
      <c r="A1147" s="1" t="s">
        <v>1529</v>
      </c>
      <c r="B1147" s="1" t="s">
        <v>1530</v>
      </c>
      <c r="C1147" s="3">
        <v>44003</v>
      </c>
      <c r="D1147" s="1" t="s">
        <v>398</v>
      </c>
      <c r="E1147" s="1" t="s">
        <v>12</v>
      </c>
      <c r="F1147" s="1" t="s">
        <v>2983</v>
      </c>
      <c r="G1147" s="1" t="s">
        <v>3273</v>
      </c>
      <c r="H1147" s="42">
        <v>780</v>
      </c>
      <c r="I1147" s="2">
        <v>1</v>
      </c>
      <c r="J1147" s="2">
        <v>133.117933884298</v>
      </c>
      <c r="K1147" s="87">
        <v>232.89648122727399</v>
      </c>
      <c r="L1147" s="2">
        <v>281.80474228500151</v>
      </c>
      <c r="M1147" s="4">
        <v>161.07270000000057</v>
      </c>
      <c r="N1147" s="4">
        <v>161.07270000000057</v>
      </c>
      <c r="O1147" s="4">
        <v>153.01906500000052</v>
      </c>
      <c r="P1147" s="4">
        <v>153.01906500000052</v>
      </c>
      <c r="Q1147" s="5" t="s">
        <v>2969</v>
      </c>
      <c r="R1147" s="12">
        <v>128.78567728500099</v>
      </c>
      <c r="S1147" s="59">
        <v>466.79</v>
      </c>
      <c r="T1147" s="59">
        <v>-11.25</v>
      </c>
      <c r="U1147" s="59">
        <v>-9.34</v>
      </c>
      <c r="V1147" s="59">
        <v>-19.600000000000023</v>
      </c>
      <c r="W1147" s="59">
        <v>426.6</v>
      </c>
      <c r="X1147" s="60">
        <f>+W1147-P1148</f>
        <v>173.42832499999955</v>
      </c>
      <c r="Y1147" s="5"/>
    </row>
    <row r="1148" spans="1:25" customFormat="1" x14ac:dyDescent="0.35">
      <c r="A1148" s="1"/>
      <c r="B1148" s="1"/>
      <c r="C1148" s="3"/>
      <c r="D1148" s="1"/>
      <c r="E1148" s="1"/>
      <c r="F1148" s="1"/>
      <c r="G1148" s="1"/>
      <c r="H1148" s="42"/>
      <c r="I1148" s="2"/>
      <c r="J1148" s="2"/>
      <c r="K1148" s="87"/>
      <c r="L1148" s="2"/>
      <c r="M1148" s="4"/>
      <c r="N1148" s="4"/>
      <c r="O1148" s="4"/>
      <c r="P1148" s="26">
        <f>SUM(P1146:P1147)</f>
        <v>253.17167500000048</v>
      </c>
      <c r="Q1148" s="5"/>
      <c r="R1148" s="12"/>
      <c r="S1148" s="59">
        <v>0</v>
      </c>
      <c r="T1148" s="59">
        <v>0</v>
      </c>
      <c r="U1148" s="59">
        <v>0</v>
      </c>
      <c r="V1148" s="59">
        <v>0</v>
      </c>
      <c r="W1148" s="59">
        <v>0</v>
      </c>
      <c r="X1148" s="60">
        <f t="shared" ref="X1148:X1149" si="204">+W1148</f>
        <v>0</v>
      </c>
      <c r="Y1148" s="5"/>
    </row>
    <row r="1149" spans="1:25" customFormat="1" x14ac:dyDescent="0.35">
      <c r="A1149" s="1" t="s">
        <v>778</v>
      </c>
      <c r="B1149" s="1" t="s">
        <v>779</v>
      </c>
      <c r="C1149" s="3">
        <v>44003</v>
      </c>
      <c r="D1149" s="1" t="s">
        <v>796</v>
      </c>
      <c r="E1149" s="1" t="s">
        <v>797</v>
      </c>
      <c r="F1149" s="1" t="s">
        <v>2983</v>
      </c>
      <c r="G1149" s="1" t="s">
        <v>3274</v>
      </c>
      <c r="H1149" s="42"/>
      <c r="I1149" s="2">
        <v>1</v>
      </c>
      <c r="J1149" s="2">
        <v>68.289338842975198</v>
      </c>
      <c r="K1149" s="87">
        <v>119.471515412397</v>
      </c>
      <c r="L1149" s="2">
        <v>144.56053364900035</v>
      </c>
      <c r="M1149" s="4">
        <v>82.630099999999985</v>
      </c>
      <c r="N1149" s="4">
        <v>82.630099999999985</v>
      </c>
      <c r="O1149" s="4">
        <v>78.49859499999998</v>
      </c>
      <c r="P1149" s="4">
        <v>78.49859499999998</v>
      </c>
      <c r="Q1149" s="5" t="s">
        <v>2969</v>
      </c>
      <c r="R1149" s="12">
        <v>66.061938649000368</v>
      </c>
      <c r="S1149" s="59">
        <v>0</v>
      </c>
      <c r="T1149" s="59">
        <v>0</v>
      </c>
      <c r="U1149" s="59">
        <v>0</v>
      </c>
      <c r="V1149" s="59">
        <v>0</v>
      </c>
      <c r="W1149" s="59">
        <v>0</v>
      </c>
      <c r="X1149" s="60">
        <f t="shared" si="204"/>
        <v>0</v>
      </c>
      <c r="Y1149" s="5"/>
    </row>
    <row r="1150" spans="1:25" customFormat="1" x14ac:dyDescent="0.35">
      <c r="A1150" s="1" t="s">
        <v>2474</v>
      </c>
      <c r="B1150" s="1" t="s">
        <v>2475</v>
      </c>
      <c r="C1150" s="3">
        <v>44003</v>
      </c>
      <c r="D1150" s="1" t="s">
        <v>796</v>
      </c>
      <c r="E1150" s="1" t="s">
        <v>797</v>
      </c>
      <c r="F1150" s="1" t="s">
        <v>2983</v>
      </c>
      <c r="G1150" s="1" t="s">
        <v>3274</v>
      </c>
      <c r="H1150" s="42">
        <v>766</v>
      </c>
      <c r="I1150" s="2">
        <v>1</v>
      </c>
      <c r="J1150" s="2">
        <v>806.82363636363596</v>
      </c>
      <c r="K1150" s="87">
        <v>1411.56215652727</v>
      </c>
      <c r="L1150" s="2">
        <v>1707.9902093979965</v>
      </c>
      <c r="M1150" s="4">
        <v>976.25659999999948</v>
      </c>
      <c r="N1150" s="4">
        <v>976.25659999999948</v>
      </c>
      <c r="O1150" s="4">
        <v>927.44376999999952</v>
      </c>
      <c r="P1150" s="4">
        <v>927.44376999999952</v>
      </c>
      <c r="Q1150" s="5" t="s">
        <v>2969</v>
      </c>
      <c r="R1150" s="12">
        <v>780.54643939799701</v>
      </c>
      <c r="S1150" s="59">
        <v>1852.56</v>
      </c>
      <c r="T1150" s="59">
        <v>-44.65</v>
      </c>
      <c r="U1150" s="59">
        <v>-37.049999999999997</v>
      </c>
      <c r="V1150" s="59">
        <v>-114.86999999999989</v>
      </c>
      <c r="W1150" s="59">
        <v>1655.99</v>
      </c>
      <c r="X1150" s="60">
        <f>+W1150-P1151</f>
        <v>650.04763500000047</v>
      </c>
      <c r="Y1150" s="5"/>
    </row>
    <row r="1151" spans="1:25" customFormat="1" x14ac:dyDescent="0.35">
      <c r="A1151" s="1"/>
      <c r="B1151" s="1"/>
      <c r="C1151" s="3"/>
      <c r="D1151" s="1"/>
      <c r="E1151" s="1"/>
      <c r="F1151" s="1"/>
      <c r="G1151" s="1"/>
      <c r="H1151" s="42"/>
      <c r="I1151" s="2"/>
      <c r="J1151" s="2"/>
      <c r="K1151" s="87"/>
      <c r="L1151" s="2"/>
      <c r="M1151" s="4"/>
      <c r="N1151" s="4"/>
      <c r="O1151" s="4"/>
      <c r="P1151" s="26">
        <f>SUM(P1149:P1150)</f>
        <v>1005.9423649999995</v>
      </c>
      <c r="Q1151" s="5"/>
      <c r="R1151" s="12"/>
      <c r="S1151" s="59">
        <v>0</v>
      </c>
      <c r="T1151" s="59">
        <v>0</v>
      </c>
      <c r="U1151" s="59">
        <v>0</v>
      </c>
      <c r="V1151" s="59">
        <v>0</v>
      </c>
      <c r="W1151" s="59">
        <v>0</v>
      </c>
      <c r="X1151" s="60">
        <f>+W1151</f>
        <v>0</v>
      </c>
      <c r="Y1151" s="5"/>
    </row>
    <row r="1152" spans="1:25" customFormat="1" x14ac:dyDescent="0.35">
      <c r="A1152" s="1" t="s">
        <v>2474</v>
      </c>
      <c r="B1152" s="1" t="s">
        <v>2475</v>
      </c>
      <c r="C1152" s="3">
        <v>44003</v>
      </c>
      <c r="D1152" s="1" t="s">
        <v>2501</v>
      </c>
      <c r="E1152" s="1" t="s">
        <v>2502</v>
      </c>
      <c r="F1152" s="1" t="s">
        <v>2983</v>
      </c>
      <c r="G1152" s="1" t="s">
        <v>3275</v>
      </c>
      <c r="H1152" s="42">
        <v>767</v>
      </c>
      <c r="I1152" s="2">
        <v>1</v>
      </c>
      <c r="J1152" s="2">
        <v>806.82363636363596</v>
      </c>
      <c r="K1152" s="87">
        <v>1411.56215652727</v>
      </c>
      <c r="L1152" s="2">
        <v>1707.9902093979965</v>
      </c>
      <c r="M1152" s="4">
        <v>976.25659999999948</v>
      </c>
      <c r="N1152" s="4">
        <v>976.25659999999948</v>
      </c>
      <c r="O1152" s="4">
        <v>927.44376999999952</v>
      </c>
      <c r="P1152" s="26">
        <v>927.44376999999952</v>
      </c>
      <c r="Q1152" s="5" t="s">
        <v>2969</v>
      </c>
      <c r="R1152" s="12">
        <v>780.54643939799701</v>
      </c>
      <c r="S1152" s="59">
        <v>1708</v>
      </c>
      <c r="T1152" s="59">
        <v>-41.16</v>
      </c>
      <c r="U1152" s="59">
        <v>-34.159999999999997</v>
      </c>
      <c r="V1152" s="59">
        <v>-71.739999999999782</v>
      </c>
      <c r="W1152" s="59">
        <v>1560.94</v>
      </c>
      <c r="X1152" s="60">
        <f>+W1152-P1152</f>
        <v>633.49623000000054</v>
      </c>
      <c r="Y1152" s="5"/>
    </row>
    <row r="1153" spans="1:25" customFormat="1" x14ac:dyDescent="0.35">
      <c r="A1153" s="1" t="s">
        <v>1325</v>
      </c>
      <c r="B1153" s="1" t="s">
        <v>1326</v>
      </c>
      <c r="C1153" s="3">
        <v>44003</v>
      </c>
      <c r="D1153" s="1" t="s">
        <v>1329</v>
      </c>
      <c r="E1153" s="1" t="s">
        <v>1330</v>
      </c>
      <c r="F1153" s="1" t="s">
        <v>2983</v>
      </c>
      <c r="G1153" s="1" t="s">
        <v>3276</v>
      </c>
      <c r="H1153" s="42"/>
      <c r="I1153" s="2">
        <v>1</v>
      </c>
      <c r="J1153" s="2">
        <v>214.553305785124</v>
      </c>
      <c r="K1153" s="87">
        <v>381.81691744214902</v>
      </c>
      <c r="L1153" s="2">
        <v>461.99847010500031</v>
      </c>
      <c r="M1153" s="4">
        <v>259.60950000000003</v>
      </c>
      <c r="N1153" s="4">
        <v>259.60950000000003</v>
      </c>
      <c r="O1153" s="4">
        <v>246.62902500000001</v>
      </c>
      <c r="P1153" s="46">
        <v>246.62902500000001</v>
      </c>
      <c r="Q1153" s="5" t="s">
        <v>2969</v>
      </c>
      <c r="R1153" s="12">
        <v>215.3694451050003</v>
      </c>
      <c r="S1153" s="59">
        <v>0</v>
      </c>
      <c r="T1153" s="59">
        <v>0</v>
      </c>
      <c r="U1153" s="59">
        <v>0</v>
      </c>
      <c r="V1153" s="59">
        <v>0</v>
      </c>
      <c r="W1153" s="59">
        <v>0</v>
      </c>
      <c r="X1153" s="60">
        <f>+W1153</f>
        <v>0</v>
      </c>
      <c r="Y1153" s="5"/>
    </row>
    <row r="1154" spans="1:25" customFormat="1" x14ac:dyDescent="0.35">
      <c r="A1154" s="1" t="s">
        <v>2619</v>
      </c>
      <c r="B1154" s="1" t="s">
        <v>2620</v>
      </c>
      <c r="C1154" s="3">
        <v>44003</v>
      </c>
      <c r="D1154" s="1" t="s">
        <v>1329</v>
      </c>
      <c r="E1154" s="1" t="s">
        <v>1330</v>
      </c>
      <c r="F1154" s="1" t="s">
        <v>2983</v>
      </c>
      <c r="G1154" s="1" t="s">
        <v>3276</v>
      </c>
      <c r="H1154" s="42">
        <v>768</v>
      </c>
      <c r="I1154" s="2">
        <v>1</v>
      </c>
      <c r="J1154" s="2">
        <v>690.39669421487599</v>
      </c>
      <c r="K1154" s="87">
        <v>1207.8352085950401</v>
      </c>
      <c r="L1154" s="2">
        <v>1461.4806023999984</v>
      </c>
      <c r="M1154" s="4">
        <v>835.37999999999988</v>
      </c>
      <c r="N1154" s="4">
        <v>835.37999999999988</v>
      </c>
      <c r="O1154" s="4">
        <v>793.61099999999988</v>
      </c>
      <c r="P1154" s="4">
        <v>793.61099999999988</v>
      </c>
      <c r="Q1154" s="5" t="s">
        <v>2969</v>
      </c>
      <c r="R1154" s="12">
        <v>667.86960239999848</v>
      </c>
      <c r="S1154" s="59">
        <v>1923.48</v>
      </c>
      <c r="T1154" s="59">
        <v>-46.36</v>
      </c>
      <c r="U1154" s="59">
        <v>-38.47</v>
      </c>
      <c r="V1154" s="59">
        <v>-119.25</v>
      </c>
      <c r="W1154" s="59">
        <v>1719.4</v>
      </c>
      <c r="X1154" s="60">
        <f>+W1154-P1155</f>
        <v>679.15997500000026</v>
      </c>
      <c r="Y1154" s="5"/>
    </row>
    <row r="1155" spans="1:25" customFormat="1" x14ac:dyDescent="0.35">
      <c r="A1155" s="1"/>
      <c r="B1155" s="1"/>
      <c r="C1155" s="3"/>
      <c r="D1155" s="1"/>
      <c r="E1155" s="1"/>
      <c r="F1155" s="1"/>
      <c r="G1155" s="1"/>
      <c r="H1155" s="42"/>
      <c r="I1155" s="2"/>
      <c r="J1155" s="2"/>
      <c r="K1155" s="87"/>
      <c r="L1155" s="2"/>
      <c r="M1155" s="4"/>
      <c r="N1155" s="4"/>
      <c r="O1155" s="4"/>
      <c r="P1155" s="26">
        <f>SUM(P1153:P1154)</f>
        <v>1040.2400249999998</v>
      </c>
      <c r="Q1155" s="5"/>
      <c r="R1155" s="12"/>
      <c r="S1155" s="59">
        <v>0</v>
      </c>
      <c r="T1155" s="59">
        <v>0</v>
      </c>
      <c r="U1155" s="59">
        <v>0</v>
      </c>
      <c r="V1155" s="59">
        <v>0</v>
      </c>
      <c r="W1155" s="59">
        <v>0</v>
      </c>
      <c r="X1155" s="60">
        <f t="shared" ref="X1155:X1156" si="205">+W1155</f>
        <v>0</v>
      </c>
      <c r="Y1155" s="5"/>
    </row>
    <row r="1156" spans="1:25" customFormat="1" x14ac:dyDescent="0.35">
      <c r="A1156" s="1" t="s">
        <v>2389</v>
      </c>
      <c r="B1156" s="1" t="s">
        <v>2390</v>
      </c>
      <c r="C1156" s="3">
        <v>44003</v>
      </c>
      <c r="D1156" s="1" t="s">
        <v>2399</v>
      </c>
      <c r="E1156" s="1" t="s">
        <v>2400</v>
      </c>
      <c r="F1156" s="1" t="s">
        <v>2983</v>
      </c>
      <c r="G1156" s="1" t="s">
        <v>3277</v>
      </c>
      <c r="H1156" s="42"/>
      <c r="I1156" s="2">
        <v>1</v>
      </c>
      <c r="J1156" s="2">
        <v>259.09049586776899</v>
      </c>
      <c r="K1156" s="87">
        <v>433.75635365702499</v>
      </c>
      <c r="L1156" s="2">
        <v>524.84518792500023</v>
      </c>
      <c r="M1156" s="4">
        <v>313.49950000000047</v>
      </c>
      <c r="N1156" s="4">
        <v>313.49950000000047</v>
      </c>
      <c r="O1156" s="4">
        <v>297.82452500000045</v>
      </c>
      <c r="P1156" s="4">
        <v>297.82452500000045</v>
      </c>
      <c r="Q1156" s="5" t="s">
        <v>2969</v>
      </c>
      <c r="R1156" s="12">
        <v>227.02066292499978</v>
      </c>
      <c r="S1156" s="59">
        <v>0</v>
      </c>
      <c r="T1156" s="59">
        <v>0</v>
      </c>
      <c r="U1156" s="59">
        <v>0</v>
      </c>
      <c r="V1156" s="59">
        <v>0</v>
      </c>
      <c r="W1156" s="59">
        <v>0</v>
      </c>
      <c r="X1156" s="60">
        <f t="shared" si="205"/>
        <v>0</v>
      </c>
      <c r="Y1156" s="5"/>
    </row>
    <row r="1157" spans="1:25" customFormat="1" x14ac:dyDescent="0.35">
      <c r="A1157" s="1" t="s">
        <v>2405</v>
      </c>
      <c r="B1157" s="1" t="s">
        <v>2406</v>
      </c>
      <c r="C1157" s="3">
        <v>44003</v>
      </c>
      <c r="D1157" s="1" t="s">
        <v>2399</v>
      </c>
      <c r="E1157" s="1" t="s">
        <v>2400</v>
      </c>
      <c r="F1157" s="1" t="s">
        <v>2983</v>
      </c>
      <c r="G1157" s="1" t="s">
        <v>3277</v>
      </c>
      <c r="H1157" s="42">
        <v>769</v>
      </c>
      <c r="I1157" s="2">
        <v>1</v>
      </c>
      <c r="J1157" s="2">
        <v>184.70140495867801</v>
      </c>
      <c r="K1157" s="87">
        <v>309.21785711157099</v>
      </c>
      <c r="L1157" s="2">
        <v>374.1536071050009</v>
      </c>
      <c r="M1157" s="4">
        <v>223.48870000000039</v>
      </c>
      <c r="N1157" s="4">
        <v>223.48870000000039</v>
      </c>
      <c r="O1157" s="4">
        <v>212.31426500000038</v>
      </c>
      <c r="P1157" s="4">
        <v>212.31426500000038</v>
      </c>
      <c r="Q1157" s="5" t="s">
        <v>2969</v>
      </c>
      <c r="R1157" s="12">
        <v>161.83934210500053</v>
      </c>
      <c r="S1157" s="59">
        <v>899</v>
      </c>
      <c r="T1157" s="59">
        <v>-21.67</v>
      </c>
      <c r="U1157" s="59">
        <v>-17.98</v>
      </c>
      <c r="V1157" s="59">
        <v>-37.759999999999991</v>
      </c>
      <c r="W1157" s="59">
        <v>821.59</v>
      </c>
      <c r="X1157" s="60">
        <f>+W1157-P1158</f>
        <v>311.45120999999921</v>
      </c>
      <c r="Y1157" s="5"/>
    </row>
    <row r="1158" spans="1:25" customFormat="1" x14ac:dyDescent="0.35">
      <c r="A1158" s="1"/>
      <c r="B1158" s="1"/>
      <c r="C1158" s="3"/>
      <c r="D1158" s="1"/>
      <c r="E1158" s="1"/>
      <c r="F1158" s="1"/>
      <c r="G1158" s="1"/>
      <c r="H1158" s="42"/>
      <c r="I1158" s="2"/>
      <c r="J1158" s="2"/>
      <c r="K1158" s="87"/>
      <c r="L1158" s="2"/>
      <c r="M1158" s="4"/>
      <c r="N1158" s="4"/>
      <c r="O1158" s="4"/>
      <c r="P1158" s="26">
        <f>SUM(P1156:P1157)</f>
        <v>510.13879000000082</v>
      </c>
      <c r="Q1158" s="5"/>
      <c r="R1158" s="12"/>
      <c r="S1158" s="59">
        <v>0</v>
      </c>
      <c r="T1158" s="59">
        <v>0</v>
      </c>
      <c r="U1158" s="59">
        <v>0</v>
      </c>
      <c r="V1158" s="59">
        <v>0</v>
      </c>
      <c r="W1158" s="59">
        <v>0</v>
      </c>
      <c r="X1158" s="60">
        <f>+W1158</f>
        <v>0</v>
      </c>
      <c r="Y1158" s="5"/>
    </row>
    <row r="1159" spans="1:25" customFormat="1" x14ac:dyDescent="0.35">
      <c r="A1159" s="50" t="s">
        <v>698</v>
      </c>
      <c r="B1159" s="50" t="s">
        <v>699</v>
      </c>
      <c r="C1159" s="51">
        <v>44003</v>
      </c>
      <c r="D1159" s="50" t="s">
        <v>704</v>
      </c>
      <c r="E1159" s="50" t="s">
        <v>705</v>
      </c>
      <c r="F1159" s="50" t="s">
        <v>2983</v>
      </c>
      <c r="G1159" s="50" t="s">
        <v>3278</v>
      </c>
      <c r="H1159" s="52">
        <v>770</v>
      </c>
      <c r="I1159" s="2">
        <v>1</v>
      </c>
      <c r="J1159" s="2">
        <v>2702.7209917355399</v>
      </c>
      <c r="K1159" s="87">
        <v>2364.47545961984</v>
      </c>
      <c r="L1159" s="2">
        <v>2861.0153061400065</v>
      </c>
      <c r="M1159" s="4">
        <v>3270.292400000003</v>
      </c>
      <c r="N1159" s="4">
        <v>3270.292400000003</v>
      </c>
      <c r="O1159" s="53">
        <f>+P1159</f>
        <v>1553.39</v>
      </c>
      <c r="P1159" s="26">
        <v>1553.39</v>
      </c>
      <c r="Q1159" s="54" t="s">
        <v>2969</v>
      </c>
      <c r="R1159" s="55">
        <v>-245.76247385999613</v>
      </c>
      <c r="S1159" s="64">
        <v>2861</v>
      </c>
      <c r="T1159" s="64">
        <v>-68.95</v>
      </c>
      <c r="U1159" s="64">
        <v>-57.22</v>
      </c>
      <c r="V1159" s="64">
        <v>-177.38000000000056</v>
      </c>
      <c r="W1159" s="64">
        <v>2557.4499999999998</v>
      </c>
      <c r="X1159" s="65">
        <f>+W1159-P1159</f>
        <v>1004.0599999999997</v>
      </c>
      <c r="Y1159" s="5" t="s">
        <v>2969</v>
      </c>
    </row>
    <row r="1160" spans="1:25" customFormat="1" x14ac:dyDescent="0.35">
      <c r="A1160" s="1" t="s">
        <v>2474</v>
      </c>
      <c r="B1160" s="1" t="s">
        <v>2475</v>
      </c>
      <c r="C1160" s="3">
        <v>44003</v>
      </c>
      <c r="D1160" s="1" t="s">
        <v>2503</v>
      </c>
      <c r="E1160" s="1" t="s">
        <v>2504</v>
      </c>
      <c r="F1160" s="1" t="s">
        <v>2983</v>
      </c>
      <c r="G1160" s="1" t="s">
        <v>3279</v>
      </c>
      <c r="H1160" s="42">
        <v>771</v>
      </c>
      <c r="I1160" s="2">
        <v>1</v>
      </c>
      <c r="J1160" s="2">
        <v>806.82363636363596</v>
      </c>
      <c r="K1160" s="87">
        <v>1411.56215652727</v>
      </c>
      <c r="L1160" s="2">
        <v>1707.9902093979965</v>
      </c>
      <c r="M1160" s="4">
        <v>976.25659999999948</v>
      </c>
      <c r="N1160" s="4">
        <v>976.25659999999948</v>
      </c>
      <c r="O1160" s="4">
        <v>927.44376999999952</v>
      </c>
      <c r="P1160" s="26">
        <v>927.44376999999952</v>
      </c>
      <c r="Q1160" s="5" t="s">
        <v>2969</v>
      </c>
      <c r="R1160" s="12">
        <v>780.54643939799701</v>
      </c>
      <c r="S1160" s="59">
        <v>1708</v>
      </c>
      <c r="T1160" s="59">
        <v>-41.16</v>
      </c>
      <c r="U1160" s="59">
        <v>-34.159999999999997</v>
      </c>
      <c r="V1160" s="59">
        <v>-71.739999999999782</v>
      </c>
      <c r="W1160" s="59">
        <v>1560.94</v>
      </c>
      <c r="X1160" s="60">
        <f t="shared" ref="X1160" si="206">+W1160-P1160</f>
        <v>633.49623000000054</v>
      </c>
      <c r="Y1160" s="5"/>
    </row>
    <row r="1161" spans="1:25" customFormat="1" x14ac:dyDescent="0.35">
      <c r="A1161" s="1" t="s">
        <v>2474</v>
      </c>
      <c r="B1161" s="1" t="s">
        <v>2475</v>
      </c>
      <c r="C1161" s="3">
        <v>44003</v>
      </c>
      <c r="D1161" s="1" t="s">
        <v>2505</v>
      </c>
      <c r="E1161" s="1" t="s">
        <v>2506</v>
      </c>
      <c r="F1161" s="1" t="s">
        <v>2983</v>
      </c>
      <c r="G1161" s="1" t="s">
        <v>3280</v>
      </c>
      <c r="H1161" s="42"/>
      <c r="I1161" s="2">
        <v>1</v>
      </c>
      <c r="J1161" s="2">
        <v>806.82363636363596</v>
      </c>
      <c r="K1161" s="87">
        <v>1411.56215652727</v>
      </c>
      <c r="L1161" s="2">
        <v>1707.9902093979965</v>
      </c>
      <c r="M1161" s="4">
        <v>976.25659999999948</v>
      </c>
      <c r="N1161" s="4">
        <v>976.25659999999948</v>
      </c>
      <c r="O1161" s="4">
        <v>927.44376999999952</v>
      </c>
      <c r="P1161" s="4">
        <v>927.44376999999952</v>
      </c>
      <c r="Q1161" s="5" t="s">
        <v>2969</v>
      </c>
      <c r="R1161" s="12">
        <v>780.54643939799701</v>
      </c>
      <c r="S1161" s="59">
        <v>0</v>
      </c>
      <c r="T1161" s="59">
        <v>0</v>
      </c>
      <c r="U1161" s="59">
        <v>0</v>
      </c>
      <c r="V1161" s="59">
        <v>0</v>
      </c>
      <c r="W1161" s="59">
        <v>0</v>
      </c>
      <c r="X1161" s="60">
        <f>+W1161</f>
        <v>0</v>
      </c>
      <c r="Y1161" s="5"/>
    </row>
    <row r="1162" spans="1:25" customFormat="1" x14ac:dyDescent="0.35">
      <c r="A1162" s="1" t="s">
        <v>2801</v>
      </c>
      <c r="B1162" s="1" t="s">
        <v>2802</v>
      </c>
      <c r="C1162" s="3">
        <v>44003</v>
      </c>
      <c r="D1162" s="1" t="s">
        <v>2505</v>
      </c>
      <c r="E1162" s="1" t="s">
        <v>2506</v>
      </c>
      <c r="F1162" s="1" t="s">
        <v>2983</v>
      </c>
      <c r="G1162" s="1" t="s">
        <v>3280</v>
      </c>
      <c r="H1162" s="42">
        <v>772</v>
      </c>
      <c r="I1162" s="2">
        <v>1</v>
      </c>
      <c r="J1162" s="2">
        <v>233.96148760330601</v>
      </c>
      <c r="K1162" s="87">
        <v>412.40157458347102</v>
      </c>
      <c r="L1162" s="2">
        <v>499.00590524599994</v>
      </c>
      <c r="M1162" s="4">
        <v>283.09340000000026</v>
      </c>
      <c r="N1162" s="4">
        <v>283.09340000000026</v>
      </c>
      <c r="O1162" s="4">
        <v>268.93873000000025</v>
      </c>
      <c r="P1162" s="4">
        <v>268.93873000000025</v>
      </c>
      <c r="Q1162" s="5" t="s">
        <v>2969</v>
      </c>
      <c r="R1162" s="12">
        <v>230.06717524599969</v>
      </c>
      <c r="S1162" s="59">
        <v>2207</v>
      </c>
      <c r="T1162" s="59">
        <v>-53.19</v>
      </c>
      <c r="U1162" s="59">
        <v>-44.14</v>
      </c>
      <c r="V1162" s="59">
        <v>-26.490000000000236</v>
      </c>
      <c r="W1162" s="59">
        <v>2083.1799999999998</v>
      </c>
      <c r="X1162" s="60">
        <f>+W1162-P1163</f>
        <v>886.79750000000013</v>
      </c>
      <c r="Y1162" s="5"/>
    </row>
    <row r="1163" spans="1:25" customFormat="1" x14ac:dyDescent="0.35">
      <c r="A1163" s="1"/>
      <c r="B1163" s="1"/>
      <c r="C1163" s="3"/>
      <c r="D1163" s="1"/>
      <c r="E1163" s="1"/>
      <c r="F1163" s="1"/>
      <c r="G1163" s="1"/>
      <c r="H1163" s="42"/>
      <c r="I1163" s="2"/>
      <c r="J1163" s="2"/>
      <c r="K1163" s="87"/>
      <c r="L1163" s="2"/>
      <c r="M1163" s="4"/>
      <c r="N1163" s="4"/>
      <c r="O1163" s="4"/>
      <c r="P1163" s="26">
        <f>SUM(P1161:P1162)</f>
        <v>1196.3824999999997</v>
      </c>
      <c r="Q1163" s="5"/>
      <c r="R1163" s="12"/>
      <c r="S1163" s="59">
        <v>0</v>
      </c>
      <c r="T1163" s="59">
        <v>0</v>
      </c>
      <c r="U1163" s="59">
        <v>0</v>
      </c>
      <c r="V1163" s="59">
        <v>0</v>
      </c>
      <c r="W1163" s="59">
        <v>0</v>
      </c>
      <c r="X1163" s="60">
        <f>+W1163</f>
        <v>0</v>
      </c>
      <c r="Y1163" s="5"/>
    </row>
    <row r="1164" spans="1:25" customFormat="1" x14ac:dyDescent="0.35">
      <c r="A1164" s="1" t="s">
        <v>2474</v>
      </c>
      <c r="B1164" s="1" t="s">
        <v>2475</v>
      </c>
      <c r="C1164" s="3">
        <v>44003</v>
      </c>
      <c r="D1164" s="1" t="s">
        <v>2507</v>
      </c>
      <c r="E1164" s="1" t="s">
        <v>2508</v>
      </c>
      <c r="F1164" s="1" t="s">
        <v>2983</v>
      </c>
      <c r="G1164" s="1" t="s">
        <v>3281</v>
      </c>
      <c r="H1164" s="42">
        <v>774</v>
      </c>
      <c r="I1164" s="2">
        <v>1</v>
      </c>
      <c r="J1164" s="2">
        <v>806.82363636363596</v>
      </c>
      <c r="K1164" s="87">
        <v>1411.56215652727</v>
      </c>
      <c r="L1164" s="2">
        <v>1707.9902093979965</v>
      </c>
      <c r="M1164" s="4">
        <v>976.25659999999948</v>
      </c>
      <c r="N1164" s="4">
        <v>976.25659999999948</v>
      </c>
      <c r="O1164" s="4">
        <v>927.44376999999952</v>
      </c>
      <c r="P1164" s="26">
        <v>927.44376999999952</v>
      </c>
      <c r="Q1164" s="5" t="s">
        <v>2969</v>
      </c>
      <c r="R1164" s="12">
        <v>780.54643939799701</v>
      </c>
      <c r="S1164" s="59">
        <v>1708</v>
      </c>
      <c r="T1164" s="59">
        <v>-41.16</v>
      </c>
      <c r="U1164" s="59">
        <v>-34.159999999999997</v>
      </c>
      <c r="V1164" s="59">
        <v>-54.659999999999854</v>
      </c>
      <c r="W1164" s="59">
        <v>1578.02</v>
      </c>
      <c r="X1164" s="60">
        <f t="shared" ref="X1164:X1165" si="207">+W1164-P1164</f>
        <v>650.57623000000046</v>
      </c>
      <c r="Y1164" s="5"/>
    </row>
    <row r="1165" spans="1:25" customFormat="1" x14ac:dyDescent="0.35">
      <c r="A1165" s="1" t="s">
        <v>1979</v>
      </c>
      <c r="B1165" s="1" t="s">
        <v>1980</v>
      </c>
      <c r="C1165" s="3">
        <v>44003</v>
      </c>
      <c r="D1165" s="1" t="s">
        <v>1983</v>
      </c>
      <c r="E1165" s="1" t="s">
        <v>1984</v>
      </c>
      <c r="F1165" s="1" t="s">
        <v>2983</v>
      </c>
      <c r="G1165" s="1" t="s">
        <v>3282</v>
      </c>
      <c r="H1165" s="42">
        <v>776</v>
      </c>
      <c r="I1165" s="2">
        <v>1</v>
      </c>
      <c r="J1165" s="2">
        <v>429.11768595041298</v>
      </c>
      <c r="K1165" s="87">
        <v>750.83150628429701</v>
      </c>
      <c r="L1165" s="2">
        <v>908.5061226039993</v>
      </c>
      <c r="M1165" s="4">
        <v>519.23239999999964</v>
      </c>
      <c r="N1165" s="4">
        <v>519.23239999999964</v>
      </c>
      <c r="O1165" s="4">
        <v>493.27077999999966</v>
      </c>
      <c r="P1165" s="26">
        <v>493.27077999999966</v>
      </c>
      <c r="Q1165" s="5" t="s">
        <v>2969</v>
      </c>
      <c r="R1165" s="12">
        <v>415.23534260399964</v>
      </c>
      <c r="S1165" s="59">
        <v>1428.5</v>
      </c>
      <c r="T1165" s="59">
        <v>-34.43</v>
      </c>
      <c r="U1165" s="59">
        <v>-28.57</v>
      </c>
      <c r="V1165" s="59">
        <v>-60.009999999999991</v>
      </c>
      <c r="W1165" s="59">
        <v>1305.49</v>
      </c>
      <c r="X1165" s="60">
        <f t="shared" si="207"/>
        <v>812.2192200000004</v>
      </c>
      <c r="Y1165" s="5"/>
    </row>
    <row r="1166" spans="1:25" customFormat="1" x14ac:dyDescent="0.35">
      <c r="A1166" s="1" t="s">
        <v>1123</v>
      </c>
      <c r="B1166" s="1" t="s">
        <v>1124</v>
      </c>
      <c r="C1166" s="3">
        <v>44003</v>
      </c>
      <c r="D1166" s="1" t="s">
        <v>1131</v>
      </c>
      <c r="E1166" s="1" t="s">
        <v>1132</v>
      </c>
      <c r="F1166" s="1" t="s">
        <v>2983</v>
      </c>
      <c r="G1166" s="1" t="s">
        <v>3283</v>
      </c>
      <c r="H1166" s="42"/>
      <c r="I1166" s="2">
        <v>1</v>
      </c>
      <c r="J1166" s="2">
        <v>204.80008264462799</v>
      </c>
      <c r="K1166" s="87">
        <v>358.29569658595</v>
      </c>
      <c r="L1166" s="2">
        <v>433.53779286899947</v>
      </c>
      <c r="M1166" s="4">
        <v>247.80809999999985</v>
      </c>
      <c r="N1166" s="4">
        <v>247.80809999999985</v>
      </c>
      <c r="O1166" s="4">
        <v>235.41769499999984</v>
      </c>
      <c r="P1166" s="4">
        <v>235.41769499999984</v>
      </c>
      <c r="Q1166" s="5" t="s">
        <v>2969</v>
      </c>
      <c r="R1166" s="12">
        <v>198.12009786899964</v>
      </c>
      <c r="S1166" s="59">
        <v>0</v>
      </c>
      <c r="T1166" s="59">
        <v>0</v>
      </c>
      <c r="U1166" s="59">
        <v>0</v>
      </c>
      <c r="V1166" s="59">
        <v>0</v>
      </c>
      <c r="W1166" s="59">
        <v>0</v>
      </c>
      <c r="X1166" s="60">
        <f>+W1166</f>
        <v>0</v>
      </c>
      <c r="Y1166" s="5"/>
    </row>
    <row r="1167" spans="1:25" customFormat="1" x14ac:dyDescent="0.35">
      <c r="A1167" s="1" t="s">
        <v>2848</v>
      </c>
      <c r="B1167" s="1" t="s">
        <v>2849</v>
      </c>
      <c r="C1167" s="3">
        <v>44003</v>
      </c>
      <c r="D1167" s="1" t="s">
        <v>1131</v>
      </c>
      <c r="E1167" s="1" t="s">
        <v>1132</v>
      </c>
      <c r="F1167" s="1" t="s">
        <v>2983</v>
      </c>
      <c r="G1167" s="1" t="s">
        <v>3283</v>
      </c>
      <c r="H1167" s="42">
        <v>777</v>
      </c>
      <c r="I1167" s="2">
        <v>1</v>
      </c>
      <c r="J1167" s="2">
        <v>38.195702479338799</v>
      </c>
      <c r="K1167" s="87">
        <v>73.499226366942096</v>
      </c>
      <c r="L1167" s="2">
        <v>88.934063903999927</v>
      </c>
      <c r="M1167" s="4">
        <v>46.216799999999942</v>
      </c>
      <c r="N1167" s="4">
        <v>46.216799999999942</v>
      </c>
      <c r="O1167" s="4">
        <v>43.905959999999943</v>
      </c>
      <c r="P1167" s="4">
        <v>43.905959999999943</v>
      </c>
      <c r="Q1167" s="5" t="s">
        <v>2969</v>
      </c>
      <c r="R1167" s="12">
        <v>45.028103903999984</v>
      </c>
      <c r="S1167" s="59">
        <v>522.48</v>
      </c>
      <c r="T1167" s="59">
        <v>-12.59</v>
      </c>
      <c r="U1167" s="59">
        <v>-10.45</v>
      </c>
      <c r="V1167" s="59">
        <v>-21.930000000000064</v>
      </c>
      <c r="W1167" s="59">
        <v>477.51</v>
      </c>
      <c r="X1167" s="60">
        <f>+W1167-P1168</f>
        <v>198.18634500000019</v>
      </c>
      <c r="Y1167" s="5"/>
    </row>
    <row r="1168" spans="1:25" customFormat="1" x14ac:dyDescent="0.35">
      <c r="A1168" s="1"/>
      <c r="B1168" s="1"/>
      <c r="C1168" s="3"/>
      <c r="D1168" s="1"/>
      <c r="E1168" s="1"/>
      <c r="F1168" s="1"/>
      <c r="G1168" s="1"/>
      <c r="H1168" s="42"/>
      <c r="I1168" s="2"/>
      <c r="J1168" s="2"/>
      <c r="K1168" s="87"/>
      <c r="L1168" s="2"/>
      <c r="M1168" s="4"/>
      <c r="N1168" s="4"/>
      <c r="O1168" s="4"/>
      <c r="P1168" s="26">
        <f>SUM(P1166:P1167)</f>
        <v>279.3236549999998</v>
      </c>
      <c r="Q1168" s="5"/>
      <c r="R1168" s="12"/>
      <c r="S1168" s="59">
        <v>0</v>
      </c>
      <c r="T1168" s="59">
        <v>0</v>
      </c>
      <c r="U1168" s="59">
        <v>0</v>
      </c>
      <c r="V1168" s="59">
        <v>0</v>
      </c>
      <c r="W1168" s="59">
        <v>0</v>
      </c>
      <c r="X1168" s="60">
        <f t="shared" ref="X1168:X1171" si="208">+W1168</f>
        <v>0</v>
      </c>
      <c r="Y1168" s="5"/>
    </row>
    <row r="1169" spans="1:25" customFormat="1" x14ac:dyDescent="0.35">
      <c r="A1169" s="1" t="s">
        <v>1145</v>
      </c>
      <c r="B1169" s="1" t="s">
        <v>1146</v>
      </c>
      <c r="C1169" s="3">
        <v>44003</v>
      </c>
      <c r="D1169" s="1" t="s">
        <v>1321</v>
      </c>
      <c r="E1169" s="1" t="s">
        <v>1322</v>
      </c>
      <c r="F1169" s="1" t="s">
        <v>2983</v>
      </c>
      <c r="G1169" s="1" t="s">
        <v>3284</v>
      </c>
      <c r="H1169" s="42"/>
      <c r="I1169" s="2">
        <v>1</v>
      </c>
      <c r="J1169" s="2">
        <v>148.53363636363599</v>
      </c>
      <c r="K1169" s="87">
        <v>259.084251236363</v>
      </c>
      <c r="L1169" s="2">
        <v>313.49194399599924</v>
      </c>
      <c r="M1169" s="4">
        <v>179.72569999999953</v>
      </c>
      <c r="N1169" s="4">
        <v>179.72569999999953</v>
      </c>
      <c r="O1169" s="4">
        <v>170.73941499999955</v>
      </c>
      <c r="P1169" s="4">
        <v>170.73941499999955</v>
      </c>
      <c r="Q1169" s="5" t="s">
        <v>2969</v>
      </c>
      <c r="R1169" s="12">
        <v>142.75252899599968</v>
      </c>
      <c r="S1169" s="59">
        <v>0</v>
      </c>
      <c r="T1169" s="59">
        <v>0</v>
      </c>
      <c r="U1169" s="59">
        <v>0</v>
      </c>
      <c r="V1169" s="59">
        <v>0</v>
      </c>
      <c r="W1169" s="59">
        <v>0</v>
      </c>
      <c r="X1169" s="60">
        <f t="shared" si="208"/>
        <v>0</v>
      </c>
      <c r="Y1169" s="5"/>
    </row>
    <row r="1170" spans="1:25" customFormat="1" x14ac:dyDescent="0.35">
      <c r="A1170" s="1" t="s">
        <v>1826</v>
      </c>
      <c r="B1170" s="1" t="s">
        <v>1827</v>
      </c>
      <c r="C1170" s="3">
        <v>44003</v>
      </c>
      <c r="D1170" s="1" t="s">
        <v>1321</v>
      </c>
      <c r="E1170" s="1" t="s">
        <v>1322</v>
      </c>
      <c r="F1170" s="1" t="s">
        <v>2983</v>
      </c>
      <c r="G1170" s="1" t="s">
        <v>3284</v>
      </c>
      <c r="H1170" s="42"/>
      <c r="I1170" s="2">
        <v>1</v>
      </c>
      <c r="J1170" s="2">
        <v>20.730165289256199</v>
      </c>
      <c r="K1170" s="87">
        <v>36.261205123966903</v>
      </c>
      <c r="L1170" s="2">
        <v>43.876058199999953</v>
      </c>
      <c r="M1170" s="4">
        <v>25.083500000000001</v>
      </c>
      <c r="N1170" s="4">
        <v>25.083500000000001</v>
      </c>
      <c r="O1170" s="4">
        <v>23.829325000000001</v>
      </c>
      <c r="P1170" s="4">
        <v>23.829325000000001</v>
      </c>
      <c r="Q1170" s="5" t="s">
        <v>2969</v>
      </c>
      <c r="R1170" s="12">
        <v>20.046733199999952</v>
      </c>
      <c r="S1170" s="59">
        <v>0</v>
      </c>
      <c r="T1170" s="59">
        <v>0</v>
      </c>
      <c r="U1170" s="59">
        <v>0</v>
      </c>
      <c r="V1170" s="59">
        <v>0</v>
      </c>
      <c r="W1170" s="59">
        <v>0</v>
      </c>
      <c r="X1170" s="60">
        <f t="shared" si="208"/>
        <v>0</v>
      </c>
      <c r="Y1170" s="5"/>
    </row>
    <row r="1171" spans="1:25" customFormat="1" x14ac:dyDescent="0.35">
      <c r="A1171" s="1" t="s">
        <v>1906</v>
      </c>
      <c r="B1171" s="1" t="s">
        <v>1907</v>
      </c>
      <c r="C1171" s="3">
        <v>44003</v>
      </c>
      <c r="D1171" s="1" t="s">
        <v>1321</v>
      </c>
      <c r="E1171" s="1" t="s">
        <v>1322</v>
      </c>
      <c r="F1171" s="1" t="s">
        <v>2983</v>
      </c>
      <c r="G1171" s="1" t="s">
        <v>3284</v>
      </c>
      <c r="H1171" s="42"/>
      <c r="I1171" s="2">
        <v>1</v>
      </c>
      <c r="J1171" s="2">
        <v>22.803471074380202</v>
      </c>
      <c r="K1171" s="87">
        <v>41.3173812049587</v>
      </c>
      <c r="L1171" s="2">
        <v>49.994031258000028</v>
      </c>
      <c r="M1171" s="4">
        <v>27.592200000000044</v>
      </c>
      <c r="N1171" s="4">
        <v>27.592200000000044</v>
      </c>
      <c r="O1171" s="4">
        <v>26.212590000000041</v>
      </c>
      <c r="P1171" s="4">
        <v>26.212590000000041</v>
      </c>
      <c r="Q1171" s="5" t="s">
        <v>2969</v>
      </c>
      <c r="R1171" s="12">
        <v>23.781441257999987</v>
      </c>
      <c r="S1171" s="59">
        <v>0</v>
      </c>
      <c r="T1171" s="59">
        <v>0</v>
      </c>
      <c r="U1171" s="59">
        <v>0</v>
      </c>
      <c r="V1171" s="59">
        <v>0</v>
      </c>
      <c r="W1171" s="59">
        <v>0</v>
      </c>
      <c r="X1171" s="60">
        <f t="shared" si="208"/>
        <v>0</v>
      </c>
      <c r="Y1171" s="5"/>
    </row>
    <row r="1172" spans="1:25" customFormat="1" x14ac:dyDescent="0.35">
      <c r="A1172" s="1" t="s">
        <v>2964</v>
      </c>
      <c r="B1172" s="1" t="s">
        <v>2965</v>
      </c>
      <c r="C1172" s="3">
        <v>44003</v>
      </c>
      <c r="D1172" s="1" t="s">
        <v>1321</v>
      </c>
      <c r="E1172" s="1" t="s">
        <v>1322</v>
      </c>
      <c r="F1172" s="1" t="s">
        <v>2983</v>
      </c>
      <c r="G1172" s="1" t="s">
        <v>3284</v>
      </c>
      <c r="H1172" s="42">
        <v>778</v>
      </c>
      <c r="I1172" s="2">
        <v>2</v>
      </c>
      <c r="J1172" s="2">
        <v>41.833388429752098</v>
      </c>
      <c r="K1172" s="87">
        <v>112.723411795041</v>
      </c>
      <c r="L1172" s="2">
        <v>136.3953282719996</v>
      </c>
      <c r="M1172" s="4">
        <v>50.618400000000037</v>
      </c>
      <c r="N1172" s="4">
        <v>101.23680000000007</v>
      </c>
      <c r="O1172" s="4">
        <v>96.17496000000007</v>
      </c>
      <c r="P1172" s="4">
        <v>96.17496000000007</v>
      </c>
      <c r="Q1172" s="5" t="s">
        <v>2969</v>
      </c>
      <c r="R1172" s="12">
        <v>40.220368271999533</v>
      </c>
      <c r="S1172" s="59">
        <v>543.76</v>
      </c>
      <c r="T1172" s="59">
        <v>-13.1</v>
      </c>
      <c r="U1172" s="59">
        <v>-10.88</v>
      </c>
      <c r="V1172" s="59">
        <v>-6.5299999999999727</v>
      </c>
      <c r="W1172" s="59">
        <v>513.25</v>
      </c>
      <c r="X1172" s="60">
        <f>+W1172-P1173</f>
        <v>196.29371000000032</v>
      </c>
      <c r="Y1172" s="5"/>
    </row>
    <row r="1173" spans="1:25" customFormat="1" x14ac:dyDescent="0.35">
      <c r="A1173" s="1"/>
      <c r="B1173" s="1"/>
      <c r="C1173" s="3"/>
      <c r="D1173" s="1"/>
      <c r="E1173" s="1"/>
      <c r="F1173" s="1"/>
      <c r="G1173" s="1"/>
      <c r="H1173" s="42"/>
      <c r="I1173" s="2"/>
      <c r="J1173" s="2"/>
      <c r="K1173" s="87"/>
      <c r="L1173" s="2"/>
      <c r="M1173" s="4"/>
      <c r="N1173" s="4"/>
      <c r="O1173" s="4"/>
      <c r="P1173" s="26">
        <f>SUM(P1169:P1172)</f>
        <v>316.95628999999968</v>
      </c>
      <c r="Q1173" s="5"/>
      <c r="R1173" s="12"/>
      <c r="S1173" s="59">
        <v>0</v>
      </c>
      <c r="T1173" s="59">
        <v>0</v>
      </c>
      <c r="U1173" s="59">
        <v>0</v>
      </c>
      <c r="V1173" s="59">
        <v>0</v>
      </c>
      <c r="W1173" s="59">
        <v>0</v>
      </c>
      <c r="X1173" s="60">
        <f t="shared" ref="X1173:X1175" si="209">+W1173</f>
        <v>0</v>
      </c>
      <c r="Y1173" s="5"/>
    </row>
    <row r="1174" spans="1:25" customFormat="1" x14ac:dyDescent="0.35">
      <c r="A1174" s="1" t="s">
        <v>151</v>
      </c>
      <c r="B1174" s="1" t="s">
        <v>152</v>
      </c>
      <c r="C1174" s="3">
        <v>44003</v>
      </c>
      <c r="D1174" s="1" t="s">
        <v>157</v>
      </c>
      <c r="E1174" s="1" t="s">
        <v>158</v>
      </c>
      <c r="F1174" s="1" t="s">
        <v>2983</v>
      </c>
      <c r="G1174" s="1" t="s">
        <v>3285</v>
      </c>
      <c r="H1174" s="42"/>
      <c r="I1174" s="2">
        <v>1</v>
      </c>
      <c r="J1174" s="2">
        <v>483.68314049586797</v>
      </c>
      <c r="K1174" s="87">
        <v>846.27620676859499</v>
      </c>
      <c r="L1174" s="2">
        <v>1023.9942101899999</v>
      </c>
      <c r="M1174" s="4">
        <v>585.25660000000028</v>
      </c>
      <c r="N1174" s="4">
        <v>585.25660000000028</v>
      </c>
      <c r="O1174" s="4">
        <v>555.99377000000027</v>
      </c>
      <c r="P1174" s="4">
        <v>555.99377000000027</v>
      </c>
      <c r="Q1174" s="5" t="s">
        <v>2969</v>
      </c>
      <c r="R1174" s="12">
        <v>468.00044018999961</v>
      </c>
      <c r="S1174" s="59">
        <v>0</v>
      </c>
      <c r="T1174" s="59">
        <v>0</v>
      </c>
      <c r="U1174" s="59">
        <v>0</v>
      </c>
      <c r="V1174" s="59">
        <v>0</v>
      </c>
      <c r="W1174" s="59">
        <v>0</v>
      </c>
      <c r="X1174" s="60">
        <f t="shared" si="209"/>
        <v>0</v>
      </c>
      <c r="Y1174" s="5"/>
    </row>
    <row r="1175" spans="1:25" customFormat="1" x14ac:dyDescent="0.35">
      <c r="A1175" s="1" t="s">
        <v>517</v>
      </c>
      <c r="B1175" s="1" t="s">
        <v>518</v>
      </c>
      <c r="C1175" s="3">
        <v>44003</v>
      </c>
      <c r="D1175" s="1" t="s">
        <v>157</v>
      </c>
      <c r="E1175" s="1" t="s">
        <v>158</v>
      </c>
      <c r="F1175" s="1" t="s">
        <v>2983</v>
      </c>
      <c r="G1175" s="1" t="s">
        <v>3285</v>
      </c>
      <c r="H1175" s="42"/>
      <c r="I1175" s="2">
        <v>1</v>
      </c>
      <c r="J1175" s="2">
        <v>342.30173553718998</v>
      </c>
      <c r="K1175" s="87">
        <v>597.51506351900798</v>
      </c>
      <c r="L1175" s="2">
        <v>722.99322685799962</v>
      </c>
      <c r="M1175" s="4">
        <v>414.18509999999986</v>
      </c>
      <c r="N1175" s="4">
        <v>414.18509999999986</v>
      </c>
      <c r="O1175" s="4">
        <v>393.47584499999988</v>
      </c>
      <c r="P1175" s="4">
        <v>393.47584499999988</v>
      </c>
      <c r="Q1175" s="5" t="s">
        <v>2969</v>
      </c>
      <c r="R1175" s="12">
        <v>329.51738185799974</v>
      </c>
      <c r="S1175" s="59">
        <v>0</v>
      </c>
      <c r="T1175" s="59">
        <v>0</v>
      </c>
      <c r="U1175" s="59">
        <v>0</v>
      </c>
      <c r="V1175" s="59">
        <v>0</v>
      </c>
      <c r="W1175" s="59">
        <v>0</v>
      </c>
      <c r="X1175" s="60">
        <f t="shared" si="209"/>
        <v>0</v>
      </c>
      <c r="Y1175" s="5"/>
    </row>
    <row r="1176" spans="1:25" customFormat="1" x14ac:dyDescent="0.35">
      <c r="A1176" s="1" t="s">
        <v>1790</v>
      </c>
      <c r="B1176" s="1" t="s">
        <v>1791</v>
      </c>
      <c r="C1176" s="3">
        <v>44003</v>
      </c>
      <c r="D1176" s="1" t="s">
        <v>157</v>
      </c>
      <c r="E1176" s="1" t="s">
        <v>158</v>
      </c>
      <c r="F1176" s="1" t="s">
        <v>2983</v>
      </c>
      <c r="G1176" s="1" t="s">
        <v>3285</v>
      </c>
      <c r="H1176" s="42">
        <v>779</v>
      </c>
      <c r="I1176" s="2">
        <v>1</v>
      </c>
      <c r="J1176" s="2">
        <v>195.84768595041299</v>
      </c>
      <c r="K1176" s="87">
        <v>342.62965113966902</v>
      </c>
      <c r="L1176" s="2">
        <v>414.58187787899948</v>
      </c>
      <c r="M1176" s="4">
        <v>236.9756999999997</v>
      </c>
      <c r="N1176" s="4">
        <v>236.9756999999997</v>
      </c>
      <c r="O1176" s="4">
        <v>225.12691499999971</v>
      </c>
      <c r="P1176" s="4">
        <v>225.12691499999971</v>
      </c>
      <c r="Q1176" s="5" t="s">
        <v>2969</v>
      </c>
      <c r="R1176" s="12">
        <v>189.45496287899977</v>
      </c>
      <c r="S1176" s="59">
        <v>2161.59</v>
      </c>
      <c r="T1176" s="59">
        <v>-52.09</v>
      </c>
      <c r="U1176" s="59">
        <v>-43.23</v>
      </c>
      <c r="V1176" s="59">
        <v>-69.170000000000073</v>
      </c>
      <c r="W1176" s="59">
        <v>1997.1</v>
      </c>
      <c r="X1176" s="60">
        <f>+W1176-P1177</f>
        <v>822.50347000000011</v>
      </c>
      <c r="Y1176" s="5"/>
    </row>
    <row r="1177" spans="1:25" customFormat="1" x14ac:dyDescent="0.35">
      <c r="A1177" s="1"/>
      <c r="B1177" s="1"/>
      <c r="C1177" s="3"/>
      <c r="D1177" s="1"/>
      <c r="E1177" s="1"/>
      <c r="F1177" s="1"/>
      <c r="G1177" s="1"/>
      <c r="H1177" s="42"/>
      <c r="I1177" s="2"/>
      <c r="J1177" s="2"/>
      <c r="K1177" s="87"/>
      <c r="L1177" s="2"/>
      <c r="M1177" s="4"/>
      <c r="N1177" s="4"/>
      <c r="O1177" s="4"/>
      <c r="P1177" s="26">
        <f>SUM(P1174:P1176)</f>
        <v>1174.5965299999998</v>
      </c>
      <c r="Q1177" s="5"/>
      <c r="R1177" s="12"/>
      <c r="S1177" s="59">
        <v>0</v>
      </c>
      <c r="T1177" s="59">
        <v>0</v>
      </c>
      <c r="U1177" s="59">
        <v>0</v>
      </c>
      <c r="V1177" s="59">
        <v>0</v>
      </c>
      <c r="W1177" s="59">
        <v>0</v>
      </c>
      <c r="X1177" s="60">
        <f t="shared" ref="X1177:X1179" si="210">+W1177</f>
        <v>0</v>
      </c>
      <c r="Y1177" s="5"/>
    </row>
    <row r="1178" spans="1:25" customFormat="1" x14ac:dyDescent="0.35">
      <c r="A1178" s="1" t="s">
        <v>1720</v>
      </c>
      <c r="B1178" s="1" t="s">
        <v>1721</v>
      </c>
      <c r="C1178" s="3">
        <v>44005</v>
      </c>
      <c r="D1178" s="1" t="s">
        <v>1788</v>
      </c>
      <c r="E1178" s="1" t="s">
        <v>1789</v>
      </c>
      <c r="F1178" s="1" t="s">
        <v>2983</v>
      </c>
      <c r="G1178" s="1" t="s">
        <v>3286</v>
      </c>
      <c r="H1178" s="42"/>
      <c r="I1178" s="2">
        <v>1</v>
      </c>
      <c r="J1178" s="2">
        <v>176.041818181818</v>
      </c>
      <c r="K1178" s="87">
        <v>307.98516090909101</v>
      </c>
      <c r="L1178" s="2">
        <v>372.66204470000008</v>
      </c>
      <c r="M1178" s="4">
        <v>213.01059999999978</v>
      </c>
      <c r="N1178" s="4">
        <v>213.01059999999978</v>
      </c>
      <c r="O1178" s="4">
        <v>202.36006999999978</v>
      </c>
      <c r="P1178" s="4">
        <v>202.36006999999978</v>
      </c>
      <c r="Q1178" s="5" t="s">
        <v>2969</v>
      </c>
      <c r="R1178" s="12">
        <v>170.3019747000003</v>
      </c>
      <c r="S1178" s="59">
        <v>0</v>
      </c>
      <c r="T1178" s="59">
        <v>0</v>
      </c>
      <c r="U1178" s="59">
        <v>0</v>
      </c>
      <c r="V1178" s="59">
        <v>0</v>
      </c>
      <c r="W1178" s="59">
        <v>0</v>
      </c>
      <c r="X1178" s="60">
        <f t="shared" si="210"/>
        <v>0</v>
      </c>
      <c r="Y1178" s="5"/>
    </row>
    <row r="1179" spans="1:25" customFormat="1" x14ac:dyDescent="0.35">
      <c r="A1179" s="1" t="s">
        <v>2072</v>
      </c>
      <c r="B1179" s="1" t="s">
        <v>2073</v>
      </c>
      <c r="C1179" s="3">
        <v>44005</v>
      </c>
      <c r="D1179" s="1" t="s">
        <v>1788</v>
      </c>
      <c r="E1179" s="1" t="s">
        <v>1789</v>
      </c>
      <c r="F1179" s="1" t="s">
        <v>2983</v>
      </c>
      <c r="G1179" s="1" t="s">
        <v>3286</v>
      </c>
      <c r="H1179" s="42"/>
      <c r="I1179" s="2">
        <v>1</v>
      </c>
      <c r="J1179" s="2">
        <v>93.082066115702503</v>
      </c>
      <c r="K1179" s="87">
        <v>162.834043180165</v>
      </c>
      <c r="L1179" s="2">
        <v>197.02919224799965</v>
      </c>
      <c r="M1179" s="4">
        <v>112.62930000000003</v>
      </c>
      <c r="N1179" s="4">
        <v>112.62930000000003</v>
      </c>
      <c r="O1179" s="4">
        <v>106.99783500000002</v>
      </c>
      <c r="P1179" s="4">
        <v>106.99783500000002</v>
      </c>
      <c r="Q1179" s="5" t="s">
        <v>2969</v>
      </c>
      <c r="R1179" s="12">
        <v>90.031357247999622</v>
      </c>
      <c r="S1179" s="59">
        <v>0</v>
      </c>
      <c r="T1179" s="59">
        <v>0</v>
      </c>
      <c r="U1179" s="59">
        <v>0</v>
      </c>
      <c r="V1179" s="59">
        <v>0</v>
      </c>
      <c r="W1179" s="59">
        <v>0</v>
      </c>
      <c r="X1179" s="60">
        <f t="shared" si="210"/>
        <v>0</v>
      </c>
      <c r="Y1179" s="5"/>
    </row>
    <row r="1180" spans="1:25" customFormat="1" x14ac:dyDescent="0.35">
      <c r="A1180" s="1" t="s">
        <v>2940</v>
      </c>
      <c r="B1180" s="1" t="s">
        <v>2941</v>
      </c>
      <c r="C1180" s="3">
        <v>44005</v>
      </c>
      <c r="D1180" s="1" t="s">
        <v>1788</v>
      </c>
      <c r="E1180" s="1" t="s">
        <v>1789</v>
      </c>
      <c r="F1180" s="1" t="s">
        <v>2983</v>
      </c>
      <c r="G1180" s="1" t="s">
        <v>3286</v>
      </c>
      <c r="H1180" s="42">
        <v>807</v>
      </c>
      <c r="I1180" s="2">
        <v>6</v>
      </c>
      <c r="J1180" s="2">
        <v>259.495371900826</v>
      </c>
      <c r="K1180" s="87">
        <v>2724.7325444032999</v>
      </c>
      <c r="L1180" s="2">
        <v>3296.9263787279929</v>
      </c>
      <c r="M1180" s="4">
        <v>313.98939999999948</v>
      </c>
      <c r="N1180" s="4">
        <v>1883.9363999999969</v>
      </c>
      <c r="O1180" s="4">
        <v>1789.739579999997</v>
      </c>
      <c r="P1180" s="4">
        <v>1789.739579999997</v>
      </c>
      <c r="Q1180" s="5" t="s">
        <v>2969</v>
      </c>
      <c r="R1180" s="12">
        <v>1507.1867987279959</v>
      </c>
      <c r="S1180" s="59">
        <v>3866.63</v>
      </c>
      <c r="T1180" s="59">
        <v>-93.19</v>
      </c>
      <c r="U1180" s="59">
        <v>-77.33</v>
      </c>
      <c r="V1180" s="59">
        <v>-46.390000000000327</v>
      </c>
      <c r="W1180" s="59">
        <v>3649.72</v>
      </c>
      <c r="X1180" s="60">
        <f>+W1180-P1181</f>
        <v>1550.6225150000032</v>
      </c>
      <c r="Y1180" s="5"/>
    </row>
    <row r="1181" spans="1:25" customFormat="1" x14ac:dyDescent="0.35">
      <c r="A1181" s="1"/>
      <c r="B1181" s="1"/>
      <c r="C1181" s="3"/>
      <c r="D1181" s="1"/>
      <c r="E1181" s="1"/>
      <c r="F1181" s="1"/>
      <c r="G1181" s="1"/>
      <c r="H1181" s="42"/>
      <c r="I1181" s="2"/>
      <c r="J1181" s="2"/>
      <c r="K1181" s="87"/>
      <c r="L1181" s="2"/>
      <c r="M1181" s="4"/>
      <c r="N1181" s="4"/>
      <c r="O1181" s="4"/>
      <c r="P1181" s="26">
        <f>SUM(P1178:P1180)</f>
        <v>2099.0974849999966</v>
      </c>
      <c r="Q1181" s="5"/>
      <c r="R1181" s="12"/>
      <c r="S1181" s="59">
        <v>0</v>
      </c>
      <c r="T1181" s="59">
        <v>0</v>
      </c>
      <c r="U1181" s="59">
        <v>0</v>
      </c>
      <c r="V1181" s="59">
        <v>0</v>
      </c>
      <c r="W1181" s="59">
        <v>0</v>
      </c>
      <c r="X1181" s="60">
        <f t="shared" ref="X1181:X1183" si="211">+W1181</f>
        <v>0</v>
      </c>
      <c r="Y1181" s="5"/>
    </row>
    <row r="1182" spans="1:25" customFormat="1" x14ac:dyDescent="0.35">
      <c r="A1182" s="1" t="s">
        <v>1669</v>
      </c>
      <c r="B1182" s="1" t="s">
        <v>1670</v>
      </c>
      <c r="C1182" s="3">
        <v>44006</v>
      </c>
      <c r="D1182" s="1" t="s">
        <v>1671</v>
      </c>
      <c r="E1182" s="1" t="s">
        <v>130</v>
      </c>
      <c r="F1182" s="1" t="s">
        <v>2983</v>
      </c>
      <c r="G1182" s="1" t="s">
        <v>3113</v>
      </c>
      <c r="H1182" s="42"/>
      <c r="I1182" s="2">
        <v>1</v>
      </c>
      <c r="J1182" s="2">
        <v>217.36768595041301</v>
      </c>
      <c r="K1182" s="87">
        <v>380.31302436942099</v>
      </c>
      <c r="L1182" s="2">
        <v>460.17875948699935</v>
      </c>
      <c r="M1182" s="4">
        <v>263.01489999999973</v>
      </c>
      <c r="N1182" s="4">
        <v>263.01489999999973</v>
      </c>
      <c r="O1182" s="4">
        <v>249.86415499999973</v>
      </c>
      <c r="P1182" s="4">
        <v>249.86415499999973</v>
      </c>
      <c r="Q1182" s="5" t="s">
        <v>2969</v>
      </c>
      <c r="R1182" s="12">
        <v>210.31460448699963</v>
      </c>
      <c r="S1182" s="59">
        <v>0</v>
      </c>
      <c r="T1182" s="59">
        <v>0</v>
      </c>
      <c r="U1182" s="59">
        <v>0</v>
      </c>
      <c r="V1182" s="59">
        <v>0</v>
      </c>
      <c r="W1182" s="59">
        <v>0</v>
      </c>
      <c r="X1182" s="60">
        <f t="shared" si="211"/>
        <v>0</v>
      </c>
      <c r="Y1182" s="5"/>
    </row>
    <row r="1183" spans="1:25" customFormat="1" x14ac:dyDescent="0.35">
      <c r="A1183" s="1" t="s">
        <v>2076</v>
      </c>
      <c r="B1183" s="1" t="s">
        <v>2077</v>
      </c>
      <c r="C1183" s="3">
        <v>44006</v>
      </c>
      <c r="D1183" s="1" t="s">
        <v>1671</v>
      </c>
      <c r="E1183" s="1" t="s">
        <v>130</v>
      </c>
      <c r="F1183" s="1" t="s">
        <v>2983</v>
      </c>
      <c r="G1183" s="1" t="s">
        <v>3113</v>
      </c>
      <c r="H1183" s="42"/>
      <c r="I1183" s="2">
        <v>1</v>
      </c>
      <c r="J1183" s="2">
        <v>66.538429752066094</v>
      </c>
      <c r="K1183" s="87">
        <v>116.44824052479299</v>
      </c>
      <c r="L1183" s="2">
        <v>140.9023710349995</v>
      </c>
      <c r="M1183" s="4">
        <v>80.51149999999997</v>
      </c>
      <c r="N1183" s="4">
        <v>80.51149999999997</v>
      </c>
      <c r="O1183" s="4">
        <v>76.485924999999966</v>
      </c>
      <c r="P1183" s="4">
        <v>76.485924999999966</v>
      </c>
      <c r="Q1183" s="5" t="s">
        <v>2969</v>
      </c>
      <c r="R1183" s="12">
        <v>64.416446034999538</v>
      </c>
      <c r="S1183" s="59">
        <v>0</v>
      </c>
      <c r="T1183" s="59">
        <v>0</v>
      </c>
      <c r="U1183" s="59">
        <v>0</v>
      </c>
      <c r="V1183" s="59">
        <v>0</v>
      </c>
      <c r="W1183" s="59">
        <v>0</v>
      </c>
      <c r="X1183" s="60">
        <f t="shared" si="211"/>
        <v>0</v>
      </c>
      <c r="Y1183" s="5"/>
    </row>
    <row r="1184" spans="1:25" customFormat="1" x14ac:dyDescent="0.35">
      <c r="A1184" s="1" t="s">
        <v>2912</v>
      </c>
      <c r="B1184" s="1" t="s">
        <v>2913</v>
      </c>
      <c r="C1184" s="3">
        <v>44006</v>
      </c>
      <c r="D1184" s="1" t="s">
        <v>1671</v>
      </c>
      <c r="E1184" s="1" t="s">
        <v>130</v>
      </c>
      <c r="F1184" s="1" t="s">
        <v>2983</v>
      </c>
      <c r="G1184" s="1" t="s">
        <v>3113</v>
      </c>
      <c r="H1184" s="42">
        <v>786</v>
      </c>
      <c r="I1184" s="2">
        <v>1</v>
      </c>
      <c r="J1184" s="2">
        <v>168.656611570248</v>
      </c>
      <c r="K1184" s="87">
        <v>315.46207254545499</v>
      </c>
      <c r="L1184" s="2">
        <v>381.70910778000052</v>
      </c>
      <c r="M1184" s="4">
        <v>204.07450000000009</v>
      </c>
      <c r="N1184" s="4">
        <v>204.07450000000009</v>
      </c>
      <c r="O1184" s="4">
        <v>193.87077500000007</v>
      </c>
      <c r="P1184" s="4">
        <v>193.87077500000007</v>
      </c>
      <c r="Q1184" s="5" t="s">
        <v>2969</v>
      </c>
      <c r="R1184" s="12">
        <v>187.83833278000046</v>
      </c>
      <c r="S1184" s="59">
        <v>982.77</v>
      </c>
      <c r="T1184" s="59">
        <v>-23.68</v>
      </c>
      <c r="U1184" s="59">
        <v>-19.66</v>
      </c>
      <c r="V1184" s="59">
        <v>-41.280000000000086</v>
      </c>
      <c r="W1184" s="59">
        <v>898.15</v>
      </c>
      <c r="X1184" s="60">
        <f>+W1184-P1185</f>
        <v>377.92914500000018</v>
      </c>
      <c r="Y1184" s="5"/>
    </row>
    <row r="1185" spans="1:25" customFormat="1" x14ac:dyDescent="0.35">
      <c r="A1185" s="1"/>
      <c r="B1185" s="1"/>
      <c r="C1185" s="3"/>
      <c r="D1185" s="1"/>
      <c r="E1185" s="1"/>
      <c r="F1185" s="1"/>
      <c r="G1185" s="1"/>
      <c r="H1185" s="42"/>
      <c r="I1185" s="2"/>
      <c r="J1185" s="2"/>
      <c r="K1185" s="87"/>
      <c r="L1185" s="2"/>
      <c r="M1185" s="4"/>
      <c r="N1185" s="4"/>
      <c r="O1185" s="4"/>
      <c r="P1185" s="26">
        <f>SUM(P1182:P1184)</f>
        <v>520.2208549999998</v>
      </c>
      <c r="Q1185" s="5"/>
      <c r="R1185" s="12"/>
      <c r="S1185" s="59">
        <v>0</v>
      </c>
      <c r="T1185" s="59">
        <v>0</v>
      </c>
      <c r="U1185" s="59">
        <v>0</v>
      </c>
      <c r="V1185" s="59">
        <v>0</v>
      </c>
      <c r="W1185" s="59">
        <v>0</v>
      </c>
      <c r="X1185" s="60">
        <f>+W1185</f>
        <v>0</v>
      </c>
      <c r="Y1185" s="5"/>
    </row>
    <row r="1186" spans="1:25" customFormat="1" x14ac:dyDescent="0.35">
      <c r="A1186" s="1" t="s">
        <v>597</v>
      </c>
      <c r="B1186" s="1" t="s">
        <v>561</v>
      </c>
      <c r="C1186" s="3">
        <v>44006</v>
      </c>
      <c r="D1186" s="1" t="s">
        <v>598</v>
      </c>
      <c r="E1186" s="1" t="s">
        <v>599</v>
      </c>
      <c r="F1186" s="1" t="s">
        <v>2983</v>
      </c>
      <c r="G1186" s="1" t="s">
        <v>3287</v>
      </c>
      <c r="H1186" s="42">
        <v>788</v>
      </c>
      <c r="I1186" s="2">
        <v>6</v>
      </c>
      <c r="J1186" s="2">
        <v>181.88462809917399</v>
      </c>
      <c r="K1186" s="87">
        <v>1623.2739252049601</v>
      </c>
      <c r="L1186" s="2">
        <v>1964.1614494980015</v>
      </c>
      <c r="M1186" s="4">
        <v>220.08040000000054</v>
      </c>
      <c r="N1186" s="4">
        <v>1320.4824000000033</v>
      </c>
      <c r="O1186" s="4">
        <v>1254.458280000003</v>
      </c>
      <c r="P1186" s="26">
        <v>1254.458280000003</v>
      </c>
      <c r="Q1186" s="5" t="s">
        <v>2969</v>
      </c>
      <c r="R1186" s="12">
        <v>709.70316949799849</v>
      </c>
      <c r="S1186" s="59">
        <v>1964.16</v>
      </c>
      <c r="T1186" s="59">
        <v>-47.34</v>
      </c>
      <c r="U1186" s="59">
        <v>-39.28</v>
      </c>
      <c r="V1186" s="59">
        <v>-82.490000000000236</v>
      </c>
      <c r="W1186" s="59">
        <v>1795.05</v>
      </c>
      <c r="X1186" s="60">
        <f t="shared" ref="X1186:X1187" si="212">+W1186-P1186</f>
        <v>540.59171999999694</v>
      </c>
      <c r="Y1186" s="5"/>
    </row>
    <row r="1187" spans="1:25" customFormat="1" x14ac:dyDescent="0.35">
      <c r="A1187" s="1" t="s">
        <v>1343</v>
      </c>
      <c r="B1187" s="1" t="s">
        <v>1344</v>
      </c>
      <c r="C1187" s="3">
        <v>44006</v>
      </c>
      <c r="D1187" s="1" t="s">
        <v>1347</v>
      </c>
      <c r="E1187" s="1" t="s">
        <v>1348</v>
      </c>
      <c r="F1187" s="1" t="s">
        <v>2983</v>
      </c>
      <c r="G1187" s="1" t="s">
        <v>3288</v>
      </c>
      <c r="H1187" s="42">
        <v>781</v>
      </c>
      <c r="I1187" s="2">
        <v>1</v>
      </c>
      <c r="J1187" s="2">
        <v>825.23652892561995</v>
      </c>
      <c r="K1187" s="87">
        <v>1443.8668404694199</v>
      </c>
      <c r="L1187" s="2">
        <v>1747.078876967998</v>
      </c>
      <c r="M1187" s="4">
        <v>998.53620000000012</v>
      </c>
      <c r="N1187" s="4">
        <v>998.53620000000012</v>
      </c>
      <c r="O1187" s="4">
        <v>948.60939000000008</v>
      </c>
      <c r="P1187" s="26">
        <v>948.60939000000008</v>
      </c>
      <c r="Q1187" s="5" t="s">
        <v>2969</v>
      </c>
      <c r="R1187" s="12">
        <v>798.46948696799791</v>
      </c>
      <c r="S1187" s="59">
        <v>2482.09</v>
      </c>
      <c r="T1187" s="59">
        <v>-59.82</v>
      </c>
      <c r="U1187" s="59">
        <v>-49.64</v>
      </c>
      <c r="V1187" s="59">
        <v>-29.7800000000002</v>
      </c>
      <c r="W1187" s="59">
        <v>2342.85</v>
      </c>
      <c r="X1187" s="60">
        <f t="shared" si="212"/>
        <v>1394.2406099999998</v>
      </c>
      <c r="Y1187" s="5"/>
    </row>
    <row r="1188" spans="1:25" customFormat="1" x14ac:dyDescent="0.35">
      <c r="A1188" s="1" t="s">
        <v>2084</v>
      </c>
      <c r="B1188" s="1" t="s">
        <v>2085</v>
      </c>
      <c r="C1188" s="3">
        <v>44006</v>
      </c>
      <c r="D1188" s="1" t="s">
        <v>2086</v>
      </c>
      <c r="E1188" s="1" t="s">
        <v>2087</v>
      </c>
      <c r="F1188" s="1" t="s">
        <v>2983</v>
      </c>
      <c r="G1188" s="1" t="s">
        <v>3289</v>
      </c>
      <c r="H1188" s="42"/>
      <c r="I1188" s="2">
        <v>1</v>
      </c>
      <c r="J1188" s="2">
        <v>494.954462809917</v>
      </c>
      <c r="K1188" s="87">
        <v>866.947388423966</v>
      </c>
      <c r="L1188" s="2">
        <v>1049.0063399929988</v>
      </c>
      <c r="M1188" s="4">
        <v>598.89489999999955</v>
      </c>
      <c r="N1188" s="4">
        <v>598.89489999999955</v>
      </c>
      <c r="O1188" s="4">
        <v>568.95015499999954</v>
      </c>
      <c r="P1188" s="4">
        <v>568.95015499999954</v>
      </c>
      <c r="Q1188" s="5" t="s">
        <v>2969</v>
      </c>
      <c r="R1188" s="12">
        <v>480.05618499299931</v>
      </c>
      <c r="S1188" s="59">
        <v>0</v>
      </c>
      <c r="T1188" s="59">
        <v>0</v>
      </c>
      <c r="U1188" s="59">
        <v>0</v>
      </c>
      <c r="V1188" s="59">
        <v>0</v>
      </c>
      <c r="W1188" s="59">
        <v>0</v>
      </c>
      <c r="X1188" s="60">
        <f>+W1188</f>
        <v>0</v>
      </c>
      <c r="Y1188" s="5"/>
    </row>
    <row r="1189" spans="1:25" customFormat="1" x14ac:dyDescent="0.35">
      <c r="A1189" s="1" t="s">
        <v>2474</v>
      </c>
      <c r="B1189" s="1" t="s">
        <v>2475</v>
      </c>
      <c r="C1189" s="3">
        <v>44006</v>
      </c>
      <c r="D1189" s="1" t="s">
        <v>2086</v>
      </c>
      <c r="E1189" s="1" t="s">
        <v>2087</v>
      </c>
      <c r="F1189" s="1" t="s">
        <v>2983</v>
      </c>
      <c r="G1189" s="1" t="s">
        <v>3289</v>
      </c>
      <c r="H1189" s="42">
        <v>782</v>
      </c>
      <c r="I1189" s="2">
        <v>1</v>
      </c>
      <c r="J1189" s="2">
        <v>806.82363636363596</v>
      </c>
      <c r="K1189" s="87">
        <v>1411.56215652727</v>
      </c>
      <c r="L1189" s="2">
        <v>1707.9902093979965</v>
      </c>
      <c r="M1189" s="4">
        <v>976.25659999999948</v>
      </c>
      <c r="N1189" s="4">
        <v>976.25659999999948</v>
      </c>
      <c r="O1189" s="4">
        <v>927.44376999999952</v>
      </c>
      <c r="P1189" s="4">
        <v>927.44376999999952</v>
      </c>
      <c r="Q1189" s="5" t="s">
        <v>2969</v>
      </c>
      <c r="R1189" s="12">
        <v>780.54643939799701</v>
      </c>
      <c r="S1189" s="59">
        <v>2757</v>
      </c>
      <c r="T1189" s="59">
        <v>-66.44</v>
      </c>
      <c r="U1189" s="59">
        <v>-55.14</v>
      </c>
      <c r="V1189" s="59">
        <v>-88.230000000000018</v>
      </c>
      <c r="W1189" s="59">
        <v>2547.19</v>
      </c>
      <c r="X1189" s="60">
        <f>+W1189-P1190</f>
        <v>1050.7960750000011</v>
      </c>
      <c r="Y1189" s="5"/>
    </row>
    <row r="1190" spans="1:25" customFormat="1" x14ac:dyDescent="0.35">
      <c r="A1190" s="1"/>
      <c r="B1190" s="1"/>
      <c r="C1190" s="3"/>
      <c r="D1190" s="1"/>
      <c r="E1190" s="1"/>
      <c r="F1190" s="1"/>
      <c r="G1190" s="1"/>
      <c r="H1190" s="42"/>
      <c r="I1190" s="2"/>
      <c r="J1190" s="2"/>
      <c r="K1190" s="87"/>
      <c r="L1190" s="2"/>
      <c r="M1190" s="4"/>
      <c r="N1190" s="4"/>
      <c r="O1190" s="4"/>
      <c r="P1190" s="26">
        <f>SUM(P1188:P1189)</f>
        <v>1496.3939249999989</v>
      </c>
      <c r="Q1190" s="5"/>
      <c r="R1190" s="12"/>
      <c r="S1190" s="59">
        <v>0</v>
      </c>
      <c r="T1190" s="59">
        <v>0</v>
      </c>
      <c r="U1190" s="59">
        <v>0</v>
      </c>
      <c r="V1190" s="59">
        <v>0</v>
      </c>
      <c r="W1190" s="59">
        <v>0</v>
      </c>
      <c r="X1190" s="60">
        <f t="shared" ref="X1190:X1191" si="213">+W1190</f>
        <v>0</v>
      </c>
      <c r="Y1190" s="5"/>
    </row>
    <row r="1191" spans="1:25" customFormat="1" x14ac:dyDescent="0.35">
      <c r="A1191" s="1" t="s">
        <v>2389</v>
      </c>
      <c r="B1191" s="1" t="s">
        <v>2390</v>
      </c>
      <c r="C1191" s="3">
        <v>44006</v>
      </c>
      <c r="D1191" s="1" t="s">
        <v>2401</v>
      </c>
      <c r="E1191" s="1" t="s">
        <v>2402</v>
      </c>
      <c r="F1191" s="1" t="s">
        <v>2983</v>
      </c>
      <c r="G1191" s="1" t="s">
        <v>3290</v>
      </c>
      <c r="H1191" s="42"/>
      <c r="I1191" s="2">
        <v>1</v>
      </c>
      <c r="J1191" s="2">
        <v>259.09049586776899</v>
      </c>
      <c r="K1191" s="87">
        <v>433.75635365702499</v>
      </c>
      <c r="L1191" s="2">
        <v>524.84518792500023</v>
      </c>
      <c r="M1191" s="4">
        <v>313.49950000000047</v>
      </c>
      <c r="N1191" s="4">
        <v>313.49950000000047</v>
      </c>
      <c r="O1191" s="4">
        <v>297.82452500000045</v>
      </c>
      <c r="P1191" s="4">
        <v>297.82452500000045</v>
      </c>
      <c r="Q1191" s="5" t="s">
        <v>2969</v>
      </c>
      <c r="R1191" s="12">
        <v>227.02066292499978</v>
      </c>
      <c r="S1191" s="59">
        <v>0</v>
      </c>
      <c r="T1191" s="59">
        <v>0</v>
      </c>
      <c r="U1191" s="59">
        <v>0</v>
      </c>
      <c r="V1191" s="59">
        <v>0</v>
      </c>
      <c r="W1191" s="59">
        <v>0</v>
      </c>
      <c r="X1191" s="60">
        <f t="shared" si="213"/>
        <v>0</v>
      </c>
      <c r="Y1191" s="5"/>
    </row>
    <row r="1192" spans="1:25" customFormat="1" x14ac:dyDescent="0.35">
      <c r="A1192" s="1" t="s">
        <v>2405</v>
      </c>
      <c r="B1192" s="1" t="s">
        <v>2406</v>
      </c>
      <c r="C1192" s="3">
        <v>44006</v>
      </c>
      <c r="D1192" s="1" t="s">
        <v>2401</v>
      </c>
      <c r="E1192" s="1" t="s">
        <v>2402</v>
      </c>
      <c r="F1192" s="1" t="s">
        <v>2983</v>
      </c>
      <c r="G1192" s="1" t="s">
        <v>3290</v>
      </c>
      <c r="H1192" s="42">
        <v>783</v>
      </c>
      <c r="I1192" s="2">
        <v>1</v>
      </c>
      <c r="J1192" s="2">
        <v>184.70140495867801</v>
      </c>
      <c r="K1192" s="87">
        <v>309.21785711157099</v>
      </c>
      <c r="L1192" s="2">
        <v>374.1536071050009</v>
      </c>
      <c r="M1192" s="4">
        <v>223.48870000000039</v>
      </c>
      <c r="N1192" s="4">
        <v>223.48870000000039</v>
      </c>
      <c r="O1192" s="4">
        <v>212.31426500000038</v>
      </c>
      <c r="P1192" s="4">
        <v>212.31426500000038</v>
      </c>
      <c r="Q1192" s="5" t="s">
        <v>2969</v>
      </c>
      <c r="R1192" s="12">
        <v>161.83934210500053</v>
      </c>
      <c r="S1192" s="59">
        <v>899</v>
      </c>
      <c r="T1192" s="59">
        <v>-21.67</v>
      </c>
      <c r="U1192" s="59">
        <v>-17.98</v>
      </c>
      <c r="V1192" s="59">
        <v>-10.800000000000068</v>
      </c>
      <c r="W1192" s="59">
        <v>848.55</v>
      </c>
      <c r="X1192" s="60">
        <f>+W1192-P1193</f>
        <v>338.41120999999913</v>
      </c>
      <c r="Y1192" s="5"/>
    </row>
    <row r="1193" spans="1:25" customFormat="1" x14ac:dyDescent="0.35">
      <c r="A1193" s="1"/>
      <c r="B1193" s="1"/>
      <c r="C1193" s="3"/>
      <c r="D1193" s="1"/>
      <c r="E1193" s="1"/>
      <c r="F1193" s="1"/>
      <c r="G1193" s="1"/>
      <c r="H1193" s="42"/>
      <c r="I1193" s="2"/>
      <c r="J1193" s="2"/>
      <c r="K1193" s="87"/>
      <c r="L1193" s="2"/>
      <c r="M1193" s="4"/>
      <c r="N1193" s="4"/>
      <c r="O1193" s="4"/>
      <c r="P1193" s="26">
        <f>SUM(P1191:P1192)</f>
        <v>510.13879000000082</v>
      </c>
      <c r="Q1193" s="5"/>
      <c r="R1193" s="12"/>
      <c r="S1193" s="59">
        <v>0</v>
      </c>
      <c r="T1193" s="59">
        <v>0</v>
      </c>
      <c r="U1193" s="59">
        <v>0</v>
      </c>
      <c r="V1193" s="59">
        <v>0</v>
      </c>
      <c r="W1193" s="59">
        <v>0</v>
      </c>
      <c r="X1193" s="60">
        <f>+W1193</f>
        <v>0</v>
      </c>
      <c r="Y1193" s="5"/>
    </row>
    <row r="1194" spans="1:25" customFormat="1" x14ac:dyDescent="0.35">
      <c r="A1194" s="1" t="s">
        <v>2474</v>
      </c>
      <c r="B1194" s="1" t="s">
        <v>2475</v>
      </c>
      <c r="C1194" s="3">
        <v>44006</v>
      </c>
      <c r="D1194" s="1" t="s">
        <v>2509</v>
      </c>
      <c r="E1194" s="1" t="s">
        <v>2510</v>
      </c>
      <c r="F1194" s="1" t="s">
        <v>2983</v>
      </c>
      <c r="G1194" s="1" t="s">
        <v>3291</v>
      </c>
      <c r="H1194" s="42">
        <v>784</v>
      </c>
      <c r="I1194" s="2">
        <v>1</v>
      </c>
      <c r="J1194" s="2">
        <v>806.82363636363596</v>
      </c>
      <c r="K1194" s="87">
        <v>1411.56215652727</v>
      </c>
      <c r="L1194" s="2">
        <v>1707.9902093979965</v>
      </c>
      <c r="M1194" s="4">
        <v>976.25659999999948</v>
      </c>
      <c r="N1194" s="4">
        <v>976.25659999999948</v>
      </c>
      <c r="O1194" s="4">
        <v>927.44376999999952</v>
      </c>
      <c r="P1194" s="26">
        <v>927.44376999999952</v>
      </c>
      <c r="Q1194" s="5" t="s">
        <v>2969</v>
      </c>
      <c r="R1194" s="12">
        <v>780.54643939799701</v>
      </c>
      <c r="S1194" s="59">
        <v>1708</v>
      </c>
      <c r="T1194" s="59">
        <v>-41.16</v>
      </c>
      <c r="U1194" s="59">
        <v>-34.159999999999997</v>
      </c>
      <c r="V1194" s="59">
        <v>-71.739999999999782</v>
      </c>
      <c r="W1194" s="59">
        <v>1560.94</v>
      </c>
      <c r="X1194" s="60">
        <f t="shared" ref="X1194:X1195" si="214">+W1194-P1194</f>
        <v>633.49623000000054</v>
      </c>
      <c r="Y1194" s="5"/>
    </row>
    <row r="1195" spans="1:25" customFormat="1" x14ac:dyDescent="0.35">
      <c r="A1195" s="1" t="s">
        <v>2474</v>
      </c>
      <c r="B1195" s="1" t="s">
        <v>2475</v>
      </c>
      <c r="C1195" s="3">
        <v>44006</v>
      </c>
      <c r="D1195" s="1" t="s">
        <v>2511</v>
      </c>
      <c r="E1195" s="1" t="s">
        <v>2512</v>
      </c>
      <c r="F1195" s="1" t="s">
        <v>2983</v>
      </c>
      <c r="G1195" s="1" t="s">
        <v>3292</v>
      </c>
      <c r="H1195" s="42">
        <v>785</v>
      </c>
      <c r="I1195" s="2">
        <v>1</v>
      </c>
      <c r="J1195" s="2">
        <v>806.82363636363596</v>
      </c>
      <c r="K1195" s="87">
        <v>1411.56215652727</v>
      </c>
      <c r="L1195" s="2">
        <v>1707.9902093979965</v>
      </c>
      <c r="M1195" s="4">
        <v>976.25659999999948</v>
      </c>
      <c r="N1195" s="4">
        <v>976.25659999999948</v>
      </c>
      <c r="O1195" s="4">
        <v>927.44376999999952</v>
      </c>
      <c r="P1195" s="26">
        <v>927.44376999999952</v>
      </c>
      <c r="Q1195" s="5" t="s">
        <v>2969</v>
      </c>
      <c r="R1195" s="12">
        <v>780.54643939799701</v>
      </c>
      <c r="S1195" s="59">
        <v>1708</v>
      </c>
      <c r="T1195" s="59">
        <v>-41.16</v>
      </c>
      <c r="U1195" s="59">
        <v>-34.159999999999997</v>
      </c>
      <c r="V1195" s="59">
        <v>-71.739999999999782</v>
      </c>
      <c r="W1195" s="59">
        <v>1560.94</v>
      </c>
      <c r="X1195" s="60">
        <f t="shared" si="214"/>
        <v>633.49623000000054</v>
      </c>
      <c r="Y1195" s="5"/>
    </row>
    <row r="1196" spans="1:25" customFormat="1" x14ac:dyDescent="0.35">
      <c r="A1196" s="1" t="s">
        <v>43</v>
      </c>
      <c r="B1196" s="1" t="s">
        <v>44</v>
      </c>
      <c r="C1196" s="3">
        <v>44006</v>
      </c>
      <c r="D1196" s="1" t="s">
        <v>53</v>
      </c>
      <c r="E1196" s="1" t="s">
        <v>54</v>
      </c>
      <c r="F1196" s="1" t="s">
        <v>2983</v>
      </c>
      <c r="G1196" s="1" t="s">
        <v>3293</v>
      </c>
      <c r="H1196" s="42"/>
      <c r="I1196" s="2">
        <v>1</v>
      </c>
      <c r="J1196" s="2">
        <v>922.07661157024802</v>
      </c>
      <c r="K1196" s="87">
        <v>1613.15459040992</v>
      </c>
      <c r="L1196" s="2">
        <v>1951.9170543960031</v>
      </c>
      <c r="M1196" s="4">
        <v>1115.7127</v>
      </c>
      <c r="N1196" s="4">
        <v>1115.7127</v>
      </c>
      <c r="O1196" s="4">
        <v>1059.9270650000001</v>
      </c>
      <c r="P1196" s="4">
        <v>1059.9270650000001</v>
      </c>
      <c r="Q1196" s="5" t="s">
        <v>2969</v>
      </c>
      <c r="R1196" s="12">
        <v>891.98998939600301</v>
      </c>
      <c r="S1196" s="59">
        <v>0</v>
      </c>
      <c r="T1196" s="59">
        <v>0</v>
      </c>
      <c r="U1196" s="59">
        <v>0</v>
      </c>
      <c r="V1196" s="59">
        <v>0</v>
      </c>
      <c r="W1196" s="59">
        <v>0</v>
      </c>
      <c r="X1196" s="60">
        <f t="shared" ref="X1196:X1202" si="215">+W1196</f>
        <v>0</v>
      </c>
      <c r="Y1196" s="5"/>
    </row>
    <row r="1197" spans="1:25" customFormat="1" x14ac:dyDescent="0.35">
      <c r="A1197" s="1" t="s">
        <v>174</v>
      </c>
      <c r="B1197" s="1" t="s">
        <v>175</v>
      </c>
      <c r="C1197" s="3">
        <v>44006</v>
      </c>
      <c r="D1197" s="1" t="s">
        <v>53</v>
      </c>
      <c r="E1197" s="1" t="s">
        <v>54</v>
      </c>
      <c r="F1197" s="1" t="s">
        <v>2983</v>
      </c>
      <c r="G1197" s="1" t="s">
        <v>3293</v>
      </c>
      <c r="H1197" s="42"/>
      <c r="I1197" s="2">
        <v>1</v>
      </c>
      <c r="J1197" s="2">
        <v>629.37776859504095</v>
      </c>
      <c r="K1197" s="87">
        <v>1101.18451904463</v>
      </c>
      <c r="L1197" s="2">
        <v>1332.4332680440023</v>
      </c>
      <c r="M1197" s="4">
        <v>761.54709999999955</v>
      </c>
      <c r="N1197" s="4">
        <v>761.54709999999955</v>
      </c>
      <c r="O1197" s="4">
        <v>723.46974499999953</v>
      </c>
      <c r="P1197" s="4">
        <v>723.46974499999953</v>
      </c>
      <c r="Q1197" s="5" t="s">
        <v>2969</v>
      </c>
      <c r="R1197" s="12">
        <v>608.96352304400273</v>
      </c>
      <c r="S1197" s="59">
        <v>0</v>
      </c>
      <c r="T1197" s="59">
        <v>0</v>
      </c>
      <c r="U1197" s="59">
        <v>0</v>
      </c>
      <c r="V1197" s="59">
        <v>0</v>
      </c>
      <c r="W1197" s="59">
        <v>0</v>
      </c>
      <c r="X1197" s="60">
        <f t="shared" si="215"/>
        <v>0</v>
      </c>
      <c r="Y1197" s="5"/>
    </row>
    <row r="1198" spans="1:25" customFormat="1" x14ac:dyDescent="0.35">
      <c r="A1198" s="1" t="s">
        <v>360</v>
      </c>
      <c r="B1198" s="1" t="s">
        <v>361</v>
      </c>
      <c r="C1198" s="3">
        <v>44006</v>
      </c>
      <c r="D1198" s="1" t="s">
        <v>53</v>
      </c>
      <c r="E1198" s="1" t="s">
        <v>54</v>
      </c>
      <c r="F1198" s="1" t="s">
        <v>2983</v>
      </c>
      <c r="G1198" s="1" t="s">
        <v>3293</v>
      </c>
      <c r="H1198" s="42"/>
      <c r="I1198" s="2">
        <v>1</v>
      </c>
      <c r="J1198" s="2">
        <v>97.020082644628104</v>
      </c>
      <c r="K1198" s="87">
        <v>169.79096583305801</v>
      </c>
      <c r="L1198" s="2">
        <v>205.44706865800018</v>
      </c>
      <c r="M1198" s="4">
        <v>117.3943</v>
      </c>
      <c r="N1198" s="4">
        <v>117.3943</v>
      </c>
      <c r="O1198" s="4">
        <v>111.524585</v>
      </c>
      <c r="P1198" s="4">
        <v>111.524585</v>
      </c>
      <c r="Q1198" s="5" t="s">
        <v>2969</v>
      </c>
      <c r="R1198" s="12">
        <v>93.922483658000175</v>
      </c>
      <c r="S1198" s="59">
        <v>0</v>
      </c>
      <c r="T1198" s="59">
        <v>0</v>
      </c>
      <c r="U1198" s="59">
        <v>0</v>
      </c>
      <c r="V1198" s="59">
        <v>0</v>
      </c>
      <c r="W1198" s="59">
        <v>0</v>
      </c>
      <c r="X1198" s="60">
        <f t="shared" si="215"/>
        <v>0</v>
      </c>
      <c r="Y1198" s="5"/>
    </row>
    <row r="1199" spans="1:25" customFormat="1" x14ac:dyDescent="0.35">
      <c r="A1199" s="1" t="s">
        <v>368</v>
      </c>
      <c r="B1199" s="1" t="s">
        <v>369</v>
      </c>
      <c r="C1199" s="3">
        <v>44006</v>
      </c>
      <c r="D1199" s="1" t="s">
        <v>53</v>
      </c>
      <c r="E1199" s="1" t="s">
        <v>54</v>
      </c>
      <c r="F1199" s="1" t="s">
        <v>2983</v>
      </c>
      <c r="G1199" s="1" t="s">
        <v>3293</v>
      </c>
      <c r="H1199" s="42"/>
      <c r="I1199" s="2">
        <v>1</v>
      </c>
      <c r="J1199" s="2">
        <v>97.020082644628104</v>
      </c>
      <c r="K1199" s="87">
        <v>169.79096583305801</v>
      </c>
      <c r="L1199" s="2">
        <v>205.44706865800018</v>
      </c>
      <c r="M1199" s="4">
        <v>117.3943</v>
      </c>
      <c r="N1199" s="4">
        <v>117.3943</v>
      </c>
      <c r="O1199" s="4">
        <v>111.524585</v>
      </c>
      <c r="P1199" s="4">
        <v>111.524585</v>
      </c>
      <c r="Q1199" s="5" t="s">
        <v>2969</v>
      </c>
      <c r="R1199" s="12">
        <v>93.922483658000175</v>
      </c>
      <c r="S1199" s="59">
        <v>0</v>
      </c>
      <c r="T1199" s="59">
        <v>0</v>
      </c>
      <c r="U1199" s="59">
        <v>0</v>
      </c>
      <c r="V1199" s="59">
        <v>0</v>
      </c>
      <c r="W1199" s="59">
        <v>0</v>
      </c>
      <c r="X1199" s="60">
        <f t="shared" si="215"/>
        <v>0</v>
      </c>
      <c r="Y1199" s="5"/>
    </row>
    <row r="1200" spans="1:25" customFormat="1" x14ac:dyDescent="0.35">
      <c r="A1200" s="1" t="s">
        <v>370</v>
      </c>
      <c r="B1200" s="1" t="s">
        <v>371</v>
      </c>
      <c r="C1200" s="3">
        <v>44006</v>
      </c>
      <c r="D1200" s="1" t="s">
        <v>53</v>
      </c>
      <c r="E1200" s="1" t="s">
        <v>54</v>
      </c>
      <c r="F1200" s="1" t="s">
        <v>2983</v>
      </c>
      <c r="G1200" s="1" t="s">
        <v>3293</v>
      </c>
      <c r="H1200" s="42"/>
      <c r="I1200" s="2">
        <v>1</v>
      </c>
      <c r="J1200" s="2">
        <v>97.020082644628104</v>
      </c>
      <c r="K1200" s="87">
        <v>169.79096583305801</v>
      </c>
      <c r="L1200" s="2">
        <v>205.44706865800018</v>
      </c>
      <c r="M1200" s="4">
        <v>117.3943</v>
      </c>
      <c r="N1200" s="4">
        <v>117.3943</v>
      </c>
      <c r="O1200" s="4">
        <v>111.524585</v>
      </c>
      <c r="P1200" s="4">
        <v>111.524585</v>
      </c>
      <c r="Q1200" s="5" t="s">
        <v>2969</v>
      </c>
      <c r="R1200" s="12">
        <v>93.922483658000175</v>
      </c>
      <c r="S1200" s="59">
        <v>0</v>
      </c>
      <c r="T1200" s="59">
        <v>0</v>
      </c>
      <c r="U1200" s="59">
        <v>0</v>
      </c>
      <c r="V1200" s="59">
        <v>0</v>
      </c>
      <c r="W1200" s="59">
        <v>0</v>
      </c>
      <c r="X1200" s="60">
        <f t="shared" si="215"/>
        <v>0</v>
      </c>
      <c r="Y1200" s="5"/>
    </row>
    <row r="1201" spans="1:25" customFormat="1" x14ac:dyDescent="0.35">
      <c r="A1201" s="1" t="s">
        <v>497</v>
      </c>
      <c r="B1201" s="1" t="s">
        <v>498</v>
      </c>
      <c r="C1201" s="3">
        <v>44006</v>
      </c>
      <c r="D1201" s="1" t="s">
        <v>53</v>
      </c>
      <c r="E1201" s="1" t="s">
        <v>54</v>
      </c>
      <c r="F1201" s="1" t="s">
        <v>2983</v>
      </c>
      <c r="G1201" s="1" t="s">
        <v>3293</v>
      </c>
      <c r="H1201" s="42"/>
      <c r="I1201" s="2">
        <v>2</v>
      </c>
      <c r="J1201" s="2">
        <v>214.039504132231</v>
      </c>
      <c r="K1201" s="87">
        <v>748.91994416859404</v>
      </c>
      <c r="L1201" s="2">
        <v>906.19313244399882</v>
      </c>
      <c r="M1201" s="4">
        <v>258.98779999999948</v>
      </c>
      <c r="N1201" s="4">
        <v>517.97559999999896</v>
      </c>
      <c r="O1201" s="4">
        <v>492.07681999999897</v>
      </c>
      <c r="P1201" s="4">
        <v>492.07681999999897</v>
      </c>
      <c r="Q1201" s="5" t="s">
        <v>2969</v>
      </c>
      <c r="R1201" s="12">
        <v>414.11631244399985</v>
      </c>
      <c r="S1201" s="59">
        <v>0</v>
      </c>
      <c r="T1201" s="59">
        <v>0</v>
      </c>
      <c r="U1201" s="59">
        <v>0</v>
      </c>
      <c r="V1201" s="59">
        <v>0</v>
      </c>
      <c r="W1201" s="59">
        <v>0</v>
      </c>
      <c r="X1201" s="60">
        <f t="shared" si="215"/>
        <v>0</v>
      </c>
      <c r="Y1201" s="5"/>
    </row>
    <row r="1202" spans="1:25" customFormat="1" x14ac:dyDescent="0.35">
      <c r="A1202" s="1" t="s">
        <v>798</v>
      </c>
      <c r="B1202" s="1" t="s">
        <v>799</v>
      </c>
      <c r="C1202" s="3">
        <v>44006</v>
      </c>
      <c r="D1202" s="1" t="s">
        <v>53</v>
      </c>
      <c r="E1202" s="1" t="s">
        <v>54</v>
      </c>
      <c r="F1202" s="1" t="s">
        <v>2983</v>
      </c>
      <c r="G1202" s="1" t="s">
        <v>3293</v>
      </c>
      <c r="H1202" s="42"/>
      <c r="I1202" s="2">
        <v>1</v>
      </c>
      <c r="J1202" s="2">
        <v>127.319173553719</v>
      </c>
      <c r="K1202" s="87">
        <v>245.010471203306</v>
      </c>
      <c r="L1202" s="2">
        <v>296.46267015600023</v>
      </c>
      <c r="M1202" s="4">
        <v>154.05619999999999</v>
      </c>
      <c r="N1202" s="4">
        <v>154.05619999999999</v>
      </c>
      <c r="O1202" s="4">
        <v>146.35338999999999</v>
      </c>
      <c r="P1202" s="4">
        <v>146.35338999999999</v>
      </c>
      <c r="Q1202" s="5" t="s">
        <v>2969</v>
      </c>
      <c r="R1202" s="12">
        <v>150.10928015600024</v>
      </c>
      <c r="S1202" s="59">
        <v>0</v>
      </c>
      <c r="T1202" s="59">
        <v>0</v>
      </c>
      <c r="U1202" s="59">
        <v>0</v>
      </c>
      <c r="V1202" s="59">
        <v>0</v>
      </c>
      <c r="W1202" s="59">
        <v>0</v>
      </c>
      <c r="X1202" s="60">
        <f t="shared" si="215"/>
        <v>0</v>
      </c>
      <c r="Y1202" s="5"/>
    </row>
    <row r="1203" spans="1:25" customFormat="1" x14ac:dyDescent="0.35">
      <c r="A1203" s="1" t="s">
        <v>2831</v>
      </c>
      <c r="B1203" s="1" t="s">
        <v>2832</v>
      </c>
      <c r="C1203" s="3">
        <v>44006</v>
      </c>
      <c r="D1203" s="1" t="s">
        <v>53</v>
      </c>
      <c r="E1203" s="1" t="s">
        <v>54</v>
      </c>
      <c r="F1203" s="1" t="s">
        <v>2983</v>
      </c>
      <c r="G1203" s="1" t="s">
        <v>3293</v>
      </c>
      <c r="H1203" s="42">
        <v>787</v>
      </c>
      <c r="I1203" s="2">
        <v>1</v>
      </c>
      <c r="J1203" s="2">
        <v>792.62413223140504</v>
      </c>
      <c r="K1203" s="87">
        <v>1386.8227391999999</v>
      </c>
      <c r="L1203" s="2">
        <v>1678.0555144319999</v>
      </c>
      <c r="M1203" s="4">
        <v>959.07520000000011</v>
      </c>
      <c r="N1203" s="4">
        <v>959.07520000000011</v>
      </c>
      <c r="O1203" s="4">
        <v>911.12144000000001</v>
      </c>
      <c r="P1203" s="4">
        <v>911.12144000000001</v>
      </c>
      <c r="Q1203" s="5" t="s">
        <v>2969</v>
      </c>
      <c r="R1203" s="12">
        <v>766.93407443199987</v>
      </c>
      <c r="S1203" s="59">
        <v>6781.4</v>
      </c>
      <c r="T1203" s="59">
        <v>-163.43</v>
      </c>
      <c r="U1203" s="59">
        <v>-135.63</v>
      </c>
      <c r="V1203" s="59">
        <v>-81.3799999999992</v>
      </c>
      <c r="W1203" s="59">
        <v>6400.96</v>
      </c>
      <c r="X1203" s="60">
        <f>+W1203-P1204</f>
        <v>2733.437785000001</v>
      </c>
      <c r="Y1203" s="5"/>
    </row>
    <row r="1204" spans="1:25" customFormat="1" x14ac:dyDescent="0.35">
      <c r="A1204" s="1"/>
      <c r="B1204" s="1"/>
      <c r="C1204" s="3"/>
      <c r="D1204" s="1"/>
      <c r="E1204" s="1"/>
      <c r="F1204" s="1"/>
      <c r="G1204" s="1"/>
      <c r="H1204" s="42"/>
      <c r="I1204" s="2"/>
      <c r="J1204" s="2"/>
      <c r="K1204" s="87"/>
      <c r="L1204" s="2"/>
      <c r="M1204" s="4"/>
      <c r="N1204" s="4"/>
      <c r="O1204" s="4"/>
      <c r="P1204" s="26">
        <f>SUM(P1196:P1203)</f>
        <v>3667.5222149999991</v>
      </c>
      <c r="Q1204" s="5"/>
      <c r="R1204" s="12"/>
      <c r="S1204" s="59">
        <v>0</v>
      </c>
      <c r="T1204" s="59">
        <v>0</v>
      </c>
      <c r="U1204" s="59">
        <v>0</v>
      </c>
      <c r="V1204" s="59">
        <v>0</v>
      </c>
      <c r="W1204" s="59">
        <v>0</v>
      </c>
      <c r="X1204" s="60">
        <f>+W1204</f>
        <v>0</v>
      </c>
      <c r="Y1204" s="5"/>
    </row>
    <row r="1205" spans="1:25" customFormat="1" x14ac:dyDescent="0.35">
      <c r="A1205" s="1" t="s">
        <v>2474</v>
      </c>
      <c r="B1205" s="1" t="s">
        <v>2475</v>
      </c>
      <c r="C1205" s="3">
        <v>44006</v>
      </c>
      <c r="D1205" s="1" t="s">
        <v>2513</v>
      </c>
      <c r="E1205" s="1" t="s">
        <v>2514</v>
      </c>
      <c r="F1205" s="1" t="s">
        <v>2983</v>
      </c>
      <c r="G1205" s="1" t="s">
        <v>3294</v>
      </c>
      <c r="H1205" s="42">
        <v>789</v>
      </c>
      <c r="I1205" s="2">
        <v>1</v>
      </c>
      <c r="J1205" s="2">
        <v>806.82363636363596</v>
      </c>
      <c r="K1205" s="87">
        <v>1411.56215652727</v>
      </c>
      <c r="L1205" s="2">
        <v>1707.9902093979965</v>
      </c>
      <c r="M1205" s="4">
        <v>976.25659999999948</v>
      </c>
      <c r="N1205" s="4">
        <v>976.25659999999948</v>
      </c>
      <c r="O1205" s="4">
        <v>927.44376999999952</v>
      </c>
      <c r="P1205" s="26">
        <v>927.44376999999952</v>
      </c>
      <c r="Q1205" s="5" t="s">
        <v>2969</v>
      </c>
      <c r="R1205" s="12">
        <v>780.54643939799701</v>
      </c>
      <c r="S1205" s="59">
        <v>2683</v>
      </c>
      <c r="T1205" s="59">
        <v>-64.66</v>
      </c>
      <c r="U1205" s="59">
        <v>-53.66</v>
      </c>
      <c r="V1205" s="59">
        <v>-233.43000000000029</v>
      </c>
      <c r="W1205" s="59">
        <v>2331.25</v>
      </c>
      <c r="X1205" s="60">
        <f t="shared" ref="X1205:X1206" si="216">+W1205-P1205</f>
        <v>1403.8062300000006</v>
      </c>
      <c r="Y1205" s="5"/>
    </row>
    <row r="1206" spans="1:25" customFormat="1" x14ac:dyDescent="0.35">
      <c r="A1206" s="1" t="s">
        <v>2474</v>
      </c>
      <c r="B1206" s="1" t="s">
        <v>2475</v>
      </c>
      <c r="C1206" s="3">
        <v>44006</v>
      </c>
      <c r="D1206" s="1" t="s">
        <v>2515</v>
      </c>
      <c r="E1206" s="1" t="s">
        <v>2516</v>
      </c>
      <c r="F1206" s="1" t="s">
        <v>2983</v>
      </c>
      <c r="G1206" s="1" t="s">
        <v>3295</v>
      </c>
      <c r="H1206" s="42">
        <v>790</v>
      </c>
      <c r="I1206" s="2">
        <v>1</v>
      </c>
      <c r="J1206" s="2">
        <v>806.82363636363596</v>
      </c>
      <c r="K1206" s="87">
        <v>1411.56215652727</v>
      </c>
      <c r="L1206" s="2">
        <v>1707.9902093979965</v>
      </c>
      <c r="M1206" s="4">
        <v>976.25659999999948</v>
      </c>
      <c r="N1206" s="4">
        <v>976.25659999999948</v>
      </c>
      <c r="O1206" s="4">
        <v>927.44376999999952</v>
      </c>
      <c r="P1206" s="26">
        <v>927.44376999999952</v>
      </c>
      <c r="Q1206" s="5" t="s">
        <v>2969</v>
      </c>
      <c r="R1206" s="12">
        <v>780.54643939799701</v>
      </c>
      <c r="S1206" s="59">
        <v>2363</v>
      </c>
      <c r="T1206" s="59">
        <v>-56.95</v>
      </c>
      <c r="U1206" s="59">
        <v>-47.26</v>
      </c>
      <c r="V1206" s="59">
        <v>-99.25</v>
      </c>
      <c r="W1206" s="59">
        <v>2159.54</v>
      </c>
      <c r="X1206" s="60">
        <f t="shared" si="216"/>
        <v>1232.0962300000006</v>
      </c>
      <c r="Y1206" s="5"/>
    </row>
    <row r="1207" spans="1:25" customFormat="1" x14ac:dyDescent="0.35">
      <c r="A1207" s="1" t="s">
        <v>930</v>
      </c>
      <c r="B1207" s="1" t="s">
        <v>931</v>
      </c>
      <c r="C1207" s="3">
        <v>44006</v>
      </c>
      <c r="D1207" s="1" t="s">
        <v>938</v>
      </c>
      <c r="E1207" s="1" t="s">
        <v>939</v>
      </c>
      <c r="F1207" s="1" t="s">
        <v>2983</v>
      </c>
      <c r="G1207" s="1" t="s">
        <v>3296</v>
      </c>
      <c r="H1207" s="42"/>
      <c r="I1207" s="2">
        <v>1</v>
      </c>
      <c r="J1207" s="2">
        <v>264.06818181818198</v>
      </c>
      <c r="K1207" s="87">
        <v>461.98728409090899</v>
      </c>
      <c r="L1207" s="2">
        <v>559.00461374999986</v>
      </c>
      <c r="M1207" s="4">
        <v>319.52250000000021</v>
      </c>
      <c r="N1207" s="4">
        <v>319.52250000000021</v>
      </c>
      <c r="O1207" s="4">
        <v>303.54637500000018</v>
      </c>
      <c r="P1207" s="4">
        <v>303.54637500000018</v>
      </c>
      <c r="Q1207" s="5" t="s">
        <v>2969</v>
      </c>
      <c r="R1207" s="12">
        <v>255.45823874999968</v>
      </c>
      <c r="S1207" s="59">
        <v>0</v>
      </c>
      <c r="T1207" s="59">
        <v>0</v>
      </c>
      <c r="U1207" s="59">
        <v>0</v>
      </c>
      <c r="V1207" s="59">
        <v>0</v>
      </c>
      <c r="W1207" s="59">
        <v>0</v>
      </c>
      <c r="X1207" s="60">
        <f>+W1207</f>
        <v>0</v>
      </c>
      <c r="Y1207" s="5"/>
    </row>
    <row r="1208" spans="1:25" customFormat="1" x14ac:dyDescent="0.35">
      <c r="A1208" s="1" t="s">
        <v>1025</v>
      </c>
      <c r="B1208" s="1" t="s">
        <v>1026</v>
      </c>
      <c r="C1208" s="3">
        <v>44006</v>
      </c>
      <c r="D1208" s="1" t="s">
        <v>938</v>
      </c>
      <c r="E1208" s="1" t="s">
        <v>939</v>
      </c>
      <c r="F1208" s="1" t="s">
        <v>2983</v>
      </c>
      <c r="G1208" s="1" t="s">
        <v>3296</v>
      </c>
      <c r="H1208" s="42">
        <v>791</v>
      </c>
      <c r="I1208" s="2">
        <v>1</v>
      </c>
      <c r="J1208" s="2">
        <v>660.18702479338799</v>
      </c>
      <c r="K1208" s="87">
        <v>1268.3711176438001</v>
      </c>
      <c r="L1208" s="2">
        <v>1534.729052348998</v>
      </c>
      <c r="M1208" s="4">
        <v>798.82629999999949</v>
      </c>
      <c r="N1208" s="4">
        <v>798.82629999999949</v>
      </c>
      <c r="O1208" s="4">
        <v>758.88498499999946</v>
      </c>
      <c r="P1208" s="4">
        <v>758.88498499999946</v>
      </c>
      <c r="Q1208" s="5" t="s">
        <v>2969</v>
      </c>
      <c r="R1208" s="12">
        <v>775.84406734899858</v>
      </c>
      <c r="S1208" s="59">
        <v>2093.7399999999998</v>
      </c>
      <c r="T1208" s="59">
        <v>-50.46</v>
      </c>
      <c r="U1208" s="59">
        <v>-41.87</v>
      </c>
      <c r="V1208" s="59">
        <v>-129.80999999999995</v>
      </c>
      <c r="W1208" s="59">
        <v>1871.6</v>
      </c>
      <c r="X1208" s="60">
        <f>+W1208-P1209</f>
        <v>809.16864000000032</v>
      </c>
      <c r="Y1208" s="5"/>
    </row>
    <row r="1209" spans="1:25" customFormat="1" x14ac:dyDescent="0.35">
      <c r="A1209" s="1"/>
      <c r="B1209" s="1"/>
      <c r="C1209" s="3"/>
      <c r="D1209" s="1"/>
      <c r="E1209" s="1"/>
      <c r="F1209" s="1"/>
      <c r="G1209" s="1"/>
      <c r="H1209" s="42"/>
      <c r="I1209" s="2"/>
      <c r="J1209" s="2"/>
      <c r="K1209" s="87"/>
      <c r="L1209" s="2"/>
      <c r="M1209" s="4"/>
      <c r="N1209" s="4"/>
      <c r="O1209" s="4"/>
      <c r="P1209" s="26">
        <f>SUM(P1207:P1208)</f>
        <v>1062.4313599999996</v>
      </c>
      <c r="Q1209" s="5"/>
      <c r="R1209" s="12"/>
      <c r="S1209" s="59">
        <v>0</v>
      </c>
      <c r="T1209" s="59">
        <v>0</v>
      </c>
      <c r="U1209" s="59">
        <v>0</v>
      </c>
      <c r="V1209" s="59">
        <v>0</v>
      </c>
      <c r="W1209" s="59">
        <v>0</v>
      </c>
      <c r="X1209" s="60">
        <f t="shared" ref="X1209:X1211" si="217">+W1209</f>
        <v>0</v>
      </c>
      <c r="Y1209" s="5"/>
    </row>
    <row r="1210" spans="1:25" customFormat="1" x14ac:dyDescent="0.35">
      <c r="A1210" s="1" t="s">
        <v>958</v>
      </c>
      <c r="B1210" s="1" t="s">
        <v>959</v>
      </c>
      <c r="C1210" s="3">
        <v>44006</v>
      </c>
      <c r="D1210" s="1" t="s">
        <v>962</v>
      </c>
      <c r="E1210" s="1" t="s">
        <v>963</v>
      </c>
      <c r="F1210" s="1" t="s">
        <v>2983</v>
      </c>
      <c r="G1210" s="1" t="s">
        <v>3297</v>
      </c>
      <c r="H1210" s="42"/>
      <c r="I1210" s="2">
        <v>1</v>
      </c>
      <c r="J1210" s="2">
        <v>92.416694214876003</v>
      </c>
      <c r="K1210" s="87">
        <v>161.69224819834699</v>
      </c>
      <c r="L1210" s="2">
        <v>195.64762031999985</v>
      </c>
      <c r="M1210" s="4">
        <v>111.82419999999996</v>
      </c>
      <c r="N1210" s="4">
        <v>111.82419999999996</v>
      </c>
      <c r="O1210" s="4">
        <v>106.23298999999996</v>
      </c>
      <c r="P1210" s="4">
        <v>106.23298999999996</v>
      </c>
      <c r="Q1210" s="5" t="s">
        <v>2969</v>
      </c>
      <c r="R1210" s="12">
        <v>89.414630319999887</v>
      </c>
      <c r="S1210" s="59">
        <v>0</v>
      </c>
      <c r="T1210" s="59">
        <v>0</v>
      </c>
      <c r="U1210" s="59">
        <v>0</v>
      </c>
      <c r="V1210" s="59">
        <v>0</v>
      </c>
      <c r="W1210" s="59">
        <v>0</v>
      </c>
      <c r="X1210" s="60">
        <f t="shared" si="217"/>
        <v>0</v>
      </c>
      <c r="Y1210" s="5"/>
    </row>
    <row r="1211" spans="1:25" customFormat="1" x14ac:dyDescent="0.35">
      <c r="A1211" s="1" t="s">
        <v>2571</v>
      </c>
      <c r="B1211" s="1" t="s">
        <v>2572</v>
      </c>
      <c r="C1211" s="3">
        <v>44006</v>
      </c>
      <c r="D1211" s="1" t="s">
        <v>962</v>
      </c>
      <c r="E1211" s="1" t="s">
        <v>963</v>
      </c>
      <c r="F1211" s="1" t="s">
        <v>2983</v>
      </c>
      <c r="G1211" s="1" t="s">
        <v>3297</v>
      </c>
      <c r="H1211" s="42"/>
      <c r="I1211" s="2">
        <v>1</v>
      </c>
      <c r="J1211" s="2">
        <v>851.53462809917403</v>
      </c>
      <c r="K1211" s="87">
        <v>1489.7428011669399</v>
      </c>
      <c r="L1211" s="2">
        <v>1802.5887894119971</v>
      </c>
      <c r="M1211" s="4">
        <v>1030.3569000000005</v>
      </c>
      <c r="N1211" s="4">
        <v>1030.3569000000005</v>
      </c>
      <c r="O1211" s="4">
        <v>978.83905500000037</v>
      </c>
      <c r="P1211" s="4">
        <v>978.83905500000037</v>
      </c>
      <c r="Q1211" s="5" t="s">
        <v>2969</v>
      </c>
      <c r="R1211" s="12">
        <v>823.74973441199677</v>
      </c>
      <c r="S1211" s="59">
        <v>0</v>
      </c>
      <c r="T1211" s="59">
        <v>0</v>
      </c>
      <c r="U1211" s="59">
        <v>0</v>
      </c>
      <c r="V1211" s="59">
        <v>0</v>
      </c>
      <c r="W1211" s="59">
        <v>0</v>
      </c>
      <c r="X1211" s="60">
        <f t="shared" si="217"/>
        <v>0</v>
      </c>
      <c r="Y1211" s="5"/>
    </row>
    <row r="1212" spans="1:25" customFormat="1" x14ac:dyDescent="0.35">
      <c r="A1212" s="1" t="s">
        <v>2581</v>
      </c>
      <c r="B1212" s="1" t="s">
        <v>2582</v>
      </c>
      <c r="C1212" s="3">
        <v>44006</v>
      </c>
      <c r="D1212" s="1" t="s">
        <v>962</v>
      </c>
      <c r="E1212" s="1" t="s">
        <v>963</v>
      </c>
      <c r="F1212" s="1" t="s">
        <v>2983</v>
      </c>
      <c r="G1212" s="1" t="s">
        <v>3297</v>
      </c>
      <c r="H1212" s="42">
        <v>792</v>
      </c>
      <c r="I1212" s="2">
        <v>1</v>
      </c>
      <c r="J1212" s="2">
        <v>112.533801652893</v>
      </c>
      <c r="K1212" s="87">
        <v>216.547669182645</v>
      </c>
      <c r="L1212" s="2">
        <v>262.02267971100042</v>
      </c>
      <c r="M1212" s="4">
        <v>136.16590000000053</v>
      </c>
      <c r="N1212" s="4">
        <v>136.16590000000053</v>
      </c>
      <c r="O1212" s="4">
        <v>129.35760500000049</v>
      </c>
      <c r="P1212" s="4">
        <v>129.35760500000049</v>
      </c>
      <c r="Q1212" s="5" t="s">
        <v>2969</v>
      </c>
      <c r="R1212" s="12">
        <v>132.66507471099993</v>
      </c>
      <c r="S1212" s="59">
        <v>2260.2600000000002</v>
      </c>
      <c r="T1212" s="59">
        <v>-54.47</v>
      </c>
      <c r="U1212" s="59">
        <v>-45.21</v>
      </c>
      <c r="V1212" s="59">
        <v>-94.930000000000291</v>
      </c>
      <c r="W1212" s="59">
        <v>2065.65</v>
      </c>
      <c r="X1212" s="60">
        <f>+W1212-P1213</f>
        <v>851.22034999999914</v>
      </c>
      <c r="Y1212" s="5"/>
    </row>
    <row r="1213" spans="1:25" customFormat="1" x14ac:dyDescent="0.35">
      <c r="A1213" s="1"/>
      <c r="B1213" s="1"/>
      <c r="C1213" s="3"/>
      <c r="D1213" s="1"/>
      <c r="E1213" s="1"/>
      <c r="F1213" s="1"/>
      <c r="G1213" s="1"/>
      <c r="H1213" s="42"/>
      <c r="I1213" s="2"/>
      <c r="J1213" s="2"/>
      <c r="K1213" s="87"/>
      <c r="L1213" s="2"/>
      <c r="M1213" s="4"/>
      <c r="N1213" s="4"/>
      <c r="O1213" s="4"/>
      <c r="P1213" s="26">
        <f>SUM(P1210:P1212)</f>
        <v>1214.4296500000009</v>
      </c>
      <c r="Q1213" s="5"/>
      <c r="R1213" s="12"/>
      <c r="S1213" s="59">
        <v>0</v>
      </c>
      <c r="T1213" s="59">
        <v>0</v>
      </c>
      <c r="U1213" s="59">
        <v>0</v>
      </c>
      <c r="V1213" s="59">
        <v>0</v>
      </c>
      <c r="W1213" s="59">
        <v>0</v>
      </c>
      <c r="X1213" s="60">
        <f t="shared" ref="X1213:X1216" si="218">+W1213</f>
        <v>0</v>
      </c>
      <c r="Y1213" s="5"/>
    </row>
    <row r="1214" spans="1:25" customFormat="1" x14ac:dyDescent="0.35">
      <c r="A1214" s="1" t="s">
        <v>477</v>
      </c>
      <c r="B1214" s="1" t="s">
        <v>478</v>
      </c>
      <c r="C1214" s="3">
        <v>44006</v>
      </c>
      <c r="D1214" s="1" t="s">
        <v>479</v>
      </c>
      <c r="E1214" s="1" t="s">
        <v>480</v>
      </c>
      <c r="F1214" s="1" t="s">
        <v>2983</v>
      </c>
      <c r="G1214" s="1" t="s">
        <v>3298</v>
      </c>
      <c r="H1214" s="42"/>
      <c r="I1214" s="2">
        <v>1</v>
      </c>
      <c r="J1214" s="2">
        <v>2412.7790082644601</v>
      </c>
      <c r="K1214" s="87">
        <v>3618.1792730032998</v>
      </c>
      <c r="L1214" s="2">
        <v>4377.9969203339924</v>
      </c>
      <c r="M1214" s="4">
        <v>2919.4625999999967</v>
      </c>
      <c r="N1214" s="4">
        <v>2919.4625999999967</v>
      </c>
      <c r="O1214" s="4">
        <v>2773.4894699999968</v>
      </c>
      <c r="P1214" s="4">
        <v>2773.4894699999968</v>
      </c>
      <c r="Q1214" s="5" t="s">
        <v>2969</v>
      </c>
      <c r="R1214" s="12">
        <v>1604.5074503339956</v>
      </c>
      <c r="S1214" s="59">
        <v>0</v>
      </c>
      <c r="T1214" s="59">
        <v>0</v>
      </c>
      <c r="U1214" s="59">
        <v>0</v>
      </c>
      <c r="V1214" s="59">
        <v>0</v>
      </c>
      <c r="W1214" s="59">
        <v>0</v>
      </c>
      <c r="X1214" s="60">
        <f t="shared" si="218"/>
        <v>0</v>
      </c>
      <c r="Y1214" s="5"/>
    </row>
    <row r="1215" spans="1:25" customFormat="1" x14ac:dyDescent="0.35">
      <c r="A1215" s="1" t="s">
        <v>692</v>
      </c>
      <c r="B1215" s="1" t="s">
        <v>693</v>
      </c>
      <c r="C1215" s="3">
        <v>44006</v>
      </c>
      <c r="D1215" s="1" t="s">
        <v>479</v>
      </c>
      <c r="E1215" s="1" t="s">
        <v>480</v>
      </c>
      <c r="F1215" s="1" t="s">
        <v>2983</v>
      </c>
      <c r="G1215" s="1" t="s">
        <v>3298</v>
      </c>
      <c r="H1215" s="42"/>
      <c r="I1215" s="2">
        <v>1</v>
      </c>
      <c r="J1215" s="2">
        <v>2412.83</v>
      </c>
      <c r="K1215" s="87">
        <v>3618.1833548</v>
      </c>
      <c r="L1215" s="2">
        <v>4378.0018593079994</v>
      </c>
      <c r="M1215" s="4">
        <v>2919.5243</v>
      </c>
      <c r="N1215" s="4">
        <v>2919.5243</v>
      </c>
      <c r="O1215" s="4">
        <v>2773.5480849999999</v>
      </c>
      <c r="P1215" s="4">
        <v>2773.5480849999999</v>
      </c>
      <c r="Q1215" s="5" t="s">
        <v>2969</v>
      </c>
      <c r="R1215" s="12">
        <v>1604.4537743079995</v>
      </c>
      <c r="S1215" s="59">
        <v>0</v>
      </c>
      <c r="T1215" s="59">
        <v>0</v>
      </c>
      <c r="U1215" s="59">
        <v>0</v>
      </c>
      <c r="V1215" s="59">
        <v>0</v>
      </c>
      <c r="W1215" s="59">
        <v>0</v>
      </c>
      <c r="X1215" s="60">
        <f t="shared" si="218"/>
        <v>0</v>
      </c>
      <c r="Y1215" s="5"/>
    </row>
    <row r="1216" spans="1:25" customFormat="1" x14ac:dyDescent="0.35">
      <c r="A1216" s="1" t="s">
        <v>694</v>
      </c>
      <c r="B1216" s="1" t="s">
        <v>695</v>
      </c>
      <c r="C1216" s="3">
        <v>44006</v>
      </c>
      <c r="D1216" s="1" t="s">
        <v>479</v>
      </c>
      <c r="E1216" s="1" t="s">
        <v>480</v>
      </c>
      <c r="F1216" s="1" t="s">
        <v>2983</v>
      </c>
      <c r="G1216" s="1" t="s">
        <v>3298</v>
      </c>
      <c r="H1216" s="42"/>
      <c r="I1216" s="2">
        <v>1</v>
      </c>
      <c r="J1216" s="2">
        <v>1977.57388429752</v>
      </c>
      <c r="K1216" s="87">
        <v>2966.1235175801598</v>
      </c>
      <c r="L1216" s="2">
        <v>3589.0094562719933</v>
      </c>
      <c r="M1216" s="4">
        <v>2392.864399999999</v>
      </c>
      <c r="N1216" s="4">
        <v>2392.864399999999</v>
      </c>
      <c r="O1216" s="4">
        <v>2273.2211799999991</v>
      </c>
      <c r="P1216" s="4">
        <v>2273.2211799999991</v>
      </c>
      <c r="Q1216" s="5" t="s">
        <v>2969</v>
      </c>
      <c r="R1216" s="12">
        <v>1315.7882762719942</v>
      </c>
      <c r="S1216" s="59">
        <v>0</v>
      </c>
      <c r="T1216" s="59">
        <v>0</v>
      </c>
      <c r="U1216" s="59">
        <v>0</v>
      </c>
      <c r="V1216" s="59">
        <v>0</v>
      </c>
      <c r="W1216" s="59">
        <v>0</v>
      </c>
      <c r="X1216" s="60">
        <f t="shared" si="218"/>
        <v>0</v>
      </c>
      <c r="Y1216" s="5"/>
    </row>
    <row r="1217" spans="1:25" customFormat="1" x14ac:dyDescent="0.35">
      <c r="A1217" s="1" t="s">
        <v>696</v>
      </c>
      <c r="B1217" s="1" t="s">
        <v>697</v>
      </c>
      <c r="C1217" s="3">
        <v>44006</v>
      </c>
      <c r="D1217" s="1" t="s">
        <v>479</v>
      </c>
      <c r="E1217" s="1" t="s">
        <v>480</v>
      </c>
      <c r="F1217" s="1" t="s">
        <v>2983</v>
      </c>
      <c r="G1217" s="1" t="s">
        <v>3298</v>
      </c>
      <c r="H1217" s="42">
        <v>793</v>
      </c>
      <c r="I1217" s="2">
        <v>1</v>
      </c>
      <c r="J1217" s="2">
        <v>2131.1536363636401</v>
      </c>
      <c r="K1217" s="87">
        <v>3196.6878314727301</v>
      </c>
      <c r="L1217" s="2">
        <v>3867.9922760820032</v>
      </c>
      <c r="M1217" s="4">
        <v>2578.6959000000043</v>
      </c>
      <c r="N1217" s="4">
        <v>2578.6959000000043</v>
      </c>
      <c r="O1217" s="4">
        <v>2449.7611050000041</v>
      </c>
      <c r="P1217" s="4">
        <v>2449.7611050000041</v>
      </c>
      <c r="Q1217" s="5" t="s">
        <v>2969</v>
      </c>
      <c r="R1217" s="12">
        <v>1418.231171081999</v>
      </c>
      <c r="S1217" s="59">
        <v>16213</v>
      </c>
      <c r="T1217" s="59">
        <v>-390.73</v>
      </c>
      <c r="U1217" s="59">
        <v>-324.26</v>
      </c>
      <c r="V1217" s="59">
        <v>-194.56999999999971</v>
      </c>
      <c r="W1217" s="59">
        <v>15303.44</v>
      </c>
      <c r="X1217" s="60">
        <f>+W1217-P1218</f>
        <v>5033.4201599999997</v>
      </c>
      <c r="Y1217" s="5"/>
    </row>
    <row r="1218" spans="1:25" customFormat="1" x14ac:dyDescent="0.35">
      <c r="A1218" s="1"/>
      <c r="B1218" s="1"/>
      <c r="C1218" s="3"/>
      <c r="D1218" s="1"/>
      <c r="E1218" s="1"/>
      <c r="F1218" s="1"/>
      <c r="G1218" s="1"/>
      <c r="H1218" s="42"/>
      <c r="I1218" s="2"/>
      <c r="J1218" s="2"/>
      <c r="K1218" s="87"/>
      <c r="L1218" s="2"/>
      <c r="M1218" s="4"/>
      <c r="N1218" s="4"/>
      <c r="O1218" s="4"/>
      <c r="P1218" s="26">
        <f>SUM(P1214:P1217)</f>
        <v>10270.019840000001</v>
      </c>
      <c r="Q1218" s="5"/>
      <c r="R1218" s="12"/>
      <c r="S1218" s="59">
        <v>0</v>
      </c>
      <c r="T1218" s="59">
        <v>0</v>
      </c>
      <c r="U1218" s="59">
        <v>0</v>
      </c>
      <c r="V1218" s="59">
        <v>0</v>
      </c>
      <c r="W1218" s="59">
        <v>0</v>
      </c>
      <c r="X1218" s="60">
        <f t="shared" ref="X1218:X1220" si="219">+W1218</f>
        <v>0</v>
      </c>
      <c r="Y1218" s="5"/>
    </row>
    <row r="1219" spans="1:25" customFormat="1" x14ac:dyDescent="0.35">
      <c r="A1219" s="1" t="s">
        <v>382</v>
      </c>
      <c r="B1219" s="1" t="s">
        <v>383</v>
      </c>
      <c r="C1219" s="3">
        <v>44006</v>
      </c>
      <c r="D1219" s="1" t="s">
        <v>399</v>
      </c>
      <c r="E1219" s="1" t="s">
        <v>400</v>
      </c>
      <c r="F1219" s="1" t="s">
        <v>2983</v>
      </c>
      <c r="G1219" s="1" t="s">
        <v>3299</v>
      </c>
      <c r="H1219" s="42"/>
      <c r="I1219" s="2">
        <v>1</v>
      </c>
      <c r="J1219" s="2">
        <v>87.127107438016495</v>
      </c>
      <c r="K1219" s="87">
        <v>152.889776861157</v>
      </c>
      <c r="L1219" s="2">
        <v>184.99663000199996</v>
      </c>
      <c r="M1219" s="4">
        <v>105.42379999999996</v>
      </c>
      <c r="N1219" s="4">
        <v>105.42379999999996</v>
      </c>
      <c r="O1219" s="4">
        <v>100.15260999999995</v>
      </c>
      <c r="P1219" s="4">
        <v>100.15260999999995</v>
      </c>
      <c r="Q1219" s="5" t="s">
        <v>2969</v>
      </c>
      <c r="R1219" s="12">
        <v>84.844020002000008</v>
      </c>
      <c r="S1219" s="59">
        <v>0</v>
      </c>
      <c r="T1219" s="59">
        <v>0</v>
      </c>
      <c r="U1219" s="59">
        <v>0</v>
      </c>
      <c r="V1219" s="59">
        <v>0</v>
      </c>
      <c r="W1219" s="59">
        <v>0</v>
      </c>
      <c r="X1219" s="60">
        <f t="shared" si="219"/>
        <v>0</v>
      </c>
      <c r="Y1219" s="5"/>
    </row>
    <row r="1220" spans="1:25" customFormat="1" x14ac:dyDescent="0.35">
      <c r="A1220" s="1" t="s">
        <v>762</v>
      </c>
      <c r="B1220" s="1" t="s">
        <v>763</v>
      </c>
      <c r="C1220" s="3">
        <v>44006</v>
      </c>
      <c r="D1220" s="1" t="s">
        <v>399</v>
      </c>
      <c r="E1220" s="1" t="s">
        <v>400</v>
      </c>
      <c r="F1220" s="1" t="s">
        <v>2983</v>
      </c>
      <c r="G1220" s="1" t="s">
        <v>3299</v>
      </c>
      <c r="H1220" s="42"/>
      <c r="I1220" s="2">
        <v>1</v>
      </c>
      <c r="J1220" s="2">
        <v>9.1437190082644602</v>
      </c>
      <c r="K1220" s="87">
        <v>16.5264491727273</v>
      </c>
      <c r="L1220" s="2">
        <v>19.997003499000034</v>
      </c>
      <c r="M1220" s="4">
        <v>11.063899999999997</v>
      </c>
      <c r="N1220" s="4">
        <v>11.063899999999997</v>
      </c>
      <c r="O1220" s="4">
        <v>10.510704999999996</v>
      </c>
      <c r="P1220" s="4">
        <v>10.510704999999996</v>
      </c>
      <c r="Q1220" s="5" t="s">
        <v>2969</v>
      </c>
      <c r="R1220" s="12">
        <v>9.4862984990000374</v>
      </c>
      <c r="S1220" s="59">
        <v>0</v>
      </c>
      <c r="T1220" s="59">
        <v>0</v>
      </c>
      <c r="U1220" s="59">
        <v>0</v>
      </c>
      <c r="V1220" s="59">
        <v>0</v>
      </c>
      <c r="W1220" s="59">
        <v>0</v>
      </c>
      <c r="X1220" s="60">
        <f t="shared" si="219"/>
        <v>0</v>
      </c>
      <c r="Y1220" s="5"/>
    </row>
    <row r="1221" spans="1:25" customFormat="1" x14ac:dyDescent="0.35">
      <c r="A1221" s="1" t="s">
        <v>1922</v>
      </c>
      <c r="B1221" s="1" t="s">
        <v>1923</v>
      </c>
      <c r="C1221" s="3">
        <v>44006</v>
      </c>
      <c r="D1221" s="1" t="s">
        <v>399</v>
      </c>
      <c r="E1221" s="1" t="s">
        <v>400</v>
      </c>
      <c r="F1221" s="1" t="s">
        <v>2983</v>
      </c>
      <c r="G1221" s="1" t="s">
        <v>3299</v>
      </c>
      <c r="H1221" s="42">
        <v>794</v>
      </c>
      <c r="I1221" s="2">
        <v>1</v>
      </c>
      <c r="J1221" s="2">
        <v>241.793223140496</v>
      </c>
      <c r="K1221" s="87">
        <v>423.01724388429801</v>
      </c>
      <c r="L1221" s="2">
        <v>511.85086510000059</v>
      </c>
      <c r="M1221" s="4">
        <v>292.56980000000016</v>
      </c>
      <c r="N1221" s="4">
        <v>292.56980000000016</v>
      </c>
      <c r="O1221" s="4">
        <v>277.94131000000016</v>
      </c>
      <c r="P1221" s="4">
        <v>277.94131000000016</v>
      </c>
      <c r="Q1221" s="5" t="s">
        <v>2969</v>
      </c>
      <c r="R1221" s="12">
        <v>233.90955510000043</v>
      </c>
      <c r="S1221" s="59">
        <v>716.83</v>
      </c>
      <c r="T1221" s="59">
        <v>0</v>
      </c>
      <c r="U1221" s="59">
        <v>0</v>
      </c>
      <c r="V1221" s="59">
        <v>0</v>
      </c>
      <c r="W1221" s="59">
        <v>716.83</v>
      </c>
      <c r="X1221" s="60">
        <f>+W1221-P1222</f>
        <v>328.22537499999993</v>
      </c>
      <c r="Y1221" s="63" t="s">
        <v>3370</v>
      </c>
    </row>
    <row r="1222" spans="1:25" customFormat="1" x14ac:dyDescent="0.35">
      <c r="A1222" s="1"/>
      <c r="B1222" s="1"/>
      <c r="C1222" s="3"/>
      <c r="D1222" s="1"/>
      <c r="E1222" s="1"/>
      <c r="F1222" s="1"/>
      <c r="G1222" s="1"/>
      <c r="H1222" s="42"/>
      <c r="I1222" s="2"/>
      <c r="J1222" s="2"/>
      <c r="K1222" s="87"/>
      <c r="L1222" s="2"/>
      <c r="M1222" s="4"/>
      <c r="N1222" s="4"/>
      <c r="O1222" s="4"/>
      <c r="P1222" s="26">
        <f>SUM(P1219:P1221)</f>
        <v>388.60462500000011</v>
      </c>
      <c r="Q1222" s="5"/>
      <c r="R1222" s="12"/>
      <c r="S1222" s="59">
        <v>0</v>
      </c>
      <c r="T1222" s="59">
        <v>0</v>
      </c>
      <c r="U1222" s="59">
        <v>0</v>
      </c>
      <c r="V1222" s="59">
        <v>0</v>
      </c>
      <c r="W1222" s="59">
        <v>0</v>
      </c>
      <c r="X1222" s="60">
        <f t="shared" ref="X1222:X1223" si="220">+W1222</f>
        <v>0</v>
      </c>
      <c r="Y1222" s="5"/>
    </row>
    <row r="1223" spans="1:25" customFormat="1" x14ac:dyDescent="0.35">
      <c r="A1223" s="1" t="s">
        <v>2389</v>
      </c>
      <c r="B1223" s="1" t="s">
        <v>2390</v>
      </c>
      <c r="C1223" s="3">
        <v>44006</v>
      </c>
      <c r="D1223" s="1" t="s">
        <v>2403</v>
      </c>
      <c r="E1223" s="1" t="s">
        <v>2404</v>
      </c>
      <c r="F1223" s="1" t="s">
        <v>2983</v>
      </c>
      <c r="G1223" s="1" t="s">
        <v>3300</v>
      </c>
      <c r="H1223" s="42"/>
      <c r="I1223" s="2">
        <v>1</v>
      </c>
      <c r="J1223" s="2">
        <v>259.09049586776899</v>
      </c>
      <c r="K1223" s="87">
        <v>433.75635365702499</v>
      </c>
      <c r="L1223" s="2">
        <v>524.84518792500023</v>
      </c>
      <c r="M1223" s="4">
        <v>313.49950000000047</v>
      </c>
      <c r="N1223" s="4">
        <v>313.49950000000047</v>
      </c>
      <c r="O1223" s="4">
        <v>297.82452500000045</v>
      </c>
      <c r="P1223" s="4">
        <v>297.82452500000045</v>
      </c>
      <c r="Q1223" s="5" t="s">
        <v>2969</v>
      </c>
      <c r="R1223" s="12">
        <v>227.02066292499978</v>
      </c>
      <c r="S1223" s="59">
        <v>0</v>
      </c>
      <c r="T1223" s="59">
        <v>0</v>
      </c>
      <c r="U1223" s="59">
        <v>0</v>
      </c>
      <c r="V1223" s="59">
        <v>0</v>
      </c>
      <c r="W1223" s="59">
        <v>0</v>
      </c>
      <c r="X1223" s="60">
        <f t="shared" si="220"/>
        <v>0</v>
      </c>
      <c r="Y1223" s="5"/>
    </row>
    <row r="1224" spans="1:25" customFormat="1" x14ac:dyDescent="0.35">
      <c r="A1224" s="1" t="s">
        <v>2405</v>
      </c>
      <c r="B1224" s="1" t="s">
        <v>2406</v>
      </c>
      <c r="C1224" s="3">
        <v>44006</v>
      </c>
      <c r="D1224" s="1" t="s">
        <v>2403</v>
      </c>
      <c r="E1224" s="1" t="s">
        <v>2404</v>
      </c>
      <c r="F1224" s="1" t="s">
        <v>2983</v>
      </c>
      <c r="G1224" s="1" t="s">
        <v>3300</v>
      </c>
      <c r="H1224" s="42">
        <v>795</v>
      </c>
      <c r="I1224" s="2">
        <v>1</v>
      </c>
      <c r="J1224" s="2">
        <v>184.70140495867801</v>
      </c>
      <c r="K1224" s="87">
        <v>309.21785711157099</v>
      </c>
      <c r="L1224" s="2">
        <v>374.1536071050009</v>
      </c>
      <c r="M1224" s="4">
        <v>223.48870000000039</v>
      </c>
      <c r="N1224" s="4">
        <v>223.48870000000039</v>
      </c>
      <c r="O1224" s="4">
        <v>212.31426500000038</v>
      </c>
      <c r="P1224" s="4">
        <v>212.31426500000038</v>
      </c>
      <c r="Q1224" s="5" t="s">
        <v>2969</v>
      </c>
      <c r="R1224" s="12">
        <v>161.83934210500053</v>
      </c>
      <c r="S1224" s="59">
        <v>899</v>
      </c>
      <c r="T1224" s="59">
        <v>-21.67</v>
      </c>
      <c r="U1224" s="59">
        <v>-17.98</v>
      </c>
      <c r="V1224" s="59">
        <v>-10.800000000000068</v>
      </c>
      <c r="W1224" s="59">
        <v>848.55</v>
      </c>
      <c r="X1224" s="60">
        <f>+W1224-P1225</f>
        <v>338.41120999999913</v>
      </c>
      <c r="Y1224" s="5"/>
    </row>
    <row r="1225" spans="1:25" customFormat="1" x14ac:dyDescent="0.35">
      <c r="A1225" s="1"/>
      <c r="B1225" s="1"/>
      <c r="C1225" s="3"/>
      <c r="D1225" s="1"/>
      <c r="E1225" s="1"/>
      <c r="F1225" s="1"/>
      <c r="G1225" s="1"/>
      <c r="H1225" s="42"/>
      <c r="I1225" s="2"/>
      <c r="J1225" s="2"/>
      <c r="K1225" s="87"/>
      <c r="L1225" s="2"/>
      <c r="M1225" s="4"/>
      <c r="N1225" s="4"/>
      <c r="O1225" s="4"/>
      <c r="P1225" s="26">
        <f>SUM(P1223:P1224)</f>
        <v>510.13879000000082</v>
      </c>
      <c r="Q1225" s="5"/>
      <c r="R1225" s="12"/>
      <c r="S1225" s="59">
        <v>0</v>
      </c>
      <c r="T1225" s="59">
        <v>0</v>
      </c>
      <c r="U1225" s="59">
        <v>0</v>
      </c>
      <c r="V1225" s="59">
        <v>0</v>
      </c>
      <c r="W1225" s="59">
        <v>0</v>
      </c>
      <c r="X1225" s="60">
        <f t="shared" ref="X1225:X1228" si="221">+W1225</f>
        <v>0</v>
      </c>
      <c r="Y1225" s="5"/>
    </row>
    <row r="1226" spans="1:25" customFormat="1" x14ac:dyDescent="0.35">
      <c r="A1226" s="1" t="s">
        <v>443</v>
      </c>
      <c r="B1226" s="1" t="s">
        <v>444</v>
      </c>
      <c r="C1226" s="3">
        <v>44006</v>
      </c>
      <c r="D1226" s="1" t="s">
        <v>445</v>
      </c>
      <c r="E1226" s="1" t="s">
        <v>446</v>
      </c>
      <c r="F1226" s="1" t="s">
        <v>2983</v>
      </c>
      <c r="G1226" s="1" t="s">
        <v>3301</v>
      </c>
      <c r="H1226" s="42"/>
      <c r="I1226" s="2">
        <v>1</v>
      </c>
      <c r="J1226" s="2">
        <v>223.221983471074</v>
      </c>
      <c r="K1226" s="87">
        <v>390.63400663470998</v>
      </c>
      <c r="L1226" s="2">
        <v>472.66714802799908</v>
      </c>
      <c r="M1226" s="4">
        <v>270.09859999999952</v>
      </c>
      <c r="N1226" s="4">
        <v>270.09859999999952</v>
      </c>
      <c r="O1226" s="4">
        <v>256.59366999999952</v>
      </c>
      <c r="P1226" s="4">
        <v>256.59366999999952</v>
      </c>
      <c r="Q1226" s="5" t="s">
        <v>2969</v>
      </c>
      <c r="R1226" s="12">
        <v>216.07347802799956</v>
      </c>
      <c r="S1226" s="59">
        <v>0</v>
      </c>
      <c r="T1226" s="59">
        <v>0</v>
      </c>
      <c r="U1226" s="59">
        <v>0</v>
      </c>
      <c r="V1226" s="59">
        <v>0</v>
      </c>
      <c r="W1226" s="59">
        <v>0</v>
      </c>
      <c r="X1226" s="60">
        <f t="shared" si="221"/>
        <v>0</v>
      </c>
      <c r="Y1226" s="5"/>
    </row>
    <row r="1227" spans="1:25" customFormat="1" x14ac:dyDescent="0.35">
      <c r="A1227" s="1" t="s">
        <v>770</v>
      </c>
      <c r="B1227" s="1" t="s">
        <v>771</v>
      </c>
      <c r="C1227" s="3">
        <v>44006</v>
      </c>
      <c r="D1227" s="1" t="s">
        <v>445</v>
      </c>
      <c r="E1227" s="1" t="s">
        <v>446</v>
      </c>
      <c r="F1227" s="1" t="s">
        <v>2983</v>
      </c>
      <c r="G1227" s="1" t="s">
        <v>3301</v>
      </c>
      <c r="H1227" s="42"/>
      <c r="I1227" s="2">
        <v>1</v>
      </c>
      <c r="J1227" s="2">
        <v>26.621239669421499</v>
      </c>
      <c r="K1227" s="87">
        <v>47.1017579842975</v>
      </c>
      <c r="L1227" s="2">
        <v>56.993127160999975</v>
      </c>
      <c r="M1227" s="4">
        <v>32.211700000000015</v>
      </c>
      <c r="N1227" s="4">
        <v>32.211700000000015</v>
      </c>
      <c r="O1227" s="4">
        <v>30.601115000000011</v>
      </c>
      <c r="P1227" s="4">
        <v>30.601115000000011</v>
      </c>
      <c r="Q1227" s="5" t="s">
        <v>2969</v>
      </c>
      <c r="R1227" s="12">
        <v>26.392012160999965</v>
      </c>
      <c r="S1227" s="59">
        <v>0</v>
      </c>
      <c r="T1227" s="59">
        <v>0</v>
      </c>
      <c r="U1227" s="59">
        <v>0</v>
      </c>
      <c r="V1227" s="59">
        <v>0</v>
      </c>
      <c r="W1227" s="59">
        <v>0</v>
      </c>
      <c r="X1227" s="60">
        <f t="shared" si="221"/>
        <v>0</v>
      </c>
      <c r="Y1227" s="5"/>
    </row>
    <row r="1228" spans="1:25" customFormat="1" x14ac:dyDescent="0.35">
      <c r="A1228" s="1" t="s">
        <v>1025</v>
      </c>
      <c r="B1228" s="1" t="s">
        <v>1026</v>
      </c>
      <c r="C1228" s="3">
        <v>44006</v>
      </c>
      <c r="D1228" s="1" t="s">
        <v>445</v>
      </c>
      <c r="E1228" s="1" t="s">
        <v>446</v>
      </c>
      <c r="F1228" s="1" t="s">
        <v>2983</v>
      </c>
      <c r="G1228" s="1" t="s">
        <v>3301</v>
      </c>
      <c r="H1228" s="42"/>
      <c r="I1228" s="2">
        <v>1</v>
      </c>
      <c r="J1228" s="2">
        <v>660.18702479338799</v>
      </c>
      <c r="K1228" s="87">
        <v>1268.3711176438001</v>
      </c>
      <c r="L1228" s="2">
        <v>1534.729052348998</v>
      </c>
      <c r="M1228" s="4">
        <v>798.82629999999949</v>
      </c>
      <c r="N1228" s="4">
        <v>798.82629999999949</v>
      </c>
      <c r="O1228" s="4">
        <v>758.88498499999946</v>
      </c>
      <c r="P1228" s="4">
        <v>758.88498499999946</v>
      </c>
      <c r="Q1228" s="5" t="s">
        <v>2969</v>
      </c>
      <c r="R1228" s="12">
        <v>775.84406734899858</v>
      </c>
      <c r="S1228" s="59">
        <v>0</v>
      </c>
      <c r="T1228" s="59">
        <v>0</v>
      </c>
      <c r="U1228" s="59">
        <v>0</v>
      </c>
      <c r="V1228" s="59">
        <v>0</v>
      </c>
      <c r="W1228" s="59">
        <v>0</v>
      </c>
      <c r="X1228" s="60">
        <f t="shared" si="221"/>
        <v>0</v>
      </c>
      <c r="Y1228" s="5"/>
    </row>
    <row r="1229" spans="1:25" customFormat="1" x14ac:dyDescent="0.35">
      <c r="A1229" s="1" t="s">
        <v>2474</v>
      </c>
      <c r="B1229" s="1" t="s">
        <v>2475</v>
      </c>
      <c r="C1229" s="3">
        <v>44006</v>
      </c>
      <c r="D1229" s="1" t="s">
        <v>445</v>
      </c>
      <c r="E1229" s="1" t="s">
        <v>446</v>
      </c>
      <c r="F1229" s="1" t="s">
        <v>2983</v>
      </c>
      <c r="G1229" s="1" t="s">
        <v>3301</v>
      </c>
      <c r="H1229" s="42">
        <v>796</v>
      </c>
      <c r="I1229" s="2">
        <v>1</v>
      </c>
      <c r="J1229" s="2">
        <v>806.82363636363596</v>
      </c>
      <c r="K1229" s="87">
        <v>1411.56215652727</v>
      </c>
      <c r="L1229" s="2">
        <v>1707.9902093979965</v>
      </c>
      <c r="M1229" s="4">
        <v>976.25659999999948</v>
      </c>
      <c r="N1229" s="4">
        <v>976.25659999999948</v>
      </c>
      <c r="O1229" s="4">
        <v>927.44376999999952</v>
      </c>
      <c r="P1229" s="4">
        <v>927.44376999999952</v>
      </c>
      <c r="Q1229" s="5" t="s">
        <v>2969</v>
      </c>
      <c r="R1229" s="12">
        <v>780.54643939799701</v>
      </c>
      <c r="S1229" s="59">
        <v>3772.4</v>
      </c>
      <c r="T1229" s="59">
        <v>-90.91</v>
      </c>
      <c r="U1229" s="59">
        <v>-75.45</v>
      </c>
      <c r="V1229" s="59">
        <v>-158.43000000000029</v>
      </c>
      <c r="W1229" s="59">
        <v>3447.61</v>
      </c>
      <c r="X1229" s="60">
        <f>+W1229-P1230</f>
        <v>1474.0864600000018</v>
      </c>
      <c r="Y1229" s="5"/>
    </row>
    <row r="1230" spans="1:25" customFormat="1" x14ac:dyDescent="0.35">
      <c r="A1230" s="1"/>
      <c r="B1230" s="1"/>
      <c r="C1230" s="3"/>
      <c r="D1230" s="1"/>
      <c r="E1230" s="1"/>
      <c r="F1230" s="1"/>
      <c r="G1230" s="1"/>
      <c r="H1230" s="42"/>
      <c r="I1230" s="2"/>
      <c r="J1230" s="2"/>
      <c r="K1230" s="87"/>
      <c r="L1230" s="2"/>
      <c r="M1230" s="4"/>
      <c r="N1230" s="4"/>
      <c r="O1230" s="4"/>
      <c r="P1230" s="26">
        <f>SUM(P1226:P1229)</f>
        <v>1973.5235399999983</v>
      </c>
      <c r="Q1230" s="5"/>
      <c r="R1230" s="12"/>
      <c r="S1230" s="59">
        <v>0</v>
      </c>
      <c r="T1230" s="59">
        <v>0</v>
      </c>
      <c r="U1230" s="59">
        <v>0</v>
      </c>
      <c r="V1230" s="59">
        <v>0</v>
      </c>
      <c r="W1230" s="59">
        <v>0</v>
      </c>
      <c r="X1230" s="60">
        <f>+W1230</f>
        <v>0</v>
      </c>
      <c r="Y1230" s="5"/>
    </row>
    <row r="1231" spans="1:25" customFormat="1" x14ac:dyDescent="0.35">
      <c r="A1231" s="1" t="s">
        <v>1334</v>
      </c>
      <c r="B1231" s="1" t="s">
        <v>1335</v>
      </c>
      <c r="C1231" s="3">
        <v>44006</v>
      </c>
      <c r="D1231" s="1" t="s">
        <v>1336</v>
      </c>
      <c r="E1231" s="1" t="s">
        <v>1337</v>
      </c>
      <c r="F1231" s="1" t="s">
        <v>2983</v>
      </c>
      <c r="G1231" s="1" t="s">
        <v>3302</v>
      </c>
      <c r="H1231" s="42">
        <v>797</v>
      </c>
      <c r="I1231" s="2">
        <v>1</v>
      </c>
      <c r="J1231" s="2">
        <v>1077.2109917355399</v>
      </c>
      <c r="K1231" s="87">
        <v>1616.1073345710799</v>
      </c>
      <c r="L1231" s="2">
        <v>1955.4898748310068</v>
      </c>
      <c r="M1231" s="4">
        <v>1303.4253000000033</v>
      </c>
      <c r="N1231" s="4">
        <v>1303.4253000000033</v>
      </c>
      <c r="O1231" s="4">
        <v>1238.2540350000031</v>
      </c>
      <c r="P1231" s="26">
        <v>1238.2540350000031</v>
      </c>
      <c r="Q1231" s="5" t="s">
        <v>2969</v>
      </c>
      <c r="R1231" s="12">
        <v>717.23583983100366</v>
      </c>
      <c r="S1231" s="59">
        <v>1955.5</v>
      </c>
      <c r="T1231" s="59">
        <v>-47.13</v>
      </c>
      <c r="U1231" s="59">
        <v>-39.11</v>
      </c>
      <c r="V1231" s="59">
        <v>-62.579999999999927</v>
      </c>
      <c r="W1231" s="59">
        <v>1806.68</v>
      </c>
      <c r="X1231" s="60">
        <f>+W1231-P1231</f>
        <v>568.42596499999695</v>
      </c>
      <c r="Y1231" s="5"/>
    </row>
    <row r="1232" spans="1:25" customFormat="1" x14ac:dyDescent="0.35">
      <c r="A1232" s="1" t="s">
        <v>413</v>
      </c>
      <c r="B1232" s="1" t="s">
        <v>414</v>
      </c>
      <c r="C1232" s="3">
        <v>44006</v>
      </c>
      <c r="D1232" s="1" t="s">
        <v>419</v>
      </c>
      <c r="E1232" s="1" t="s">
        <v>420</v>
      </c>
      <c r="F1232" s="1" t="s">
        <v>2983</v>
      </c>
      <c r="G1232" s="1" t="s">
        <v>3303</v>
      </c>
      <c r="H1232" s="42"/>
      <c r="I1232" s="2">
        <v>1</v>
      </c>
      <c r="J1232" s="2">
        <v>87.127107438016495</v>
      </c>
      <c r="K1232" s="87">
        <v>152.889776861157</v>
      </c>
      <c r="L1232" s="2">
        <v>184.99663000199996</v>
      </c>
      <c r="M1232" s="4">
        <v>105.42379999999996</v>
      </c>
      <c r="N1232" s="4">
        <v>105.42379999999996</v>
      </c>
      <c r="O1232" s="4">
        <v>100.15260999999995</v>
      </c>
      <c r="P1232" s="4">
        <v>100.15260999999995</v>
      </c>
      <c r="Q1232" s="5" t="s">
        <v>2969</v>
      </c>
      <c r="R1232" s="12">
        <v>84.844020002000008</v>
      </c>
      <c r="S1232" s="59">
        <v>0</v>
      </c>
      <c r="T1232" s="59">
        <v>0</v>
      </c>
      <c r="U1232" s="59">
        <v>0</v>
      </c>
      <c r="V1232" s="59">
        <v>0</v>
      </c>
      <c r="W1232" s="59">
        <v>0</v>
      </c>
      <c r="X1232" s="60">
        <f t="shared" ref="X1232:X1235" si="222">+W1232</f>
        <v>0</v>
      </c>
      <c r="Y1232" s="5"/>
    </row>
    <row r="1233" spans="1:25" customFormat="1" x14ac:dyDescent="0.35">
      <c r="A1233" s="1" t="s">
        <v>1025</v>
      </c>
      <c r="B1233" s="1" t="s">
        <v>1026</v>
      </c>
      <c r="C1233" s="3">
        <v>44006</v>
      </c>
      <c r="D1233" s="1" t="s">
        <v>419</v>
      </c>
      <c r="E1233" s="1" t="s">
        <v>420</v>
      </c>
      <c r="F1233" s="1" t="s">
        <v>2983</v>
      </c>
      <c r="G1233" s="1" t="s">
        <v>3303</v>
      </c>
      <c r="H1233" s="42"/>
      <c r="I1233" s="2">
        <v>1</v>
      </c>
      <c r="J1233" s="2">
        <v>660.18702479338799</v>
      </c>
      <c r="K1233" s="87">
        <v>1268.3711176438001</v>
      </c>
      <c r="L1233" s="2">
        <v>1534.729052348998</v>
      </c>
      <c r="M1233" s="4">
        <v>798.82629999999949</v>
      </c>
      <c r="N1233" s="4">
        <v>798.82629999999949</v>
      </c>
      <c r="O1233" s="4">
        <v>758.88498499999946</v>
      </c>
      <c r="P1233" s="4">
        <v>758.88498499999946</v>
      </c>
      <c r="Q1233" s="5" t="s">
        <v>2969</v>
      </c>
      <c r="R1233" s="12">
        <v>775.84406734899858</v>
      </c>
      <c r="S1233" s="59">
        <v>0</v>
      </c>
      <c r="T1233" s="59">
        <v>0</v>
      </c>
      <c r="U1233" s="59">
        <v>0</v>
      </c>
      <c r="V1233" s="59">
        <v>0</v>
      </c>
      <c r="W1233" s="59">
        <v>0</v>
      </c>
      <c r="X1233" s="60">
        <f t="shared" si="222"/>
        <v>0</v>
      </c>
      <c r="Y1233" s="5"/>
    </row>
    <row r="1234" spans="1:25" customFormat="1" x14ac:dyDescent="0.35">
      <c r="A1234" s="1" t="s">
        <v>1999</v>
      </c>
      <c r="B1234" s="1" t="s">
        <v>2000</v>
      </c>
      <c r="C1234" s="3">
        <v>44006</v>
      </c>
      <c r="D1234" s="1" t="s">
        <v>419</v>
      </c>
      <c r="E1234" s="1" t="s">
        <v>420</v>
      </c>
      <c r="F1234" s="1" t="s">
        <v>2983</v>
      </c>
      <c r="G1234" s="1" t="s">
        <v>3303</v>
      </c>
      <c r="H1234" s="42"/>
      <c r="I1234" s="2">
        <v>1</v>
      </c>
      <c r="J1234" s="2">
        <v>308.08140495867798</v>
      </c>
      <c r="K1234" s="87">
        <v>539.08084239669495</v>
      </c>
      <c r="L1234" s="2">
        <v>652.28781930000082</v>
      </c>
      <c r="M1234" s="4">
        <v>372.77850000000035</v>
      </c>
      <c r="N1234" s="4">
        <v>372.77850000000035</v>
      </c>
      <c r="O1234" s="4">
        <v>354.13957500000032</v>
      </c>
      <c r="P1234" s="4">
        <v>354.13957500000032</v>
      </c>
      <c r="Q1234" s="5" t="s">
        <v>2969</v>
      </c>
      <c r="R1234" s="12">
        <v>298.1482443000005</v>
      </c>
      <c r="S1234" s="59">
        <v>0</v>
      </c>
      <c r="T1234" s="59">
        <v>0</v>
      </c>
      <c r="U1234" s="59">
        <v>0</v>
      </c>
      <c r="V1234" s="59">
        <v>0</v>
      </c>
      <c r="W1234" s="59">
        <v>0</v>
      </c>
      <c r="X1234" s="60">
        <f t="shared" si="222"/>
        <v>0</v>
      </c>
      <c r="Y1234" s="5"/>
    </row>
    <row r="1235" spans="1:25" customFormat="1" x14ac:dyDescent="0.35">
      <c r="A1235" s="1" t="s">
        <v>2904</v>
      </c>
      <c r="B1235" s="1" t="s">
        <v>2905</v>
      </c>
      <c r="C1235" s="3">
        <v>44006</v>
      </c>
      <c r="D1235" s="1" t="s">
        <v>419</v>
      </c>
      <c r="E1235" s="1" t="s">
        <v>420</v>
      </c>
      <c r="F1235" s="1" t="s">
        <v>2983</v>
      </c>
      <c r="G1235" s="1" t="s">
        <v>3303</v>
      </c>
      <c r="H1235" s="42"/>
      <c r="I1235" s="2">
        <v>1</v>
      </c>
      <c r="J1235" s="2">
        <v>168.656611570248</v>
      </c>
      <c r="K1235" s="87">
        <v>324.54423107851301</v>
      </c>
      <c r="L1235" s="2">
        <v>392.69851960500074</v>
      </c>
      <c r="M1235" s="4">
        <v>204.07450000000009</v>
      </c>
      <c r="N1235" s="4">
        <v>204.07450000000009</v>
      </c>
      <c r="O1235" s="4">
        <v>193.87077500000007</v>
      </c>
      <c r="P1235" s="4">
        <v>193.87077500000007</v>
      </c>
      <c r="Q1235" s="5" t="s">
        <v>2969</v>
      </c>
      <c r="R1235" s="12">
        <v>198.82774460500067</v>
      </c>
      <c r="S1235" s="59">
        <v>0</v>
      </c>
      <c r="T1235" s="59">
        <v>0</v>
      </c>
      <c r="U1235" s="59">
        <v>0</v>
      </c>
      <c r="V1235" s="59">
        <v>0</v>
      </c>
      <c r="W1235" s="59">
        <v>0</v>
      </c>
      <c r="X1235" s="60">
        <f t="shared" si="222"/>
        <v>0</v>
      </c>
      <c r="Y1235" s="5"/>
    </row>
    <row r="1236" spans="1:25" customFormat="1" x14ac:dyDescent="0.35">
      <c r="A1236" s="1" t="s">
        <v>2912</v>
      </c>
      <c r="B1236" s="1" t="s">
        <v>2913</v>
      </c>
      <c r="C1236" s="3">
        <v>44006</v>
      </c>
      <c r="D1236" s="1" t="s">
        <v>419</v>
      </c>
      <c r="E1236" s="1" t="s">
        <v>420</v>
      </c>
      <c r="F1236" s="1" t="s">
        <v>2983</v>
      </c>
      <c r="G1236" s="1" t="s">
        <v>3303</v>
      </c>
      <c r="H1236" s="42">
        <v>798</v>
      </c>
      <c r="I1236" s="2">
        <v>1</v>
      </c>
      <c r="J1236" s="2">
        <v>168.656611570248</v>
      </c>
      <c r="K1236" s="87">
        <v>315.46207254545499</v>
      </c>
      <c r="L1236" s="2">
        <v>381.70910778000052</v>
      </c>
      <c r="M1236" s="4">
        <v>204.07450000000009</v>
      </c>
      <c r="N1236" s="4">
        <v>204.07450000000009</v>
      </c>
      <c r="O1236" s="4">
        <v>193.87077500000007</v>
      </c>
      <c r="P1236" s="4">
        <v>193.87077500000007</v>
      </c>
      <c r="Q1236" s="5" t="s">
        <v>2969</v>
      </c>
      <c r="R1236" s="12">
        <v>187.83833278000046</v>
      </c>
      <c r="S1236" s="59">
        <v>3146.41</v>
      </c>
      <c r="T1236" s="59">
        <v>-75.83</v>
      </c>
      <c r="U1236" s="59">
        <v>-62.93</v>
      </c>
      <c r="V1236" s="59">
        <v>-100.68000000000029</v>
      </c>
      <c r="W1236" s="59">
        <v>2906.97</v>
      </c>
      <c r="X1236" s="60">
        <f>+W1236-P1237</f>
        <v>1306.0512799999999</v>
      </c>
      <c r="Y1236" s="5"/>
    </row>
    <row r="1237" spans="1:25" customFormat="1" x14ac:dyDescent="0.35">
      <c r="A1237" s="1"/>
      <c r="B1237" s="1"/>
      <c r="C1237" s="3"/>
      <c r="D1237" s="1"/>
      <c r="E1237" s="1"/>
      <c r="F1237" s="1"/>
      <c r="G1237" s="1"/>
      <c r="H1237" s="42"/>
      <c r="I1237" s="2"/>
      <c r="J1237" s="2"/>
      <c r="K1237" s="87"/>
      <c r="L1237" s="2"/>
      <c r="M1237" s="4"/>
      <c r="N1237" s="4"/>
      <c r="O1237" s="4"/>
      <c r="P1237" s="26">
        <f>SUM(P1232:P1236)</f>
        <v>1600.9187199999999</v>
      </c>
      <c r="Q1237" s="5"/>
      <c r="R1237" s="12"/>
      <c r="S1237" s="59">
        <v>0</v>
      </c>
      <c r="T1237" s="59">
        <v>0</v>
      </c>
      <c r="U1237" s="59">
        <v>0</v>
      </c>
      <c r="V1237" s="59">
        <v>0</v>
      </c>
      <c r="W1237" s="59">
        <v>0</v>
      </c>
      <c r="X1237" s="60">
        <f>+W1237</f>
        <v>0</v>
      </c>
      <c r="Y1237" s="5"/>
    </row>
    <row r="1238" spans="1:25" customFormat="1" x14ac:dyDescent="0.35">
      <c r="A1238" s="1" t="s">
        <v>2474</v>
      </c>
      <c r="B1238" s="1" t="s">
        <v>2475</v>
      </c>
      <c r="C1238" s="3">
        <v>44006</v>
      </c>
      <c r="D1238" s="1" t="s">
        <v>2517</v>
      </c>
      <c r="E1238" s="1" t="s">
        <v>2518</v>
      </c>
      <c r="F1238" s="1" t="s">
        <v>2983</v>
      </c>
      <c r="G1238" s="1" t="s">
        <v>3304</v>
      </c>
      <c r="H1238" s="42">
        <v>799</v>
      </c>
      <c r="I1238" s="2">
        <v>1</v>
      </c>
      <c r="J1238" s="2">
        <v>806.82363636363596</v>
      </c>
      <c r="K1238" s="87">
        <v>1411.56215652727</v>
      </c>
      <c r="L1238" s="2">
        <v>1707.9902093979965</v>
      </c>
      <c r="M1238" s="4">
        <v>976.25659999999948</v>
      </c>
      <c r="N1238" s="4">
        <v>976.25659999999948</v>
      </c>
      <c r="O1238" s="4">
        <v>927.44376999999952</v>
      </c>
      <c r="P1238" s="26">
        <v>927.44376999999952</v>
      </c>
      <c r="Q1238" s="5" t="s">
        <v>2969</v>
      </c>
      <c r="R1238" s="12">
        <v>780.54643939799701</v>
      </c>
      <c r="S1238" s="59">
        <v>2228</v>
      </c>
      <c r="T1238" s="59">
        <v>-53.69</v>
      </c>
      <c r="U1238" s="59">
        <v>-44.56</v>
      </c>
      <c r="V1238" s="59">
        <v>-93.579999999999927</v>
      </c>
      <c r="W1238" s="59">
        <v>2036.17</v>
      </c>
      <c r="X1238" s="60">
        <f>+W1238-P1238</f>
        <v>1108.7262300000007</v>
      </c>
      <c r="Y1238" s="5"/>
    </row>
    <row r="1239" spans="1:25" customFormat="1" x14ac:dyDescent="0.35">
      <c r="A1239" s="1" t="s">
        <v>517</v>
      </c>
      <c r="B1239" s="1" t="s">
        <v>518</v>
      </c>
      <c r="C1239" s="3">
        <v>44006</v>
      </c>
      <c r="D1239" s="1" t="s">
        <v>523</v>
      </c>
      <c r="E1239" s="1" t="s">
        <v>524</v>
      </c>
      <c r="F1239" s="1" t="s">
        <v>2983</v>
      </c>
      <c r="G1239" s="1" t="s">
        <v>3305</v>
      </c>
      <c r="H1239" s="42"/>
      <c r="I1239" s="2">
        <v>1</v>
      </c>
      <c r="J1239" s="2">
        <v>342.30173553718998</v>
      </c>
      <c r="K1239" s="87">
        <v>597.51506351900798</v>
      </c>
      <c r="L1239" s="2">
        <v>722.99322685799962</v>
      </c>
      <c r="M1239" s="4">
        <v>414.18509999999986</v>
      </c>
      <c r="N1239" s="4">
        <v>414.18509999999986</v>
      </c>
      <c r="O1239" s="4">
        <v>393.47584499999988</v>
      </c>
      <c r="P1239" s="4">
        <v>393.47584499999988</v>
      </c>
      <c r="Q1239" s="5" t="s">
        <v>2969</v>
      </c>
      <c r="R1239" s="12">
        <v>329.51738185799974</v>
      </c>
      <c r="S1239" s="59">
        <v>0</v>
      </c>
      <c r="T1239" s="59">
        <v>0</v>
      </c>
      <c r="U1239" s="59">
        <v>0</v>
      </c>
      <c r="V1239" s="59">
        <v>0</v>
      </c>
      <c r="W1239" s="59">
        <v>0</v>
      </c>
      <c r="X1239" s="60">
        <f t="shared" ref="X1239:X1240" si="223">+W1239</f>
        <v>0</v>
      </c>
      <c r="Y1239" s="5"/>
    </row>
    <row r="1240" spans="1:25" customFormat="1" x14ac:dyDescent="0.35">
      <c r="A1240" s="1" t="s">
        <v>1334</v>
      </c>
      <c r="B1240" s="1" t="s">
        <v>1335</v>
      </c>
      <c r="C1240" s="3">
        <v>44006</v>
      </c>
      <c r="D1240" s="1" t="s">
        <v>523</v>
      </c>
      <c r="E1240" s="1" t="s">
        <v>524</v>
      </c>
      <c r="F1240" s="1" t="s">
        <v>2983</v>
      </c>
      <c r="G1240" s="1" t="s">
        <v>3305</v>
      </c>
      <c r="H1240" s="42"/>
      <c r="I1240" s="2">
        <v>1</v>
      </c>
      <c r="J1240" s="2">
        <v>1077.2109917355399</v>
      </c>
      <c r="K1240" s="87">
        <v>1616.1073345710799</v>
      </c>
      <c r="L1240" s="2">
        <v>1955.4898748310068</v>
      </c>
      <c r="M1240" s="4">
        <v>1303.4253000000033</v>
      </c>
      <c r="N1240" s="4">
        <v>1303.4253000000033</v>
      </c>
      <c r="O1240" s="4">
        <v>1238.2540350000031</v>
      </c>
      <c r="P1240" s="4">
        <v>1238.2540350000031</v>
      </c>
      <c r="Q1240" s="5" t="s">
        <v>2969</v>
      </c>
      <c r="R1240" s="12">
        <v>717.23583983100366</v>
      </c>
      <c r="S1240" s="59">
        <v>0</v>
      </c>
      <c r="T1240" s="59">
        <v>0</v>
      </c>
      <c r="U1240" s="59">
        <v>0</v>
      </c>
      <c r="V1240" s="59">
        <v>0</v>
      </c>
      <c r="W1240" s="59">
        <v>0</v>
      </c>
      <c r="X1240" s="60">
        <f t="shared" si="223"/>
        <v>0</v>
      </c>
      <c r="Y1240" s="5"/>
    </row>
    <row r="1241" spans="1:25" customFormat="1" x14ac:dyDescent="0.35">
      <c r="A1241" s="1" t="s">
        <v>2848</v>
      </c>
      <c r="B1241" s="1" t="s">
        <v>2849</v>
      </c>
      <c r="C1241" s="3">
        <v>44006</v>
      </c>
      <c r="D1241" s="1" t="s">
        <v>523</v>
      </c>
      <c r="E1241" s="1" t="s">
        <v>524</v>
      </c>
      <c r="F1241" s="1" t="s">
        <v>2983</v>
      </c>
      <c r="G1241" s="1" t="s">
        <v>3305</v>
      </c>
      <c r="H1241" s="42">
        <v>800</v>
      </c>
      <c r="I1241" s="2">
        <v>1</v>
      </c>
      <c r="J1241" s="2">
        <v>38.195702479338799</v>
      </c>
      <c r="K1241" s="87">
        <v>73.499226366942096</v>
      </c>
      <c r="L1241" s="2">
        <v>88.934063903999927</v>
      </c>
      <c r="M1241" s="4">
        <v>46.216799999999942</v>
      </c>
      <c r="N1241" s="4">
        <v>46.216799999999942</v>
      </c>
      <c r="O1241" s="4">
        <v>43.905959999999943</v>
      </c>
      <c r="P1241" s="4">
        <v>43.905959999999943</v>
      </c>
      <c r="Q1241" s="5" t="s">
        <v>2969</v>
      </c>
      <c r="R1241" s="12">
        <v>45.028103903999984</v>
      </c>
      <c r="S1241" s="59">
        <v>2767.44</v>
      </c>
      <c r="T1241" s="59">
        <v>-66.7</v>
      </c>
      <c r="U1241" s="59">
        <v>-55.35</v>
      </c>
      <c r="V1241" s="59">
        <v>-116.22000000000025</v>
      </c>
      <c r="W1241" s="59">
        <v>2529.17</v>
      </c>
      <c r="X1241" s="60">
        <f>+W1241-P1242</f>
        <v>853.53415999999697</v>
      </c>
      <c r="Y1241" s="5"/>
    </row>
    <row r="1242" spans="1:25" customFormat="1" x14ac:dyDescent="0.35">
      <c r="A1242" s="1"/>
      <c r="B1242" s="1"/>
      <c r="C1242" s="3"/>
      <c r="D1242" s="1"/>
      <c r="E1242" s="1"/>
      <c r="F1242" s="1"/>
      <c r="G1242" s="1"/>
      <c r="H1242" s="42"/>
      <c r="I1242" s="2"/>
      <c r="J1242" s="2"/>
      <c r="K1242" s="87"/>
      <c r="L1242" s="2"/>
      <c r="M1242" s="4"/>
      <c r="N1242" s="4"/>
      <c r="O1242" s="4"/>
      <c r="P1242" s="26">
        <f>SUM(P1239:P1241)</f>
        <v>1675.6358400000031</v>
      </c>
      <c r="Q1242" s="5"/>
      <c r="R1242" s="12"/>
      <c r="S1242" s="59">
        <v>0</v>
      </c>
      <c r="T1242" s="59">
        <v>0</v>
      </c>
      <c r="U1242" s="59">
        <v>0</v>
      </c>
      <c r="V1242" s="59">
        <v>0</v>
      </c>
      <c r="W1242" s="59">
        <v>0</v>
      </c>
      <c r="X1242" s="60">
        <f t="shared" ref="X1242:X1245" si="224">+W1242</f>
        <v>0</v>
      </c>
      <c r="Y1242" s="5"/>
    </row>
    <row r="1243" spans="1:25" customFormat="1" x14ac:dyDescent="0.35">
      <c r="A1243" s="1" t="s">
        <v>372</v>
      </c>
      <c r="B1243" s="1" t="s">
        <v>373</v>
      </c>
      <c r="C1243" s="3">
        <v>44006</v>
      </c>
      <c r="D1243" s="1" t="s">
        <v>376</v>
      </c>
      <c r="E1243" s="1" t="s">
        <v>377</v>
      </c>
      <c r="F1243" s="1" t="s">
        <v>2983</v>
      </c>
      <c r="G1243" s="1" t="s">
        <v>3306</v>
      </c>
      <c r="H1243" s="42"/>
      <c r="I1243" s="2">
        <v>1</v>
      </c>
      <c r="J1243" s="2">
        <v>97.020082644628104</v>
      </c>
      <c r="K1243" s="87">
        <v>169.79096583305801</v>
      </c>
      <c r="L1243" s="2">
        <v>205.44706865800018</v>
      </c>
      <c r="M1243" s="4">
        <v>117.3943</v>
      </c>
      <c r="N1243" s="4">
        <v>117.3943</v>
      </c>
      <c r="O1243" s="4">
        <v>111.524585</v>
      </c>
      <c r="P1243" s="4">
        <v>111.524585</v>
      </c>
      <c r="Q1243" s="5" t="s">
        <v>2969</v>
      </c>
      <c r="R1243" s="12">
        <v>93.922483658000175</v>
      </c>
      <c r="S1243" s="59">
        <v>0</v>
      </c>
      <c r="T1243" s="59">
        <v>0</v>
      </c>
      <c r="U1243" s="59">
        <v>0</v>
      </c>
      <c r="V1243" s="59">
        <v>0</v>
      </c>
      <c r="W1243" s="59">
        <v>0</v>
      </c>
      <c r="X1243" s="60">
        <f t="shared" si="224"/>
        <v>0</v>
      </c>
      <c r="Y1243" s="5"/>
    </row>
    <row r="1244" spans="1:25" customFormat="1" x14ac:dyDescent="0.35">
      <c r="A1244" s="1" t="s">
        <v>1009</v>
      </c>
      <c r="B1244" s="1" t="s">
        <v>1010</v>
      </c>
      <c r="C1244" s="3">
        <v>44006</v>
      </c>
      <c r="D1244" s="1" t="s">
        <v>376</v>
      </c>
      <c r="E1244" s="1" t="s">
        <v>377</v>
      </c>
      <c r="F1244" s="1" t="s">
        <v>2983</v>
      </c>
      <c r="G1244" s="1" t="s">
        <v>3306</v>
      </c>
      <c r="H1244" s="42"/>
      <c r="I1244" s="2">
        <v>1</v>
      </c>
      <c r="J1244" s="2">
        <v>108.45396694214899</v>
      </c>
      <c r="K1244" s="87">
        <v>189.99942014628101</v>
      </c>
      <c r="L1244" s="2">
        <v>229.89929837700001</v>
      </c>
      <c r="M1244" s="4">
        <v>131.22930000000028</v>
      </c>
      <c r="N1244" s="4">
        <v>131.22930000000028</v>
      </c>
      <c r="O1244" s="4">
        <v>124.66783500000025</v>
      </c>
      <c r="P1244" s="4">
        <v>124.66783500000025</v>
      </c>
      <c r="Q1244" s="5" t="s">
        <v>2969</v>
      </c>
      <c r="R1244" s="12">
        <v>105.23146337699976</v>
      </c>
      <c r="S1244" s="59">
        <v>0</v>
      </c>
      <c r="T1244" s="59">
        <v>0</v>
      </c>
      <c r="U1244" s="59">
        <v>0</v>
      </c>
      <c r="V1244" s="59">
        <v>0</v>
      </c>
      <c r="W1244" s="59">
        <v>0</v>
      </c>
      <c r="X1244" s="60">
        <f t="shared" si="224"/>
        <v>0</v>
      </c>
      <c r="Y1244" s="5"/>
    </row>
    <row r="1245" spans="1:25" customFormat="1" x14ac:dyDescent="0.35">
      <c r="A1245" s="1" t="s">
        <v>1708</v>
      </c>
      <c r="B1245" s="1" t="s">
        <v>1709</v>
      </c>
      <c r="C1245" s="3">
        <v>44006</v>
      </c>
      <c r="D1245" s="1" t="s">
        <v>376</v>
      </c>
      <c r="E1245" s="1" t="s">
        <v>377</v>
      </c>
      <c r="F1245" s="1" t="s">
        <v>2983</v>
      </c>
      <c r="G1245" s="1" t="s">
        <v>3306</v>
      </c>
      <c r="H1245" s="42"/>
      <c r="I1245" s="2">
        <v>1</v>
      </c>
      <c r="J1245" s="2">
        <v>386.645867768595</v>
      </c>
      <c r="K1245" s="87">
        <v>676.86225611570205</v>
      </c>
      <c r="L1245" s="2">
        <v>819.00332989999947</v>
      </c>
      <c r="M1245" s="4">
        <v>467.84149999999994</v>
      </c>
      <c r="N1245" s="4">
        <v>467.84149999999994</v>
      </c>
      <c r="O1245" s="4">
        <v>444.44942499999991</v>
      </c>
      <c r="P1245" s="4">
        <v>444.44942499999991</v>
      </c>
      <c r="Q1245" s="5" t="s">
        <v>2969</v>
      </c>
      <c r="R1245" s="12">
        <v>374.55390489999957</v>
      </c>
      <c r="S1245" s="59">
        <v>0</v>
      </c>
      <c r="T1245" s="59">
        <v>0</v>
      </c>
      <c r="U1245" s="59">
        <v>0</v>
      </c>
      <c r="V1245" s="59">
        <v>0</v>
      </c>
      <c r="W1245" s="59">
        <v>0</v>
      </c>
      <c r="X1245" s="60">
        <f t="shared" si="224"/>
        <v>0</v>
      </c>
      <c r="Y1245" s="5"/>
    </row>
    <row r="1246" spans="1:25" customFormat="1" x14ac:dyDescent="0.35">
      <c r="A1246" s="1" t="s">
        <v>1720</v>
      </c>
      <c r="B1246" s="1" t="s">
        <v>1721</v>
      </c>
      <c r="C1246" s="3">
        <v>44006</v>
      </c>
      <c r="D1246" s="1" t="s">
        <v>376</v>
      </c>
      <c r="E1246" s="1" t="s">
        <v>377</v>
      </c>
      <c r="F1246" s="1" t="s">
        <v>2983</v>
      </c>
      <c r="G1246" s="1" t="s">
        <v>3306</v>
      </c>
      <c r="H1246" s="42">
        <v>801</v>
      </c>
      <c r="I1246" s="2">
        <v>1</v>
      </c>
      <c r="J1246" s="2">
        <v>176.041818181818</v>
      </c>
      <c r="K1246" s="87">
        <v>307.98516090909101</v>
      </c>
      <c r="L1246" s="2">
        <v>372.66204470000008</v>
      </c>
      <c r="M1246" s="4">
        <v>213.01059999999978</v>
      </c>
      <c r="N1246" s="4">
        <v>213.01059999999978</v>
      </c>
      <c r="O1246" s="4">
        <v>202.36006999999978</v>
      </c>
      <c r="P1246" s="4">
        <v>202.36006999999978</v>
      </c>
      <c r="Q1246" s="5" t="s">
        <v>2969</v>
      </c>
      <c r="R1246" s="12">
        <v>170.3019747000003</v>
      </c>
      <c r="S1246" s="59">
        <v>1627</v>
      </c>
      <c r="T1246" s="59">
        <v>-39.21</v>
      </c>
      <c r="U1246" s="59">
        <v>-32.54</v>
      </c>
      <c r="V1246" s="59">
        <v>-68.329999999999927</v>
      </c>
      <c r="W1246" s="59">
        <v>1486.92</v>
      </c>
      <c r="X1246" s="60">
        <f>+W1246-P1247</f>
        <v>603.91808500000025</v>
      </c>
      <c r="Y1246" s="5"/>
    </row>
    <row r="1247" spans="1:25" customFormat="1" x14ac:dyDescent="0.35">
      <c r="A1247" s="1"/>
      <c r="B1247" s="1"/>
      <c r="C1247" s="3"/>
      <c r="D1247" s="1"/>
      <c r="E1247" s="1"/>
      <c r="F1247" s="1"/>
      <c r="G1247" s="1"/>
      <c r="H1247" s="42"/>
      <c r="I1247" s="2"/>
      <c r="J1247" s="2"/>
      <c r="K1247" s="87"/>
      <c r="L1247" s="2"/>
      <c r="M1247" s="4"/>
      <c r="N1247" s="4"/>
      <c r="O1247" s="4"/>
      <c r="P1247" s="26">
        <f>SUM(P1243:P1246)</f>
        <v>883.00191499999983</v>
      </c>
      <c r="Q1247" s="5"/>
      <c r="R1247" s="12"/>
      <c r="S1247" s="59">
        <v>0</v>
      </c>
      <c r="T1247" s="59">
        <v>0</v>
      </c>
      <c r="U1247" s="59">
        <v>0</v>
      </c>
      <c r="V1247" s="59">
        <v>0</v>
      </c>
      <c r="W1247" s="59">
        <v>0</v>
      </c>
      <c r="X1247" s="60">
        <f t="shared" ref="X1247:X1248" si="225">+W1247</f>
        <v>0</v>
      </c>
      <c r="Y1247" s="5"/>
    </row>
    <row r="1248" spans="1:25" customFormat="1" x14ac:dyDescent="0.35">
      <c r="A1248" s="1" t="s">
        <v>1325</v>
      </c>
      <c r="B1248" s="1" t="s">
        <v>1326</v>
      </c>
      <c r="C1248" s="3">
        <v>44006</v>
      </c>
      <c r="D1248" s="1" t="s">
        <v>1331</v>
      </c>
      <c r="E1248" s="1" t="s">
        <v>1332</v>
      </c>
      <c r="F1248" s="1" t="s">
        <v>2983</v>
      </c>
      <c r="G1248" s="1" t="s">
        <v>3307</v>
      </c>
      <c r="H1248" s="42"/>
      <c r="I1248" s="2">
        <v>1</v>
      </c>
      <c r="J1248" s="2">
        <v>214.553305785124</v>
      </c>
      <c r="K1248" s="87">
        <v>381.81691744214902</v>
      </c>
      <c r="L1248" s="2">
        <v>461.99847010500031</v>
      </c>
      <c r="M1248" s="4">
        <v>259.60950000000003</v>
      </c>
      <c r="N1248" s="4">
        <v>259.60950000000003</v>
      </c>
      <c r="O1248" s="4">
        <v>246.62902500000001</v>
      </c>
      <c r="P1248" s="4">
        <v>246.62902500000001</v>
      </c>
      <c r="Q1248" s="5" t="s">
        <v>2969</v>
      </c>
      <c r="R1248" s="12">
        <v>215.3694451050003</v>
      </c>
      <c r="S1248" s="59">
        <v>0</v>
      </c>
      <c r="T1248" s="59">
        <v>0</v>
      </c>
      <c r="U1248" s="59">
        <v>0</v>
      </c>
      <c r="V1248" s="59">
        <v>0</v>
      </c>
      <c r="W1248" s="59">
        <v>0</v>
      </c>
      <c r="X1248" s="60">
        <f t="shared" si="225"/>
        <v>0</v>
      </c>
      <c r="Y1248" s="5"/>
    </row>
    <row r="1249" spans="1:25" customFormat="1" x14ac:dyDescent="0.35">
      <c r="A1249" s="1" t="s">
        <v>1334</v>
      </c>
      <c r="B1249" s="1" t="s">
        <v>1335</v>
      </c>
      <c r="C1249" s="3">
        <v>44006</v>
      </c>
      <c r="D1249" s="1" t="s">
        <v>1331</v>
      </c>
      <c r="E1249" s="1" t="s">
        <v>1332</v>
      </c>
      <c r="F1249" s="1" t="s">
        <v>2983</v>
      </c>
      <c r="G1249" s="1" t="s">
        <v>3307</v>
      </c>
      <c r="H1249" s="42">
        <v>802</v>
      </c>
      <c r="I1249" s="2">
        <v>1</v>
      </c>
      <c r="J1249" s="2">
        <v>1077.2109917355399</v>
      </c>
      <c r="K1249" s="87">
        <v>1616.1073345710799</v>
      </c>
      <c r="L1249" s="2">
        <v>1955.4898748310068</v>
      </c>
      <c r="M1249" s="4">
        <v>1303.4253000000033</v>
      </c>
      <c r="N1249" s="4">
        <v>1303.4253000000033</v>
      </c>
      <c r="O1249" s="4">
        <v>1238.2540350000031</v>
      </c>
      <c r="P1249" s="4">
        <v>1238.2540350000031</v>
      </c>
      <c r="Q1249" s="5" t="s">
        <v>2969</v>
      </c>
      <c r="R1249" s="12">
        <v>717.23583983100366</v>
      </c>
      <c r="S1249" s="59">
        <v>2417.5</v>
      </c>
      <c r="T1249" s="59">
        <v>-58.26</v>
      </c>
      <c r="U1249" s="59">
        <v>-48.35</v>
      </c>
      <c r="V1249" s="59">
        <v>-101.54999999999973</v>
      </c>
      <c r="W1249" s="59">
        <v>2209.34</v>
      </c>
      <c r="X1249" s="60">
        <f>+W1249-P1250</f>
        <v>724.45693999999708</v>
      </c>
      <c r="Y1249" s="5"/>
    </row>
    <row r="1250" spans="1:25" customFormat="1" x14ac:dyDescent="0.35">
      <c r="A1250" s="1"/>
      <c r="B1250" s="1"/>
      <c r="C1250" s="3"/>
      <c r="D1250" s="1"/>
      <c r="E1250" s="1"/>
      <c r="F1250" s="1"/>
      <c r="G1250" s="1"/>
      <c r="H1250" s="42"/>
      <c r="I1250" s="2"/>
      <c r="J1250" s="2"/>
      <c r="K1250" s="87"/>
      <c r="L1250" s="2"/>
      <c r="M1250" s="4"/>
      <c r="N1250" s="4"/>
      <c r="O1250" s="4"/>
      <c r="P1250" s="26">
        <f>SUM(P1248:P1249)</f>
        <v>1484.8830600000031</v>
      </c>
      <c r="Q1250" s="5"/>
      <c r="R1250" s="12"/>
      <c r="S1250" s="59">
        <v>0</v>
      </c>
      <c r="T1250" s="59">
        <v>0</v>
      </c>
      <c r="U1250" s="59">
        <v>0</v>
      </c>
      <c r="V1250" s="59">
        <v>0</v>
      </c>
      <c r="W1250" s="59">
        <v>0</v>
      </c>
      <c r="X1250" s="60">
        <f>+W1250</f>
        <v>0</v>
      </c>
      <c r="Y1250" s="5"/>
    </row>
    <row r="1251" spans="1:25" customFormat="1" x14ac:dyDescent="0.35">
      <c r="A1251" s="1" t="s">
        <v>1025</v>
      </c>
      <c r="B1251" s="1" t="s">
        <v>1026</v>
      </c>
      <c r="C1251" s="3">
        <v>44006</v>
      </c>
      <c r="D1251" s="1" t="s">
        <v>1029</v>
      </c>
      <c r="E1251" s="1" t="s">
        <v>1030</v>
      </c>
      <c r="F1251" s="1" t="s">
        <v>2983</v>
      </c>
      <c r="G1251" s="1" t="s">
        <v>3308</v>
      </c>
      <c r="H1251" s="42">
        <v>803</v>
      </c>
      <c r="I1251" s="2">
        <v>1</v>
      </c>
      <c r="J1251" s="2">
        <v>660.18702479338799</v>
      </c>
      <c r="K1251" s="87">
        <v>1268.3711176438001</v>
      </c>
      <c r="L1251" s="2">
        <v>1534.729052348998</v>
      </c>
      <c r="M1251" s="4">
        <v>798.82629999999949</v>
      </c>
      <c r="N1251" s="4">
        <v>798.82629999999949</v>
      </c>
      <c r="O1251" s="4">
        <v>758.88498499999946</v>
      </c>
      <c r="P1251" s="26">
        <v>758.88498499999946</v>
      </c>
      <c r="Q1251" s="5" t="s">
        <v>2969</v>
      </c>
      <c r="R1251" s="12">
        <v>775.84406734899858</v>
      </c>
      <c r="S1251" s="59">
        <v>1534.74</v>
      </c>
      <c r="T1251" s="59">
        <v>-36.99</v>
      </c>
      <c r="U1251" s="59">
        <v>-30.69</v>
      </c>
      <c r="V1251" s="59">
        <v>-64.460000000000036</v>
      </c>
      <c r="W1251" s="59">
        <v>1402.6</v>
      </c>
      <c r="X1251" s="60">
        <f t="shared" ref="X1251:X1252" si="226">+W1251-P1251</f>
        <v>643.71501500000045</v>
      </c>
      <c r="Y1251" s="5"/>
    </row>
    <row r="1252" spans="1:25" customFormat="1" x14ac:dyDescent="0.35">
      <c r="A1252" s="1" t="s">
        <v>1334</v>
      </c>
      <c r="B1252" s="1" t="s">
        <v>1335</v>
      </c>
      <c r="C1252" s="3">
        <v>44007</v>
      </c>
      <c r="D1252" s="1" t="s">
        <v>1338</v>
      </c>
      <c r="E1252" s="1" t="s">
        <v>74</v>
      </c>
      <c r="F1252" s="1" t="s">
        <v>2983</v>
      </c>
      <c r="G1252" s="1" t="s">
        <v>3106</v>
      </c>
      <c r="H1252" s="42">
        <v>822</v>
      </c>
      <c r="I1252" s="2">
        <v>1</v>
      </c>
      <c r="J1252" s="2">
        <v>1077.2109917355399</v>
      </c>
      <c r="K1252" s="87">
        <v>1616.1073345710799</v>
      </c>
      <c r="L1252" s="2">
        <v>1955.4898748310068</v>
      </c>
      <c r="M1252" s="4">
        <v>1303.4253000000033</v>
      </c>
      <c r="N1252" s="4">
        <v>1303.4253000000033</v>
      </c>
      <c r="O1252" s="4">
        <v>1238.2540350000031</v>
      </c>
      <c r="P1252" s="26">
        <v>1238.2540350000031</v>
      </c>
      <c r="Q1252" s="5" t="s">
        <v>2969</v>
      </c>
      <c r="R1252" s="12">
        <v>717.23583983100366</v>
      </c>
      <c r="S1252" s="59">
        <v>1955.5</v>
      </c>
      <c r="T1252" s="59">
        <v>-47.13</v>
      </c>
      <c r="U1252" s="59">
        <v>-39.11</v>
      </c>
      <c r="V1252" s="59">
        <v>-23.470000000000027</v>
      </c>
      <c r="W1252" s="59">
        <v>1845.79</v>
      </c>
      <c r="X1252" s="60">
        <f t="shared" si="226"/>
        <v>607.53596499999685</v>
      </c>
      <c r="Y1252" s="5"/>
    </row>
    <row r="1253" spans="1:25" customFormat="1" x14ac:dyDescent="0.35">
      <c r="A1253" s="1" t="s">
        <v>756</v>
      </c>
      <c r="B1253" s="1" t="s">
        <v>757</v>
      </c>
      <c r="C1253" s="3">
        <v>44007</v>
      </c>
      <c r="D1253" s="1" t="s">
        <v>758</v>
      </c>
      <c r="E1253" s="1" t="s">
        <v>759</v>
      </c>
      <c r="F1253" s="1" t="s">
        <v>2983</v>
      </c>
      <c r="G1253" s="1" t="s">
        <v>3192</v>
      </c>
      <c r="H1253" s="42"/>
      <c r="I1253" s="2">
        <v>2</v>
      </c>
      <c r="J1253" s="2">
        <v>10.995702479338799</v>
      </c>
      <c r="K1253" s="87">
        <v>38.509808965289103</v>
      </c>
      <c r="L1253" s="2">
        <v>46.596868847999815</v>
      </c>
      <c r="M1253" s="4">
        <v>13.304799999999947</v>
      </c>
      <c r="N1253" s="4">
        <v>26.609599999999894</v>
      </c>
      <c r="O1253" s="4">
        <v>25.279119999999899</v>
      </c>
      <c r="P1253" s="4">
        <v>25.279119999999899</v>
      </c>
      <c r="Q1253" s="5" t="s">
        <v>2969</v>
      </c>
      <c r="R1253" s="12">
        <v>21.317748847999916</v>
      </c>
      <c r="S1253" s="59">
        <v>0</v>
      </c>
      <c r="T1253" s="59">
        <v>0</v>
      </c>
      <c r="U1253" s="59">
        <v>0</v>
      </c>
      <c r="V1253" s="59">
        <v>0</v>
      </c>
      <c r="W1253" s="59">
        <v>0</v>
      </c>
      <c r="X1253" s="60">
        <f t="shared" ref="X1253:X1254" si="227">+W1253</f>
        <v>0</v>
      </c>
      <c r="Y1253" s="5"/>
    </row>
    <row r="1254" spans="1:25" customFormat="1" x14ac:dyDescent="0.35">
      <c r="A1254" s="1" t="s">
        <v>1720</v>
      </c>
      <c r="B1254" s="1" t="s">
        <v>1721</v>
      </c>
      <c r="C1254" s="3">
        <v>44007</v>
      </c>
      <c r="D1254" s="1" t="s">
        <v>758</v>
      </c>
      <c r="E1254" s="1" t="s">
        <v>759</v>
      </c>
      <c r="F1254" s="1" t="s">
        <v>2983</v>
      </c>
      <c r="G1254" s="1" t="s">
        <v>3192</v>
      </c>
      <c r="H1254" s="42"/>
      <c r="I1254" s="2">
        <v>3</v>
      </c>
      <c r="J1254" s="2">
        <v>176.041818181818</v>
      </c>
      <c r="K1254" s="87">
        <v>923.95548272727206</v>
      </c>
      <c r="L1254" s="2">
        <v>1117.9861340999992</v>
      </c>
      <c r="M1254" s="4">
        <v>213.01059999999978</v>
      </c>
      <c r="N1254" s="4">
        <v>639.03179999999929</v>
      </c>
      <c r="O1254" s="4">
        <v>607.08020999999928</v>
      </c>
      <c r="P1254" s="4">
        <v>607.08020999999928</v>
      </c>
      <c r="Q1254" s="5" t="s">
        <v>2969</v>
      </c>
      <c r="R1254" s="12">
        <v>510.90592409999988</v>
      </c>
      <c r="S1254" s="59">
        <v>0</v>
      </c>
      <c r="T1254" s="59">
        <v>0</v>
      </c>
      <c r="U1254" s="59">
        <v>0</v>
      </c>
      <c r="V1254" s="59">
        <v>0</v>
      </c>
      <c r="W1254" s="59">
        <v>0</v>
      </c>
      <c r="X1254" s="60">
        <f t="shared" si="227"/>
        <v>0</v>
      </c>
      <c r="Y1254" s="5"/>
    </row>
    <row r="1255" spans="1:25" customFormat="1" x14ac:dyDescent="0.35">
      <c r="A1255" s="1" t="s">
        <v>2076</v>
      </c>
      <c r="B1255" s="1" t="s">
        <v>2077</v>
      </c>
      <c r="C1255" s="3">
        <v>44007</v>
      </c>
      <c r="D1255" s="1" t="s">
        <v>758</v>
      </c>
      <c r="E1255" s="1" t="s">
        <v>759</v>
      </c>
      <c r="F1255" s="1" t="s">
        <v>2983</v>
      </c>
      <c r="G1255" s="1" t="s">
        <v>3192</v>
      </c>
      <c r="H1255" s="42">
        <v>806</v>
      </c>
      <c r="I1255" s="2">
        <v>1</v>
      </c>
      <c r="J1255" s="2">
        <v>66.538429752066094</v>
      </c>
      <c r="K1255" s="87">
        <v>116.44824052479299</v>
      </c>
      <c r="L1255" s="2">
        <v>140.9023710349995</v>
      </c>
      <c r="M1255" s="4">
        <v>80.51149999999997</v>
      </c>
      <c r="N1255" s="4">
        <v>80.51149999999997</v>
      </c>
      <c r="O1255" s="4">
        <v>76.485924999999966</v>
      </c>
      <c r="P1255" s="4">
        <v>76.485924999999966</v>
      </c>
      <c r="Q1255" s="5" t="s">
        <v>2969</v>
      </c>
      <c r="R1255" s="12">
        <v>64.416446034999538</v>
      </c>
      <c r="S1255" s="59">
        <v>1305.46</v>
      </c>
      <c r="T1255" s="59">
        <v>-31.46</v>
      </c>
      <c r="U1255" s="59">
        <v>-26.11</v>
      </c>
      <c r="V1255" s="59">
        <v>-15.670000000000073</v>
      </c>
      <c r="W1255" s="59">
        <v>1232.22</v>
      </c>
      <c r="X1255" s="60">
        <f>+W1255-P1256</f>
        <v>523.37474500000087</v>
      </c>
      <c r="Y1255" s="5"/>
    </row>
    <row r="1256" spans="1:25" customFormat="1" x14ac:dyDescent="0.35">
      <c r="A1256" s="1"/>
      <c r="B1256" s="1"/>
      <c r="C1256" s="3"/>
      <c r="D1256" s="1"/>
      <c r="E1256" s="1"/>
      <c r="F1256" s="1"/>
      <c r="G1256" s="1"/>
      <c r="H1256" s="42"/>
      <c r="I1256" s="2"/>
      <c r="J1256" s="2"/>
      <c r="K1256" s="87"/>
      <c r="L1256" s="2"/>
      <c r="M1256" s="4"/>
      <c r="N1256" s="4"/>
      <c r="O1256" s="4"/>
      <c r="P1256" s="26">
        <f>SUM(P1253:P1255)</f>
        <v>708.84525499999916</v>
      </c>
      <c r="Q1256" s="5"/>
      <c r="R1256" s="12"/>
      <c r="S1256" s="59">
        <v>0</v>
      </c>
      <c r="T1256" s="59">
        <v>0</v>
      </c>
      <c r="U1256" s="59">
        <v>0</v>
      </c>
      <c r="V1256" s="59">
        <v>0</v>
      </c>
      <c r="W1256" s="59">
        <v>0</v>
      </c>
      <c r="X1256" s="60">
        <f t="shared" ref="X1256:X1259" si="228">+W1256</f>
        <v>0</v>
      </c>
      <c r="Y1256" s="5"/>
    </row>
    <row r="1257" spans="1:25" customFormat="1" x14ac:dyDescent="0.35">
      <c r="A1257" s="1" t="s">
        <v>459</v>
      </c>
      <c r="B1257" s="1" t="s">
        <v>460</v>
      </c>
      <c r="C1257" s="3">
        <v>44007</v>
      </c>
      <c r="D1257" s="1" t="s">
        <v>463</v>
      </c>
      <c r="E1257" s="1" t="s">
        <v>464</v>
      </c>
      <c r="F1257" s="1" t="s">
        <v>2983</v>
      </c>
      <c r="G1257" s="1" t="s">
        <v>3309</v>
      </c>
      <c r="H1257" s="42"/>
      <c r="I1257" s="2">
        <v>1</v>
      </c>
      <c r="J1257" s="2">
        <v>403.70272727272697</v>
      </c>
      <c r="K1257" s="87">
        <v>706.26581028181795</v>
      </c>
      <c r="L1257" s="2">
        <v>854.58163044099967</v>
      </c>
      <c r="M1257" s="4">
        <v>488.4802999999996</v>
      </c>
      <c r="N1257" s="4">
        <v>488.4802999999996</v>
      </c>
      <c r="O1257" s="4">
        <v>464.0562849999996</v>
      </c>
      <c r="P1257" s="4">
        <v>464.0562849999996</v>
      </c>
      <c r="Q1257" s="5" t="s">
        <v>2969</v>
      </c>
      <c r="R1257" s="12">
        <v>390.52534544100007</v>
      </c>
      <c r="S1257" s="59">
        <v>0</v>
      </c>
      <c r="T1257" s="59">
        <v>0</v>
      </c>
      <c r="U1257" s="59">
        <v>0</v>
      </c>
      <c r="V1257" s="59">
        <v>0</v>
      </c>
      <c r="W1257" s="59">
        <v>0</v>
      </c>
      <c r="X1257" s="60">
        <f t="shared" si="228"/>
        <v>0</v>
      </c>
      <c r="Y1257" s="5"/>
    </row>
    <row r="1258" spans="1:25" customFormat="1" x14ac:dyDescent="0.35">
      <c r="A1258" s="1" t="s">
        <v>465</v>
      </c>
      <c r="B1258" s="1" t="s">
        <v>466</v>
      </c>
      <c r="C1258" s="3">
        <v>44007</v>
      </c>
      <c r="D1258" s="1" t="s">
        <v>463</v>
      </c>
      <c r="E1258" s="1" t="s">
        <v>464</v>
      </c>
      <c r="F1258" s="1" t="s">
        <v>2983</v>
      </c>
      <c r="G1258" s="1" t="s">
        <v>3309</v>
      </c>
      <c r="H1258" s="42"/>
      <c r="I1258" s="2">
        <v>1</v>
      </c>
      <c r="J1258" s="2">
        <v>306.28190082644602</v>
      </c>
      <c r="K1258" s="87">
        <v>535.82793421983399</v>
      </c>
      <c r="L1258" s="2">
        <v>648.35180040599914</v>
      </c>
      <c r="M1258" s="4">
        <v>370.60109999999969</v>
      </c>
      <c r="N1258" s="4">
        <v>370.60109999999969</v>
      </c>
      <c r="O1258" s="4">
        <v>352.07104499999969</v>
      </c>
      <c r="P1258" s="4">
        <v>352.07104499999969</v>
      </c>
      <c r="Q1258" s="5" t="s">
        <v>2969</v>
      </c>
      <c r="R1258" s="12">
        <v>296.28075540599946</v>
      </c>
      <c r="S1258" s="59">
        <v>0</v>
      </c>
      <c r="T1258" s="59">
        <v>0</v>
      </c>
      <c r="U1258" s="59">
        <v>0</v>
      </c>
      <c r="V1258" s="59">
        <v>0</v>
      </c>
      <c r="W1258" s="59">
        <v>0</v>
      </c>
      <c r="X1258" s="60">
        <f t="shared" si="228"/>
        <v>0</v>
      </c>
      <c r="Y1258" s="5"/>
    </row>
    <row r="1259" spans="1:25" customFormat="1" x14ac:dyDescent="0.35">
      <c r="A1259" s="1" t="s">
        <v>1343</v>
      </c>
      <c r="B1259" s="1" t="s">
        <v>1344</v>
      </c>
      <c r="C1259" s="3">
        <v>44007</v>
      </c>
      <c r="D1259" s="1" t="s">
        <v>463</v>
      </c>
      <c r="E1259" s="1" t="s">
        <v>464</v>
      </c>
      <c r="F1259" s="1" t="s">
        <v>2983</v>
      </c>
      <c r="G1259" s="1" t="s">
        <v>3309</v>
      </c>
      <c r="H1259" s="42"/>
      <c r="I1259" s="2">
        <v>1</v>
      </c>
      <c r="J1259" s="2">
        <v>825.23652892561995</v>
      </c>
      <c r="K1259" s="87">
        <v>1443.8668404694199</v>
      </c>
      <c r="L1259" s="2">
        <v>1747.078876967998</v>
      </c>
      <c r="M1259" s="4">
        <v>998.53620000000012</v>
      </c>
      <c r="N1259" s="4">
        <v>998.53620000000012</v>
      </c>
      <c r="O1259" s="4">
        <v>948.60939000000008</v>
      </c>
      <c r="P1259" s="4">
        <v>948.60939000000008</v>
      </c>
      <c r="Q1259" s="5" t="s">
        <v>2969</v>
      </c>
      <c r="R1259" s="12">
        <v>798.46948696799791</v>
      </c>
      <c r="S1259" s="59">
        <v>0</v>
      </c>
      <c r="T1259" s="59">
        <v>0</v>
      </c>
      <c r="U1259" s="59">
        <v>0</v>
      </c>
      <c r="V1259" s="59">
        <v>0</v>
      </c>
      <c r="W1259" s="59">
        <v>0</v>
      </c>
      <c r="X1259" s="60">
        <f t="shared" si="228"/>
        <v>0</v>
      </c>
      <c r="Y1259" s="5"/>
    </row>
    <row r="1260" spans="1:25" customFormat="1" x14ac:dyDescent="0.35">
      <c r="A1260" s="1" t="s">
        <v>1529</v>
      </c>
      <c r="B1260" s="1" t="s">
        <v>1530</v>
      </c>
      <c r="C1260" s="3">
        <v>44007</v>
      </c>
      <c r="D1260" s="1" t="s">
        <v>463</v>
      </c>
      <c r="E1260" s="1" t="s">
        <v>464</v>
      </c>
      <c r="F1260" s="1" t="s">
        <v>2983</v>
      </c>
      <c r="G1260" s="1" t="s">
        <v>3309</v>
      </c>
      <c r="H1260" s="42">
        <v>804</v>
      </c>
      <c r="I1260" s="2">
        <v>2</v>
      </c>
      <c r="J1260" s="2">
        <v>133.117933884298</v>
      </c>
      <c r="K1260" s="87">
        <v>465.79296245454702</v>
      </c>
      <c r="L1260" s="2">
        <v>563.60948457000188</v>
      </c>
      <c r="M1260" s="4">
        <v>161.07270000000057</v>
      </c>
      <c r="N1260" s="4">
        <v>322.14540000000113</v>
      </c>
      <c r="O1260" s="4">
        <v>306.03813000000105</v>
      </c>
      <c r="P1260" s="4">
        <v>306.03813000000105</v>
      </c>
      <c r="Q1260" s="5" t="s">
        <v>2969</v>
      </c>
      <c r="R1260" s="12">
        <v>257.57135457000084</v>
      </c>
      <c r="S1260" s="59">
        <v>3813.62</v>
      </c>
      <c r="T1260" s="59">
        <v>-91.91</v>
      </c>
      <c r="U1260" s="59">
        <v>-76.27</v>
      </c>
      <c r="V1260" s="59">
        <v>-160.17999999999984</v>
      </c>
      <c r="W1260" s="59">
        <v>3485.26</v>
      </c>
      <c r="X1260" s="60">
        <f>+W1260-P1261</f>
        <v>1414.4851499999995</v>
      </c>
      <c r="Y1260" s="5"/>
    </row>
    <row r="1261" spans="1:25" customFormat="1" x14ac:dyDescent="0.35">
      <c r="A1261" s="1"/>
      <c r="B1261" s="1"/>
      <c r="C1261" s="3"/>
      <c r="D1261" s="1"/>
      <c r="E1261" s="1"/>
      <c r="F1261" s="1"/>
      <c r="G1261" s="1"/>
      <c r="H1261" s="42"/>
      <c r="I1261" s="2"/>
      <c r="J1261" s="2"/>
      <c r="K1261" s="87"/>
      <c r="L1261" s="2"/>
      <c r="M1261" s="4"/>
      <c r="N1261" s="4"/>
      <c r="O1261" s="4"/>
      <c r="P1261" s="26">
        <f>SUM(P1257:P1260)</f>
        <v>2070.7748500000007</v>
      </c>
      <c r="Q1261" s="5"/>
      <c r="R1261" s="12"/>
      <c r="S1261" s="59">
        <v>0</v>
      </c>
      <c r="T1261" s="59">
        <v>0</v>
      </c>
      <c r="U1261" s="59">
        <v>0</v>
      </c>
      <c r="V1261" s="59">
        <v>0</v>
      </c>
      <c r="W1261" s="59">
        <v>0</v>
      </c>
      <c r="X1261" s="60">
        <f t="shared" ref="X1261:X1263" si="229">+W1261</f>
        <v>0</v>
      </c>
      <c r="Y1261" s="5"/>
    </row>
    <row r="1262" spans="1:25" customFormat="1" x14ac:dyDescent="0.35">
      <c r="A1262" s="1" t="s">
        <v>1826</v>
      </c>
      <c r="B1262" s="1" t="s">
        <v>1827</v>
      </c>
      <c r="C1262" s="3">
        <v>44007</v>
      </c>
      <c r="D1262" s="1" t="s">
        <v>1902</v>
      </c>
      <c r="E1262" s="1" t="s">
        <v>1903</v>
      </c>
      <c r="F1262" s="1" t="s">
        <v>2983</v>
      </c>
      <c r="G1262" s="1" t="s">
        <v>3310</v>
      </c>
      <c r="H1262" s="42"/>
      <c r="I1262" s="2">
        <v>1</v>
      </c>
      <c r="J1262" s="2">
        <v>20.730165289256199</v>
      </c>
      <c r="K1262" s="87">
        <v>36.261205123966903</v>
      </c>
      <c r="L1262" s="2">
        <v>43.876058199999953</v>
      </c>
      <c r="M1262" s="4">
        <v>25.083500000000001</v>
      </c>
      <c r="N1262" s="4">
        <v>25.083500000000001</v>
      </c>
      <c r="O1262" s="4">
        <v>23.829325000000001</v>
      </c>
      <c r="P1262" s="4">
        <v>23.829325000000001</v>
      </c>
      <c r="Q1262" s="5" t="s">
        <v>2969</v>
      </c>
      <c r="R1262" s="12">
        <v>20.046733199999952</v>
      </c>
      <c r="S1262" s="59">
        <v>0</v>
      </c>
      <c r="T1262" s="59">
        <v>0</v>
      </c>
      <c r="U1262" s="59">
        <v>0</v>
      </c>
      <c r="V1262" s="59">
        <v>0</v>
      </c>
      <c r="W1262" s="59">
        <v>0</v>
      </c>
      <c r="X1262" s="60">
        <f t="shared" si="229"/>
        <v>0</v>
      </c>
      <c r="Y1262" s="5"/>
    </row>
    <row r="1263" spans="1:25" customFormat="1" x14ac:dyDescent="0.35">
      <c r="A1263" s="1" t="s">
        <v>1999</v>
      </c>
      <c r="B1263" s="1" t="s">
        <v>2000</v>
      </c>
      <c r="C1263" s="3">
        <v>44007</v>
      </c>
      <c r="D1263" s="1" t="s">
        <v>1902</v>
      </c>
      <c r="E1263" s="1" t="s">
        <v>1903</v>
      </c>
      <c r="F1263" s="1" t="s">
        <v>2983</v>
      </c>
      <c r="G1263" s="1" t="s">
        <v>3310</v>
      </c>
      <c r="H1263" s="42"/>
      <c r="I1263" s="2">
        <v>1</v>
      </c>
      <c r="J1263" s="2">
        <v>308.08140495867798</v>
      </c>
      <c r="K1263" s="87">
        <v>539.08084239669495</v>
      </c>
      <c r="L1263" s="2">
        <v>652.28781930000082</v>
      </c>
      <c r="M1263" s="4">
        <v>372.77850000000035</v>
      </c>
      <c r="N1263" s="4">
        <v>372.77850000000035</v>
      </c>
      <c r="O1263" s="4">
        <v>354.13957500000032</v>
      </c>
      <c r="P1263" s="4">
        <v>354.13957500000032</v>
      </c>
      <c r="Q1263" s="5" t="s">
        <v>2969</v>
      </c>
      <c r="R1263" s="12">
        <v>298.1482443000005</v>
      </c>
      <c r="S1263" s="59">
        <v>0</v>
      </c>
      <c r="T1263" s="59">
        <v>0</v>
      </c>
      <c r="U1263" s="59">
        <v>0</v>
      </c>
      <c r="V1263" s="59">
        <v>0</v>
      </c>
      <c r="W1263" s="59">
        <v>0</v>
      </c>
      <c r="X1263" s="60">
        <f t="shared" si="229"/>
        <v>0</v>
      </c>
      <c r="Y1263" s="5"/>
    </row>
    <row r="1264" spans="1:25" customFormat="1" x14ac:dyDescent="0.35">
      <c r="A1264" s="1" t="s">
        <v>2629</v>
      </c>
      <c r="B1264" s="1" t="s">
        <v>2630</v>
      </c>
      <c r="C1264" s="3">
        <v>44007</v>
      </c>
      <c r="D1264" s="1" t="s">
        <v>1902</v>
      </c>
      <c r="E1264" s="1" t="s">
        <v>1903</v>
      </c>
      <c r="F1264" s="1" t="s">
        <v>2983</v>
      </c>
      <c r="G1264" s="1" t="s">
        <v>3310</v>
      </c>
      <c r="H1264" s="42">
        <v>805</v>
      </c>
      <c r="I1264" s="2">
        <v>1</v>
      </c>
      <c r="J1264" s="2">
        <v>429.60314049586799</v>
      </c>
      <c r="K1264" s="87">
        <v>751.6594308</v>
      </c>
      <c r="L1264" s="2">
        <v>909.50791126799993</v>
      </c>
      <c r="M1264" s="4">
        <v>519.81980000000021</v>
      </c>
      <c r="N1264" s="4">
        <v>519.81980000000021</v>
      </c>
      <c r="O1264" s="4">
        <v>493.8288100000002</v>
      </c>
      <c r="P1264" s="4">
        <v>493.8288100000002</v>
      </c>
      <c r="Q1264" s="5" t="s">
        <v>2969</v>
      </c>
      <c r="R1264" s="12">
        <v>415.67910126799973</v>
      </c>
      <c r="S1264" s="59">
        <v>1605.67</v>
      </c>
      <c r="T1264" s="59">
        <v>-38.700000000000003</v>
      </c>
      <c r="U1264" s="59">
        <v>-32.11</v>
      </c>
      <c r="V1264" s="59">
        <v>-67.440000000000055</v>
      </c>
      <c r="W1264" s="59">
        <v>1467.42</v>
      </c>
      <c r="X1264" s="60">
        <f>+W1264-P1265</f>
        <v>595.62228999999957</v>
      </c>
      <c r="Y1264" s="5"/>
    </row>
    <row r="1265" spans="1:25" customFormat="1" x14ac:dyDescent="0.35">
      <c r="A1265" s="1"/>
      <c r="B1265" s="1"/>
      <c r="C1265" s="3"/>
      <c r="D1265" s="1"/>
      <c r="E1265" s="1"/>
      <c r="F1265" s="1"/>
      <c r="G1265" s="1"/>
      <c r="H1265" s="42"/>
      <c r="I1265" s="2"/>
      <c r="J1265" s="2"/>
      <c r="K1265" s="87"/>
      <c r="L1265" s="2"/>
      <c r="M1265" s="4"/>
      <c r="N1265" s="4"/>
      <c r="O1265" s="4"/>
      <c r="P1265" s="26">
        <f>SUM(P1262:P1264)</f>
        <v>871.79771000000051</v>
      </c>
      <c r="Q1265" s="5"/>
      <c r="R1265" s="12"/>
      <c r="S1265" s="59">
        <v>0</v>
      </c>
      <c r="T1265" s="59">
        <v>0</v>
      </c>
      <c r="U1265" s="59">
        <v>0</v>
      </c>
      <c r="V1265" s="59">
        <v>0</v>
      </c>
      <c r="W1265" s="59">
        <v>0</v>
      </c>
      <c r="X1265" s="60">
        <f>+W1265</f>
        <v>0</v>
      </c>
      <c r="Y1265" s="5"/>
    </row>
    <row r="1266" spans="1:25" customFormat="1" x14ac:dyDescent="0.35">
      <c r="A1266" s="1" t="s">
        <v>2474</v>
      </c>
      <c r="B1266" s="1" t="s">
        <v>2475</v>
      </c>
      <c r="C1266" s="3">
        <v>44007</v>
      </c>
      <c r="D1266" s="1" t="s">
        <v>2523</v>
      </c>
      <c r="E1266" s="1" t="s">
        <v>2524</v>
      </c>
      <c r="F1266" s="1" t="s">
        <v>2983</v>
      </c>
      <c r="G1266" s="1" t="s">
        <v>3311</v>
      </c>
      <c r="H1266" s="42">
        <v>808</v>
      </c>
      <c r="I1266" s="2">
        <v>1</v>
      </c>
      <c r="J1266" s="2">
        <v>806.82363636363596</v>
      </c>
      <c r="K1266" s="87">
        <v>1199.8278330481801</v>
      </c>
      <c r="L1266" s="2">
        <v>1451.7916779882978</v>
      </c>
      <c r="M1266" s="4">
        <v>976.25659999999948</v>
      </c>
      <c r="N1266" s="4">
        <v>976.25659999999948</v>
      </c>
      <c r="O1266" s="4">
        <v>927.44376999999952</v>
      </c>
      <c r="P1266" s="26">
        <v>927.44376999999952</v>
      </c>
      <c r="Q1266" s="5" t="s">
        <v>2969</v>
      </c>
      <c r="R1266" s="12">
        <v>524.34790798829829</v>
      </c>
      <c r="S1266" s="59">
        <v>1451.8</v>
      </c>
      <c r="T1266" s="59">
        <v>-34.99</v>
      </c>
      <c r="U1266" s="59">
        <v>-29.04</v>
      </c>
      <c r="V1266" s="59">
        <v>-90.009999999999991</v>
      </c>
      <c r="W1266" s="59">
        <v>1297.76</v>
      </c>
      <c r="X1266" s="60">
        <f>+W1266-P1266</f>
        <v>370.31623000000047</v>
      </c>
      <c r="Y1266" s="5"/>
    </row>
    <row r="1267" spans="1:25" customFormat="1" x14ac:dyDescent="0.35">
      <c r="A1267" s="1" t="s">
        <v>145</v>
      </c>
      <c r="B1267" s="1" t="s">
        <v>146</v>
      </c>
      <c r="C1267" s="3">
        <v>44007</v>
      </c>
      <c r="D1267" s="1" t="s">
        <v>149</v>
      </c>
      <c r="E1267" s="1" t="s">
        <v>150</v>
      </c>
      <c r="F1267" s="1" t="s">
        <v>2983</v>
      </c>
      <c r="G1267" s="1" t="s">
        <v>3312</v>
      </c>
      <c r="H1267" s="42"/>
      <c r="I1267" s="2">
        <v>1</v>
      </c>
      <c r="J1267" s="2">
        <v>483.68314049586797</v>
      </c>
      <c r="K1267" s="87">
        <v>846.27620676859499</v>
      </c>
      <c r="L1267" s="2">
        <v>1023.9942101899999</v>
      </c>
      <c r="M1267" s="4">
        <v>585.25660000000028</v>
      </c>
      <c r="N1267" s="4">
        <v>585.25660000000028</v>
      </c>
      <c r="O1267" s="4">
        <v>555.99377000000027</v>
      </c>
      <c r="P1267" s="4">
        <v>555.99377000000027</v>
      </c>
      <c r="Q1267" s="5" t="s">
        <v>2969</v>
      </c>
      <c r="R1267" s="12">
        <v>468.00044018999961</v>
      </c>
      <c r="S1267" s="59">
        <v>0</v>
      </c>
      <c r="T1267" s="59">
        <v>0</v>
      </c>
      <c r="U1267" s="59">
        <v>0</v>
      </c>
      <c r="V1267" s="59">
        <v>0</v>
      </c>
      <c r="W1267" s="59">
        <v>0</v>
      </c>
      <c r="X1267" s="60">
        <f t="shared" ref="X1267:X1274" si="230">+W1267</f>
        <v>0</v>
      </c>
      <c r="Y1267" s="5"/>
    </row>
    <row r="1268" spans="1:25" customFormat="1" x14ac:dyDescent="0.35">
      <c r="A1268" s="1" t="s">
        <v>382</v>
      </c>
      <c r="B1268" s="1" t="s">
        <v>383</v>
      </c>
      <c r="C1268" s="3">
        <v>44007</v>
      </c>
      <c r="D1268" s="1" t="s">
        <v>149</v>
      </c>
      <c r="E1268" s="1" t="s">
        <v>150</v>
      </c>
      <c r="F1268" s="1" t="s">
        <v>2983</v>
      </c>
      <c r="G1268" s="1" t="s">
        <v>3312</v>
      </c>
      <c r="H1268" s="42"/>
      <c r="I1268" s="2">
        <v>1</v>
      </c>
      <c r="J1268" s="2">
        <v>87.127107438016495</v>
      </c>
      <c r="K1268" s="87">
        <v>152.889776861157</v>
      </c>
      <c r="L1268" s="2">
        <v>184.99663000199996</v>
      </c>
      <c r="M1268" s="4">
        <v>105.42379999999996</v>
      </c>
      <c r="N1268" s="4">
        <v>105.42379999999996</v>
      </c>
      <c r="O1268" s="4">
        <v>100.15260999999995</v>
      </c>
      <c r="P1268" s="4">
        <v>100.15260999999995</v>
      </c>
      <c r="Q1268" s="5" t="s">
        <v>2969</v>
      </c>
      <c r="R1268" s="12">
        <v>84.844020002000008</v>
      </c>
      <c r="S1268" s="59">
        <v>0</v>
      </c>
      <c r="T1268" s="59">
        <v>0</v>
      </c>
      <c r="U1268" s="59">
        <v>0</v>
      </c>
      <c r="V1268" s="59">
        <v>0</v>
      </c>
      <c r="W1268" s="59">
        <v>0</v>
      </c>
      <c r="X1268" s="60">
        <f t="shared" si="230"/>
        <v>0</v>
      </c>
      <c r="Y1268" s="5"/>
    </row>
    <row r="1269" spans="1:25" customFormat="1" x14ac:dyDescent="0.35">
      <c r="A1269" s="1" t="s">
        <v>431</v>
      </c>
      <c r="B1269" s="1" t="s">
        <v>432</v>
      </c>
      <c r="C1269" s="3">
        <v>44007</v>
      </c>
      <c r="D1269" s="1" t="s">
        <v>149</v>
      </c>
      <c r="E1269" s="1" t="s">
        <v>150</v>
      </c>
      <c r="F1269" s="1" t="s">
        <v>2983</v>
      </c>
      <c r="G1269" s="1" t="s">
        <v>3312</v>
      </c>
      <c r="H1269" s="42"/>
      <c r="I1269" s="2">
        <v>1</v>
      </c>
      <c r="J1269" s="2">
        <v>173.617107438017</v>
      </c>
      <c r="K1269" s="87">
        <v>334.08619132975298</v>
      </c>
      <c r="L1269" s="2">
        <v>404.24429150900107</v>
      </c>
      <c r="M1269" s="4">
        <v>210.07670000000056</v>
      </c>
      <c r="N1269" s="4">
        <v>210.07670000000056</v>
      </c>
      <c r="O1269" s="4">
        <v>199.57286500000052</v>
      </c>
      <c r="P1269" s="4">
        <v>199.57286500000052</v>
      </c>
      <c r="Q1269" s="5" t="s">
        <v>2969</v>
      </c>
      <c r="R1269" s="12">
        <v>204.67142650900055</v>
      </c>
      <c r="S1269" s="59">
        <v>0</v>
      </c>
      <c r="T1269" s="59">
        <v>0</v>
      </c>
      <c r="U1269" s="59">
        <v>0</v>
      </c>
      <c r="V1269" s="59">
        <v>0</v>
      </c>
      <c r="W1269" s="59">
        <v>0</v>
      </c>
      <c r="X1269" s="60">
        <f t="shared" si="230"/>
        <v>0</v>
      </c>
      <c r="Y1269" s="5"/>
    </row>
    <row r="1270" spans="1:25" customFormat="1" x14ac:dyDescent="0.35">
      <c r="A1270" s="1" t="s">
        <v>517</v>
      </c>
      <c r="B1270" s="1" t="s">
        <v>518</v>
      </c>
      <c r="C1270" s="3">
        <v>44007</v>
      </c>
      <c r="D1270" s="1" t="s">
        <v>149</v>
      </c>
      <c r="E1270" s="1" t="s">
        <v>150</v>
      </c>
      <c r="F1270" s="1" t="s">
        <v>2983</v>
      </c>
      <c r="G1270" s="1" t="s">
        <v>3312</v>
      </c>
      <c r="H1270" s="42"/>
      <c r="I1270" s="2">
        <v>1</v>
      </c>
      <c r="J1270" s="2">
        <v>342.30173553718998</v>
      </c>
      <c r="K1270" s="87">
        <v>597.51506351900798</v>
      </c>
      <c r="L1270" s="2">
        <v>722.99322685799962</v>
      </c>
      <c r="M1270" s="4">
        <v>414.18509999999986</v>
      </c>
      <c r="N1270" s="4">
        <v>414.18509999999986</v>
      </c>
      <c r="O1270" s="4">
        <v>393.47584499999988</v>
      </c>
      <c r="P1270" s="4">
        <v>393.47584499999988</v>
      </c>
      <c r="Q1270" s="5" t="s">
        <v>2969</v>
      </c>
      <c r="R1270" s="12">
        <v>329.51738185799974</v>
      </c>
      <c r="S1270" s="59">
        <v>0</v>
      </c>
      <c r="T1270" s="59">
        <v>0</v>
      </c>
      <c r="U1270" s="59">
        <v>0</v>
      </c>
      <c r="V1270" s="59">
        <v>0</v>
      </c>
      <c r="W1270" s="59">
        <v>0</v>
      </c>
      <c r="X1270" s="60">
        <f t="shared" si="230"/>
        <v>0</v>
      </c>
      <c r="Y1270" s="5"/>
    </row>
    <row r="1271" spans="1:25" customFormat="1" x14ac:dyDescent="0.35">
      <c r="A1271" s="1" t="s">
        <v>1033</v>
      </c>
      <c r="B1271" s="1" t="s">
        <v>1034</v>
      </c>
      <c r="C1271" s="3">
        <v>44007</v>
      </c>
      <c r="D1271" s="1" t="s">
        <v>149</v>
      </c>
      <c r="E1271" s="1" t="s">
        <v>150</v>
      </c>
      <c r="F1271" s="1" t="s">
        <v>2983</v>
      </c>
      <c r="G1271" s="1" t="s">
        <v>3312</v>
      </c>
      <c r="H1271" s="42"/>
      <c r="I1271" s="2">
        <v>1</v>
      </c>
      <c r="J1271" s="2">
        <v>269.56991735537201</v>
      </c>
      <c r="K1271" s="87">
        <v>470.90899292892601</v>
      </c>
      <c r="L1271" s="2">
        <v>569.79988144400045</v>
      </c>
      <c r="M1271" s="4">
        <v>326.17960000000011</v>
      </c>
      <c r="N1271" s="4">
        <v>326.17960000000011</v>
      </c>
      <c r="O1271" s="4">
        <v>309.87062000000009</v>
      </c>
      <c r="P1271" s="4">
        <v>309.87062000000009</v>
      </c>
      <c r="Q1271" s="5" t="s">
        <v>2969</v>
      </c>
      <c r="R1271" s="12">
        <v>259.92926144400036</v>
      </c>
      <c r="S1271" s="59">
        <v>0</v>
      </c>
      <c r="T1271" s="59">
        <v>0</v>
      </c>
      <c r="U1271" s="59">
        <v>0</v>
      </c>
      <c r="V1271" s="59">
        <v>0</v>
      </c>
      <c r="W1271" s="59">
        <v>0</v>
      </c>
      <c r="X1271" s="60">
        <f t="shared" si="230"/>
        <v>0</v>
      </c>
      <c r="Y1271" s="5"/>
    </row>
    <row r="1272" spans="1:25" customFormat="1" x14ac:dyDescent="0.35">
      <c r="A1272" s="1" t="s">
        <v>1109</v>
      </c>
      <c r="B1272" s="1" t="s">
        <v>1110</v>
      </c>
      <c r="C1272" s="3">
        <v>44007</v>
      </c>
      <c r="D1272" s="1" t="s">
        <v>149</v>
      </c>
      <c r="E1272" s="1" t="s">
        <v>150</v>
      </c>
      <c r="F1272" s="1" t="s">
        <v>2983</v>
      </c>
      <c r="G1272" s="1" t="s">
        <v>3312</v>
      </c>
      <c r="H1272" s="42"/>
      <c r="I1272" s="2">
        <v>1</v>
      </c>
      <c r="J1272" s="2">
        <v>63.696694214875997</v>
      </c>
      <c r="K1272" s="87">
        <v>111.442462264463</v>
      </c>
      <c r="L1272" s="2">
        <v>134.84537934000022</v>
      </c>
      <c r="M1272" s="4">
        <v>77.072999999999951</v>
      </c>
      <c r="N1272" s="4">
        <v>77.072999999999951</v>
      </c>
      <c r="O1272" s="4">
        <v>73.219349999999949</v>
      </c>
      <c r="P1272" s="4">
        <v>73.219349999999949</v>
      </c>
      <c r="Q1272" s="5" t="s">
        <v>2969</v>
      </c>
      <c r="R1272" s="12">
        <v>61.626029340000272</v>
      </c>
      <c r="S1272" s="59">
        <v>0</v>
      </c>
      <c r="T1272" s="59">
        <v>0</v>
      </c>
      <c r="U1272" s="59">
        <v>0</v>
      </c>
      <c r="V1272" s="59">
        <v>0</v>
      </c>
      <c r="W1272" s="59">
        <v>0</v>
      </c>
      <c r="X1272" s="60">
        <f t="shared" si="230"/>
        <v>0</v>
      </c>
      <c r="Y1272" s="5"/>
    </row>
    <row r="1273" spans="1:25" customFormat="1" x14ac:dyDescent="0.35">
      <c r="A1273" s="1" t="s">
        <v>1111</v>
      </c>
      <c r="B1273" s="1" t="s">
        <v>1112</v>
      </c>
      <c r="C1273" s="3">
        <v>44007</v>
      </c>
      <c r="D1273" s="1" t="s">
        <v>149</v>
      </c>
      <c r="E1273" s="1" t="s">
        <v>150</v>
      </c>
      <c r="F1273" s="1" t="s">
        <v>2983</v>
      </c>
      <c r="G1273" s="1" t="s">
        <v>3312</v>
      </c>
      <c r="H1273" s="42"/>
      <c r="I1273" s="2">
        <v>1</v>
      </c>
      <c r="J1273" s="2">
        <v>66.537603305785098</v>
      </c>
      <c r="K1273" s="87">
        <v>116.414190743802</v>
      </c>
      <c r="L1273" s="2">
        <v>140.86117080000042</v>
      </c>
      <c r="M1273" s="4">
        <v>80.510499999999965</v>
      </c>
      <c r="N1273" s="4">
        <v>80.510499999999965</v>
      </c>
      <c r="O1273" s="4">
        <v>76.484974999999963</v>
      </c>
      <c r="P1273" s="4">
        <v>76.484974999999963</v>
      </c>
      <c r="Q1273" s="5" t="s">
        <v>2969</v>
      </c>
      <c r="R1273" s="12">
        <v>64.37619580000046</v>
      </c>
      <c r="S1273" s="59">
        <v>0</v>
      </c>
      <c r="T1273" s="59">
        <v>0</v>
      </c>
      <c r="U1273" s="59">
        <v>0</v>
      </c>
      <c r="V1273" s="59">
        <v>0</v>
      </c>
      <c r="W1273" s="59">
        <v>0</v>
      </c>
      <c r="X1273" s="60">
        <f t="shared" si="230"/>
        <v>0</v>
      </c>
      <c r="Y1273" s="5"/>
    </row>
    <row r="1274" spans="1:25" customFormat="1" x14ac:dyDescent="0.35">
      <c r="A1274" s="1" t="s">
        <v>1952</v>
      </c>
      <c r="B1274" s="1" t="s">
        <v>1953</v>
      </c>
      <c r="C1274" s="3">
        <v>44007</v>
      </c>
      <c r="D1274" s="1" t="s">
        <v>149</v>
      </c>
      <c r="E1274" s="1" t="s">
        <v>150</v>
      </c>
      <c r="F1274" s="1" t="s">
        <v>2983</v>
      </c>
      <c r="G1274" s="1" t="s">
        <v>3312</v>
      </c>
      <c r="H1274" s="42"/>
      <c r="I1274" s="2">
        <v>1</v>
      </c>
      <c r="J1274" s="2">
        <v>412.61280991735498</v>
      </c>
      <c r="K1274" s="87">
        <v>721.81247128512302</v>
      </c>
      <c r="L1274" s="2">
        <v>873.39309025499881</v>
      </c>
      <c r="M1274" s="4">
        <v>499.2614999999995</v>
      </c>
      <c r="N1274" s="4">
        <v>499.2614999999995</v>
      </c>
      <c r="O1274" s="4">
        <v>474.2984249999995</v>
      </c>
      <c r="P1274" s="4">
        <v>474.2984249999995</v>
      </c>
      <c r="Q1274" s="5" t="s">
        <v>2969</v>
      </c>
      <c r="R1274" s="12">
        <v>399.09466525499931</v>
      </c>
      <c r="S1274" s="59">
        <v>0</v>
      </c>
      <c r="T1274" s="59">
        <v>0</v>
      </c>
      <c r="U1274" s="59">
        <v>0</v>
      </c>
      <c r="V1274" s="59">
        <v>0</v>
      </c>
      <c r="W1274" s="59">
        <v>0</v>
      </c>
      <c r="X1274" s="60">
        <f t="shared" si="230"/>
        <v>0</v>
      </c>
      <c r="Y1274" s="5"/>
    </row>
    <row r="1275" spans="1:25" customFormat="1" x14ac:dyDescent="0.35">
      <c r="A1275" s="1" t="s">
        <v>2573</v>
      </c>
      <c r="B1275" s="1" t="s">
        <v>2574</v>
      </c>
      <c r="C1275" s="3">
        <v>44007</v>
      </c>
      <c r="D1275" s="1" t="s">
        <v>149</v>
      </c>
      <c r="E1275" s="1" t="s">
        <v>150</v>
      </c>
      <c r="F1275" s="1" t="s">
        <v>2983</v>
      </c>
      <c r="G1275" s="1" t="s">
        <v>3312</v>
      </c>
      <c r="H1275" s="42">
        <v>809</v>
      </c>
      <c r="I1275" s="2">
        <v>1</v>
      </c>
      <c r="J1275" s="2">
        <v>206.79719008264499</v>
      </c>
      <c r="K1275" s="87">
        <v>361.99020935206698</v>
      </c>
      <c r="L1275" s="2">
        <v>438.00815331600103</v>
      </c>
      <c r="M1275" s="4">
        <v>250.22460000000044</v>
      </c>
      <c r="N1275" s="4">
        <v>250.22460000000044</v>
      </c>
      <c r="O1275" s="4">
        <v>237.7133700000004</v>
      </c>
      <c r="P1275" s="4">
        <v>237.7133700000004</v>
      </c>
      <c r="Q1275" s="5" t="s">
        <v>2969</v>
      </c>
      <c r="R1275" s="12">
        <v>200.29478331600063</v>
      </c>
      <c r="S1275" s="59">
        <v>4493.13</v>
      </c>
      <c r="T1275" s="59">
        <v>-108.28</v>
      </c>
      <c r="U1275" s="59">
        <v>-89.86</v>
      </c>
      <c r="V1275" s="59">
        <v>-188.71000000000095</v>
      </c>
      <c r="W1275" s="59">
        <v>4106.28</v>
      </c>
      <c r="X1275" s="60">
        <f>+W1275-P1276</f>
        <v>1685.4981699999994</v>
      </c>
      <c r="Y1275" s="5"/>
    </row>
    <row r="1276" spans="1:25" customFormat="1" x14ac:dyDescent="0.35">
      <c r="A1276" s="1"/>
      <c r="B1276" s="1"/>
      <c r="C1276" s="3"/>
      <c r="D1276" s="1"/>
      <c r="E1276" s="1"/>
      <c r="F1276" s="1"/>
      <c r="G1276" s="1"/>
      <c r="H1276" s="42"/>
      <c r="I1276" s="2"/>
      <c r="J1276" s="2"/>
      <c r="K1276" s="87"/>
      <c r="L1276" s="2"/>
      <c r="M1276" s="4"/>
      <c r="N1276" s="4"/>
      <c r="O1276" s="4"/>
      <c r="P1276" s="26">
        <f>SUM(P1267:P1275)</f>
        <v>2420.7818300000004</v>
      </c>
      <c r="Q1276" s="5"/>
      <c r="R1276" s="12"/>
      <c r="S1276" s="59">
        <v>0</v>
      </c>
      <c r="T1276" s="59">
        <v>0</v>
      </c>
      <c r="U1276" s="59">
        <v>0</v>
      </c>
      <c r="V1276" s="59">
        <v>0</v>
      </c>
      <c r="W1276" s="59">
        <v>0</v>
      </c>
      <c r="X1276" s="60">
        <f t="shared" ref="X1276:X1279" si="231">+W1276</f>
        <v>0</v>
      </c>
      <c r="Y1276" s="5"/>
    </row>
    <row r="1277" spans="1:25" customFormat="1" x14ac:dyDescent="0.35">
      <c r="A1277" s="1" t="s">
        <v>517</v>
      </c>
      <c r="B1277" s="1" t="s">
        <v>518</v>
      </c>
      <c r="C1277" s="3">
        <v>44007</v>
      </c>
      <c r="D1277" s="1" t="s">
        <v>525</v>
      </c>
      <c r="E1277" s="1" t="s">
        <v>526</v>
      </c>
      <c r="F1277" s="1" t="s">
        <v>2983</v>
      </c>
      <c r="G1277" s="1" t="s">
        <v>3313</v>
      </c>
      <c r="H1277" s="42"/>
      <c r="I1277" s="2">
        <v>1</v>
      </c>
      <c r="J1277" s="2">
        <v>342.30173553718998</v>
      </c>
      <c r="K1277" s="87">
        <v>597.51506351900798</v>
      </c>
      <c r="L1277" s="2">
        <v>722.99322685799962</v>
      </c>
      <c r="M1277" s="4">
        <v>414.18509999999986</v>
      </c>
      <c r="N1277" s="4">
        <v>414.18509999999986</v>
      </c>
      <c r="O1277" s="4">
        <v>393.47584499999988</v>
      </c>
      <c r="P1277" s="4">
        <v>393.47584499999988</v>
      </c>
      <c r="Q1277" s="5" t="s">
        <v>2969</v>
      </c>
      <c r="R1277" s="12">
        <v>329.51738185799974</v>
      </c>
      <c r="S1277" s="59">
        <v>0</v>
      </c>
      <c r="T1277" s="59">
        <v>0</v>
      </c>
      <c r="U1277" s="59">
        <v>0</v>
      </c>
      <c r="V1277" s="59">
        <v>0</v>
      </c>
      <c r="W1277" s="59">
        <v>0</v>
      </c>
      <c r="X1277" s="60">
        <f t="shared" si="231"/>
        <v>0</v>
      </c>
      <c r="Y1277" s="5"/>
    </row>
    <row r="1278" spans="1:25" customFormat="1" x14ac:dyDescent="0.35">
      <c r="A1278" s="1" t="s">
        <v>1325</v>
      </c>
      <c r="B1278" s="1" t="s">
        <v>1326</v>
      </c>
      <c r="C1278" s="3">
        <v>44007</v>
      </c>
      <c r="D1278" s="1" t="s">
        <v>525</v>
      </c>
      <c r="E1278" s="1" t="s">
        <v>526</v>
      </c>
      <c r="F1278" s="1" t="s">
        <v>2983</v>
      </c>
      <c r="G1278" s="1" t="s">
        <v>3313</v>
      </c>
      <c r="H1278" s="42"/>
      <c r="I1278" s="2">
        <v>1</v>
      </c>
      <c r="J1278" s="2">
        <v>214.553305785124</v>
      </c>
      <c r="K1278" s="87">
        <v>381.81691744214902</v>
      </c>
      <c r="L1278" s="2">
        <v>461.99847010500031</v>
      </c>
      <c r="M1278" s="4">
        <v>259.60950000000003</v>
      </c>
      <c r="N1278" s="4">
        <v>259.60950000000003</v>
      </c>
      <c r="O1278" s="4">
        <v>246.62902500000001</v>
      </c>
      <c r="P1278" s="4">
        <v>246.62902500000001</v>
      </c>
      <c r="Q1278" s="5" t="s">
        <v>2969</v>
      </c>
      <c r="R1278" s="12">
        <v>215.3694451050003</v>
      </c>
      <c r="S1278" s="59">
        <v>0</v>
      </c>
      <c r="T1278" s="59">
        <v>0</v>
      </c>
      <c r="U1278" s="59">
        <v>0</v>
      </c>
      <c r="V1278" s="59">
        <v>0</v>
      </c>
      <c r="W1278" s="59">
        <v>0</v>
      </c>
      <c r="X1278" s="60">
        <f t="shared" si="231"/>
        <v>0</v>
      </c>
      <c r="Y1278" s="5"/>
    </row>
    <row r="1279" spans="1:25" customFormat="1" x14ac:dyDescent="0.35">
      <c r="A1279" s="1" t="s">
        <v>1501</v>
      </c>
      <c r="B1279" s="1" t="s">
        <v>1502</v>
      </c>
      <c r="C1279" s="3">
        <v>44007</v>
      </c>
      <c r="D1279" s="1" t="s">
        <v>525</v>
      </c>
      <c r="E1279" s="1" t="s">
        <v>526</v>
      </c>
      <c r="F1279" s="1" t="s">
        <v>2983</v>
      </c>
      <c r="G1279" s="1" t="s">
        <v>3313</v>
      </c>
      <c r="H1279" s="42"/>
      <c r="I1279" s="2">
        <v>1</v>
      </c>
      <c r="J1279" s="2">
        <v>162.09297520661201</v>
      </c>
      <c r="K1279" s="87">
        <v>283.64001359504198</v>
      </c>
      <c r="L1279" s="2">
        <v>343.20441645000079</v>
      </c>
      <c r="M1279" s="4">
        <v>196.13250000000053</v>
      </c>
      <c r="N1279" s="4">
        <v>196.13250000000053</v>
      </c>
      <c r="O1279" s="4">
        <v>186.32587500000051</v>
      </c>
      <c r="P1279" s="4">
        <v>186.32587500000051</v>
      </c>
      <c r="Q1279" s="5" t="s">
        <v>2969</v>
      </c>
      <c r="R1279" s="12">
        <v>156.87854145000028</v>
      </c>
      <c r="S1279" s="59">
        <v>0</v>
      </c>
      <c r="T1279" s="59">
        <v>0</v>
      </c>
      <c r="U1279" s="59">
        <v>0</v>
      </c>
      <c r="V1279" s="59">
        <v>0</v>
      </c>
      <c r="W1279" s="59">
        <v>0</v>
      </c>
      <c r="X1279" s="60">
        <f t="shared" si="231"/>
        <v>0</v>
      </c>
      <c r="Y1279" s="5"/>
    </row>
    <row r="1280" spans="1:25" customFormat="1" x14ac:dyDescent="0.35">
      <c r="A1280" s="1" t="s">
        <v>1826</v>
      </c>
      <c r="B1280" s="1" t="s">
        <v>1827</v>
      </c>
      <c r="C1280" s="3">
        <v>44007</v>
      </c>
      <c r="D1280" s="1" t="s">
        <v>525</v>
      </c>
      <c r="E1280" s="1" t="s">
        <v>526</v>
      </c>
      <c r="F1280" s="1" t="s">
        <v>2983</v>
      </c>
      <c r="G1280" s="1" t="s">
        <v>3313</v>
      </c>
      <c r="H1280" s="42">
        <v>810</v>
      </c>
      <c r="I1280" s="2">
        <v>1</v>
      </c>
      <c r="J1280" s="2">
        <v>20.730165289256199</v>
      </c>
      <c r="K1280" s="87">
        <v>36.261205123966903</v>
      </c>
      <c r="L1280" s="2">
        <v>43.876058199999953</v>
      </c>
      <c r="M1280" s="4">
        <v>25.083500000000001</v>
      </c>
      <c r="N1280" s="4">
        <v>25.083500000000001</v>
      </c>
      <c r="O1280" s="4">
        <v>23.829325000000001</v>
      </c>
      <c r="P1280" s="4">
        <v>23.829325000000001</v>
      </c>
      <c r="Q1280" s="5" t="s">
        <v>2969</v>
      </c>
      <c r="R1280" s="12">
        <v>20.046733199999952</v>
      </c>
      <c r="S1280" s="59">
        <v>1572.07</v>
      </c>
      <c r="T1280" s="59">
        <v>-37.89</v>
      </c>
      <c r="U1280" s="59">
        <v>-31.44</v>
      </c>
      <c r="V1280" s="59">
        <v>-66.019999999999754</v>
      </c>
      <c r="W1280" s="59">
        <v>1436.72</v>
      </c>
      <c r="X1280" s="60">
        <f>+W1280-P1281</f>
        <v>586.45992999999964</v>
      </c>
      <c r="Y1280" s="5"/>
    </row>
    <row r="1281" spans="1:25" customFormat="1" x14ac:dyDescent="0.35">
      <c r="A1281" s="1"/>
      <c r="B1281" s="1"/>
      <c r="C1281" s="3"/>
      <c r="D1281" s="1"/>
      <c r="E1281" s="1"/>
      <c r="F1281" s="1"/>
      <c r="G1281" s="1"/>
      <c r="H1281" s="42"/>
      <c r="I1281" s="2"/>
      <c r="J1281" s="2"/>
      <c r="K1281" s="87"/>
      <c r="L1281" s="2"/>
      <c r="M1281" s="4"/>
      <c r="N1281" s="4"/>
      <c r="O1281" s="4"/>
      <c r="P1281" s="26">
        <f>SUM(P1277:P1280)</f>
        <v>850.26007000000038</v>
      </c>
      <c r="Q1281" s="5"/>
      <c r="R1281" s="12"/>
      <c r="S1281" s="59">
        <v>0</v>
      </c>
      <c r="T1281" s="59">
        <v>0</v>
      </c>
      <c r="U1281" s="59">
        <v>0</v>
      </c>
      <c r="V1281" s="59">
        <v>0</v>
      </c>
      <c r="W1281" s="59">
        <v>0</v>
      </c>
      <c r="X1281" s="60">
        <f t="shared" ref="X1281:X1287" si="232">+W1281</f>
        <v>0</v>
      </c>
      <c r="Y1281" s="5"/>
    </row>
    <row r="1282" spans="1:25" customFormat="1" x14ac:dyDescent="0.35">
      <c r="A1282" s="1" t="s">
        <v>13</v>
      </c>
      <c r="B1282" s="1" t="s">
        <v>14</v>
      </c>
      <c r="C1282" s="3">
        <v>44007</v>
      </c>
      <c r="D1282" s="1" t="s">
        <v>17</v>
      </c>
      <c r="E1282" s="1" t="s">
        <v>18</v>
      </c>
      <c r="F1282" s="1" t="s">
        <v>2983</v>
      </c>
      <c r="G1282" s="1" t="s">
        <v>3314</v>
      </c>
      <c r="H1282" s="42"/>
      <c r="I1282" s="2">
        <v>1</v>
      </c>
      <c r="J1282" s="2">
        <v>231.726363636364</v>
      </c>
      <c r="K1282" s="87">
        <v>344.63584536045499</v>
      </c>
      <c r="L1282" s="2">
        <v>417.00937288615052</v>
      </c>
      <c r="M1282" s="4">
        <v>280.38890000000043</v>
      </c>
      <c r="N1282" s="4">
        <v>280.38890000000043</v>
      </c>
      <c r="O1282" s="4">
        <v>266.36945500000041</v>
      </c>
      <c r="P1282" s="4">
        <v>266.36945500000041</v>
      </c>
      <c r="Q1282" s="5" t="s">
        <v>2969</v>
      </c>
      <c r="R1282" s="12">
        <v>150.6399178861501</v>
      </c>
      <c r="S1282" s="59">
        <v>0</v>
      </c>
      <c r="T1282" s="59">
        <v>0</v>
      </c>
      <c r="U1282" s="59">
        <v>0</v>
      </c>
      <c r="V1282" s="59">
        <v>0</v>
      </c>
      <c r="W1282" s="59">
        <v>0</v>
      </c>
      <c r="X1282" s="60">
        <f t="shared" si="232"/>
        <v>0</v>
      </c>
      <c r="Y1282" s="5"/>
    </row>
    <row r="1283" spans="1:25" customFormat="1" x14ac:dyDescent="0.35">
      <c r="A1283" s="1" t="s">
        <v>517</v>
      </c>
      <c r="B1283" s="1" t="s">
        <v>518</v>
      </c>
      <c r="C1283" s="3">
        <v>44007</v>
      </c>
      <c r="D1283" s="1" t="s">
        <v>17</v>
      </c>
      <c r="E1283" s="1" t="s">
        <v>18</v>
      </c>
      <c r="F1283" s="1" t="s">
        <v>2983</v>
      </c>
      <c r="G1283" s="1" t="s">
        <v>3314</v>
      </c>
      <c r="H1283" s="42"/>
      <c r="I1283" s="2">
        <v>1</v>
      </c>
      <c r="J1283" s="2">
        <v>342.30173553718998</v>
      </c>
      <c r="K1283" s="87">
        <v>507.887803991157</v>
      </c>
      <c r="L1283" s="2">
        <v>614.54424282929995</v>
      </c>
      <c r="M1283" s="4">
        <v>414.18509999999986</v>
      </c>
      <c r="N1283" s="4">
        <v>414.18509999999986</v>
      </c>
      <c r="O1283" s="4">
        <v>393.47584499999988</v>
      </c>
      <c r="P1283" s="4">
        <v>393.47584499999988</v>
      </c>
      <c r="Q1283" s="5" t="s">
        <v>2969</v>
      </c>
      <c r="R1283" s="12">
        <v>221.06839782930007</v>
      </c>
      <c r="S1283" s="59">
        <v>0</v>
      </c>
      <c r="T1283" s="59">
        <v>0</v>
      </c>
      <c r="U1283" s="59">
        <v>0</v>
      </c>
      <c r="V1283" s="59">
        <v>0</v>
      </c>
      <c r="W1283" s="59">
        <v>0</v>
      </c>
      <c r="X1283" s="60">
        <f t="shared" si="232"/>
        <v>0</v>
      </c>
      <c r="Y1283" s="5"/>
    </row>
    <row r="1284" spans="1:25" customFormat="1" x14ac:dyDescent="0.35">
      <c r="A1284" s="1" t="s">
        <v>958</v>
      </c>
      <c r="B1284" s="1" t="s">
        <v>959</v>
      </c>
      <c r="C1284" s="3">
        <v>44007</v>
      </c>
      <c r="D1284" s="1" t="s">
        <v>17</v>
      </c>
      <c r="E1284" s="1" t="s">
        <v>18</v>
      </c>
      <c r="F1284" s="1" t="s">
        <v>2983</v>
      </c>
      <c r="G1284" s="1" t="s">
        <v>3314</v>
      </c>
      <c r="H1284" s="42"/>
      <c r="I1284" s="2">
        <v>1</v>
      </c>
      <c r="J1284" s="2">
        <v>92.416694214876003</v>
      </c>
      <c r="K1284" s="87">
        <v>137.43841096859501</v>
      </c>
      <c r="L1284" s="2">
        <v>166.30047727199997</v>
      </c>
      <c r="M1284" s="4">
        <v>111.82419999999996</v>
      </c>
      <c r="N1284" s="4">
        <v>111.82419999999996</v>
      </c>
      <c r="O1284" s="4">
        <v>106.23298999999996</v>
      </c>
      <c r="P1284" s="4">
        <v>106.23298999999996</v>
      </c>
      <c r="Q1284" s="5" t="s">
        <v>2969</v>
      </c>
      <c r="R1284" s="12">
        <v>60.067487272000008</v>
      </c>
      <c r="S1284" s="59">
        <v>0</v>
      </c>
      <c r="T1284" s="59">
        <v>0</v>
      </c>
      <c r="U1284" s="59">
        <v>0</v>
      </c>
      <c r="V1284" s="59">
        <v>0</v>
      </c>
      <c r="W1284" s="59">
        <v>0</v>
      </c>
      <c r="X1284" s="60">
        <f t="shared" si="232"/>
        <v>0</v>
      </c>
      <c r="Y1284" s="5"/>
    </row>
    <row r="1285" spans="1:25" customFormat="1" x14ac:dyDescent="0.35">
      <c r="A1285" s="1" t="s">
        <v>1123</v>
      </c>
      <c r="B1285" s="1" t="s">
        <v>1124</v>
      </c>
      <c r="C1285" s="3">
        <v>44007</v>
      </c>
      <c r="D1285" s="1" t="s">
        <v>17</v>
      </c>
      <c r="E1285" s="1" t="s">
        <v>18</v>
      </c>
      <c r="F1285" s="1" t="s">
        <v>2983</v>
      </c>
      <c r="G1285" s="1" t="s">
        <v>3314</v>
      </c>
      <c r="H1285" s="42"/>
      <c r="I1285" s="2">
        <v>1</v>
      </c>
      <c r="J1285" s="2">
        <v>204.80008264462799</v>
      </c>
      <c r="K1285" s="87">
        <v>304.551342098058</v>
      </c>
      <c r="L1285" s="2">
        <v>368.50712393865018</v>
      </c>
      <c r="M1285" s="4">
        <v>247.80809999999985</v>
      </c>
      <c r="N1285" s="4">
        <v>247.80809999999985</v>
      </c>
      <c r="O1285" s="4">
        <v>235.41769499999984</v>
      </c>
      <c r="P1285" s="4">
        <v>235.41769499999984</v>
      </c>
      <c r="Q1285" s="5" t="s">
        <v>2969</v>
      </c>
      <c r="R1285" s="12">
        <v>133.08942893865034</v>
      </c>
      <c r="S1285" s="59">
        <v>0</v>
      </c>
      <c r="T1285" s="59">
        <v>0</v>
      </c>
      <c r="U1285" s="59">
        <v>0</v>
      </c>
      <c r="V1285" s="59">
        <v>0</v>
      </c>
      <c r="W1285" s="59">
        <v>0</v>
      </c>
      <c r="X1285" s="60">
        <f t="shared" si="232"/>
        <v>0</v>
      </c>
      <c r="Y1285" s="5"/>
    </row>
    <row r="1286" spans="1:25" customFormat="1" x14ac:dyDescent="0.35">
      <c r="A1286" s="1" t="s">
        <v>1501</v>
      </c>
      <c r="B1286" s="1" t="s">
        <v>1502</v>
      </c>
      <c r="C1286" s="3">
        <v>44007</v>
      </c>
      <c r="D1286" s="1" t="s">
        <v>17</v>
      </c>
      <c r="E1286" s="1" t="s">
        <v>18</v>
      </c>
      <c r="F1286" s="1" t="s">
        <v>2983</v>
      </c>
      <c r="G1286" s="1" t="s">
        <v>3314</v>
      </c>
      <c r="H1286" s="42"/>
      <c r="I1286" s="2">
        <v>1</v>
      </c>
      <c r="J1286" s="2">
        <v>162.09297520661201</v>
      </c>
      <c r="K1286" s="87">
        <v>241.09401155578601</v>
      </c>
      <c r="L1286" s="2">
        <v>291.72375398250108</v>
      </c>
      <c r="M1286" s="4">
        <v>196.13250000000053</v>
      </c>
      <c r="N1286" s="4">
        <v>196.13250000000053</v>
      </c>
      <c r="O1286" s="4">
        <v>186.32587500000051</v>
      </c>
      <c r="P1286" s="4">
        <v>186.32587500000051</v>
      </c>
      <c r="Q1286" s="5" t="s">
        <v>2969</v>
      </c>
      <c r="R1286" s="12">
        <v>105.39787898250057</v>
      </c>
      <c r="S1286" s="59">
        <v>0</v>
      </c>
      <c r="T1286" s="59">
        <v>0</v>
      </c>
      <c r="U1286" s="59">
        <v>0</v>
      </c>
      <c r="V1286" s="59">
        <v>0</v>
      </c>
      <c r="W1286" s="59">
        <v>0</v>
      </c>
      <c r="X1286" s="60">
        <f t="shared" si="232"/>
        <v>0</v>
      </c>
      <c r="Y1286" s="5"/>
    </row>
    <row r="1287" spans="1:25" customFormat="1" x14ac:dyDescent="0.35">
      <c r="A1287" s="1" t="s">
        <v>1790</v>
      </c>
      <c r="B1287" s="1" t="s">
        <v>1791</v>
      </c>
      <c r="C1287" s="3">
        <v>44007</v>
      </c>
      <c r="D1287" s="1" t="s">
        <v>17</v>
      </c>
      <c r="E1287" s="1" t="s">
        <v>18</v>
      </c>
      <c r="F1287" s="1" t="s">
        <v>2983</v>
      </c>
      <c r="G1287" s="1" t="s">
        <v>3314</v>
      </c>
      <c r="H1287" s="42"/>
      <c r="I1287" s="2">
        <v>1</v>
      </c>
      <c r="J1287" s="2">
        <v>195.84768595041299</v>
      </c>
      <c r="K1287" s="87">
        <v>291.23520346871902</v>
      </c>
      <c r="L1287" s="2">
        <v>352.39459619715001</v>
      </c>
      <c r="M1287" s="4">
        <v>236.9756999999997</v>
      </c>
      <c r="N1287" s="4">
        <v>236.9756999999997</v>
      </c>
      <c r="O1287" s="4">
        <v>225.12691499999971</v>
      </c>
      <c r="P1287" s="4">
        <v>225.12691499999971</v>
      </c>
      <c r="Q1287" s="5" t="s">
        <v>2969</v>
      </c>
      <c r="R1287" s="12">
        <v>127.2676811971503</v>
      </c>
      <c r="S1287" s="59">
        <v>0</v>
      </c>
      <c r="T1287" s="59">
        <v>0</v>
      </c>
      <c r="U1287" s="59">
        <v>0</v>
      </c>
      <c r="V1287" s="59">
        <v>0</v>
      </c>
      <c r="W1287" s="59">
        <v>0</v>
      </c>
      <c r="X1287" s="60">
        <f t="shared" si="232"/>
        <v>0</v>
      </c>
      <c r="Y1287" s="5"/>
    </row>
    <row r="1288" spans="1:25" customFormat="1" x14ac:dyDescent="0.35">
      <c r="A1288" s="1" t="s">
        <v>1806</v>
      </c>
      <c r="B1288" s="1" t="s">
        <v>1807</v>
      </c>
      <c r="C1288" s="3">
        <v>44007</v>
      </c>
      <c r="D1288" s="1" t="s">
        <v>17</v>
      </c>
      <c r="E1288" s="1" t="s">
        <v>18</v>
      </c>
      <c r="F1288" s="1" t="s">
        <v>2983</v>
      </c>
      <c r="G1288" s="1" t="s">
        <v>3314</v>
      </c>
      <c r="H1288" s="42">
        <v>811</v>
      </c>
      <c r="I1288" s="2">
        <v>1</v>
      </c>
      <c r="J1288" s="2">
        <v>308.08140495867798</v>
      </c>
      <c r="K1288" s="87">
        <v>458.21871603719097</v>
      </c>
      <c r="L1288" s="2">
        <v>554.44464640500109</v>
      </c>
      <c r="M1288" s="4">
        <v>372.77850000000035</v>
      </c>
      <c r="N1288" s="4">
        <v>372.77850000000035</v>
      </c>
      <c r="O1288" s="4">
        <v>354.13957500000032</v>
      </c>
      <c r="P1288" s="4">
        <v>354.13957500000032</v>
      </c>
      <c r="Q1288" s="5" t="s">
        <v>2969</v>
      </c>
      <c r="R1288" s="12">
        <v>200.30507140500077</v>
      </c>
      <c r="S1288" s="59">
        <v>2764.93</v>
      </c>
      <c r="T1288" s="59">
        <v>-66.63</v>
      </c>
      <c r="U1288" s="59">
        <v>-55.3</v>
      </c>
      <c r="V1288" s="59">
        <v>-33.169999999999618</v>
      </c>
      <c r="W1288" s="59">
        <v>2609.83</v>
      </c>
      <c r="X1288" s="60">
        <f>+W1288-P1289</f>
        <v>842.74164999999925</v>
      </c>
      <c r="Y1288" s="5"/>
    </row>
    <row r="1289" spans="1:25" customFormat="1" x14ac:dyDescent="0.35">
      <c r="A1289" s="1"/>
      <c r="B1289" s="1"/>
      <c r="C1289" s="3"/>
      <c r="D1289" s="1"/>
      <c r="E1289" s="1"/>
      <c r="F1289" s="1"/>
      <c r="G1289" s="1"/>
      <c r="H1289" s="42"/>
      <c r="I1289" s="2"/>
      <c r="J1289" s="2"/>
      <c r="K1289" s="87"/>
      <c r="L1289" s="2"/>
      <c r="M1289" s="4"/>
      <c r="N1289" s="4"/>
      <c r="O1289" s="4"/>
      <c r="P1289" s="26">
        <f>SUM(P1282:P1288)</f>
        <v>1767.0883500000007</v>
      </c>
      <c r="Q1289" s="5"/>
      <c r="R1289" s="12"/>
      <c r="S1289" s="59">
        <v>0</v>
      </c>
      <c r="T1289" s="59">
        <v>0</v>
      </c>
      <c r="U1289" s="59">
        <v>0</v>
      </c>
      <c r="V1289" s="59">
        <v>0</v>
      </c>
      <c r="W1289" s="59">
        <v>0</v>
      </c>
      <c r="X1289" s="60">
        <f t="shared" ref="X1289:X1300" si="233">+W1289</f>
        <v>0</v>
      </c>
      <c r="Y1289" s="5"/>
    </row>
    <row r="1290" spans="1:25" customFormat="1" x14ac:dyDescent="0.35">
      <c r="A1290" s="1" t="s">
        <v>306</v>
      </c>
      <c r="B1290" s="1" t="s">
        <v>307</v>
      </c>
      <c r="C1290" s="3">
        <v>44011</v>
      </c>
      <c r="D1290" s="1" t="s">
        <v>314</v>
      </c>
      <c r="E1290" s="1" t="s">
        <v>313</v>
      </c>
      <c r="F1290" s="1" t="s">
        <v>2983</v>
      </c>
      <c r="G1290" s="1" t="s">
        <v>3315</v>
      </c>
      <c r="H1290" s="42"/>
      <c r="I1290" s="2">
        <v>-1</v>
      </c>
      <c r="J1290" s="2">
        <v>191.78570247933899</v>
      </c>
      <c r="K1290" s="87">
        <v>-285.19972351446302</v>
      </c>
      <c r="L1290" s="2">
        <v>-345.09166545250025</v>
      </c>
      <c r="M1290" s="4">
        <v>232.06070000000017</v>
      </c>
      <c r="N1290" s="4">
        <v>-232.06070000000017</v>
      </c>
      <c r="O1290" s="4">
        <v>-220.45766500000016</v>
      </c>
      <c r="P1290" s="4">
        <v>-220.45766500000016</v>
      </c>
      <c r="Q1290" s="5" t="s">
        <v>2969</v>
      </c>
      <c r="R1290" s="12">
        <v>-124.63400045250009</v>
      </c>
      <c r="S1290" s="59">
        <v>0</v>
      </c>
      <c r="T1290" s="59">
        <v>0</v>
      </c>
      <c r="U1290" s="59">
        <v>0</v>
      </c>
      <c r="V1290" s="59">
        <v>0</v>
      </c>
      <c r="W1290" s="59">
        <v>0</v>
      </c>
      <c r="X1290" s="60">
        <f t="shared" si="233"/>
        <v>0</v>
      </c>
      <c r="Y1290" s="5"/>
    </row>
    <row r="1291" spans="1:25" customFormat="1" x14ac:dyDescent="0.35">
      <c r="A1291" s="1" t="s">
        <v>306</v>
      </c>
      <c r="B1291" s="1" t="s">
        <v>307</v>
      </c>
      <c r="C1291" s="3">
        <v>44011</v>
      </c>
      <c r="D1291" s="1" t="s">
        <v>315</v>
      </c>
      <c r="E1291" s="1" t="s">
        <v>313</v>
      </c>
      <c r="F1291" s="1" t="s">
        <v>2983</v>
      </c>
      <c r="G1291" s="1" t="s">
        <v>3315</v>
      </c>
      <c r="H1291" s="42"/>
      <c r="I1291" s="2">
        <v>1</v>
      </c>
      <c r="J1291" s="2">
        <v>191.78570247933899</v>
      </c>
      <c r="K1291" s="87">
        <v>285.19972351446302</v>
      </c>
      <c r="L1291" s="2">
        <v>345.09166545250025</v>
      </c>
      <c r="M1291" s="4">
        <v>232.06070000000017</v>
      </c>
      <c r="N1291" s="4">
        <v>232.06070000000017</v>
      </c>
      <c r="O1291" s="4">
        <v>220.45766500000016</v>
      </c>
      <c r="P1291" s="4">
        <v>220.45766500000016</v>
      </c>
      <c r="Q1291" s="5" t="s">
        <v>2969</v>
      </c>
      <c r="R1291" s="12">
        <v>124.63400045250009</v>
      </c>
      <c r="S1291" s="59">
        <v>0</v>
      </c>
      <c r="T1291" s="59">
        <v>0</v>
      </c>
      <c r="U1291" s="59">
        <v>0</v>
      </c>
      <c r="V1291" s="59">
        <v>0</v>
      </c>
      <c r="W1291" s="59">
        <v>0</v>
      </c>
      <c r="X1291" s="60">
        <f t="shared" si="233"/>
        <v>0</v>
      </c>
      <c r="Y1291" s="5"/>
    </row>
    <row r="1292" spans="1:25" customFormat="1" x14ac:dyDescent="0.35">
      <c r="A1292" s="1" t="s">
        <v>320</v>
      </c>
      <c r="B1292" s="1" t="s">
        <v>321</v>
      </c>
      <c r="C1292" s="3">
        <v>44011</v>
      </c>
      <c r="D1292" s="1" t="s">
        <v>314</v>
      </c>
      <c r="E1292" s="1" t="s">
        <v>313</v>
      </c>
      <c r="F1292" s="1" t="s">
        <v>2983</v>
      </c>
      <c r="G1292" s="1" t="s">
        <v>3315</v>
      </c>
      <c r="H1292" s="42"/>
      <c r="I1292" s="2">
        <v>-1</v>
      </c>
      <c r="J1292" s="2">
        <v>93.062892561983503</v>
      </c>
      <c r="K1292" s="87">
        <v>-152.22194967181801</v>
      </c>
      <c r="L1292" s="2">
        <v>-184.18855910289977</v>
      </c>
      <c r="M1292" s="4">
        <v>112.60610000000004</v>
      </c>
      <c r="N1292" s="4">
        <v>-112.60610000000004</v>
      </c>
      <c r="O1292" s="4">
        <v>-106.97579500000003</v>
      </c>
      <c r="P1292" s="4">
        <v>-106.97579500000003</v>
      </c>
      <c r="Q1292" s="5" t="s">
        <v>2969</v>
      </c>
      <c r="R1292" s="12">
        <v>-77.21276410289974</v>
      </c>
      <c r="S1292" s="59">
        <v>0</v>
      </c>
      <c r="T1292" s="59">
        <v>0</v>
      </c>
      <c r="U1292" s="59">
        <v>0</v>
      </c>
      <c r="V1292" s="59">
        <v>0</v>
      </c>
      <c r="W1292" s="59">
        <v>0</v>
      </c>
      <c r="X1292" s="60">
        <f t="shared" si="233"/>
        <v>0</v>
      </c>
      <c r="Y1292" s="5"/>
    </row>
    <row r="1293" spans="1:25" customFormat="1" x14ac:dyDescent="0.35">
      <c r="A1293" s="1" t="s">
        <v>338</v>
      </c>
      <c r="B1293" s="1" t="s">
        <v>339</v>
      </c>
      <c r="C1293" s="3">
        <v>44011</v>
      </c>
      <c r="D1293" s="1" t="s">
        <v>315</v>
      </c>
      <c r="E1293" s="1" t="s">
        <v>313</v>
      </c>
      <c r="F1293" s="1" t="s">
        <v>2983</v>
      </c>
      <c r="G1293" s="1" t="s">
        <v>3315</v>
      </c>
      <c r="H1293" s="42"/>
      <c r="I1293" s="2">
        <v>1</v>
      </c>
      <c r="J1293" s="2">
        <v>93.109421487603299</v>
      </c>
      <c r="K1293" s="87">
        <v>152.23078496661199</v>
      </c>
      <c r="L1293" s="2">
        <v>184.1992498096005</v>
      </c>
      <c r="M1293" s="4">
        <v>112.66239999999999</v>
      </c>
      <c r="N1293" s="4">
        <v>112.66239999999999</v>
      </c>
      <c r="O1293" s="4">
        <v>107.02927999999999</v>
      </c>
      <c r="P1293" s="4">
        <v>107.02927999999999</v>
      </c>
      <c r="Q1293" s="5" t="s">
        <v>2969</v>
      </c>
      <c r="R1293" s="12">
        <v>77.169969809600516</v>
      </c>
      <c r="S1293" s="59">
        <v>0</v>
      </c>
      <c r="T1293" s="59">
        <v>0</v>
      </c>
      <c r="U1293" s="59">
        <v>0</v>
      </c>
      <c r="V1293" s="59">
        <v>0</v>
      </c>
      <c r="W1293" s="59">
        <v>0</v>
      </c>
      <c r="X1293" s="60">
        <f t="shared" si="233"/>
        <v>0</v>
      </c>
      <c r="Y1293" s="5"/>
    </row>
    <row r="1294" spans="1:25" customFormat="1" x14ac:dyDescent="0.35">
      <c r="A1294" s="1" t="s">
        <v>517</v>
      </c>
      <c r="B1294" s="1" t="s">
        <v>518</v>
      </c>
      <c r="C1294" s="3">
        <v>44011</v>
      </c>
      <c r="D1294" s="1" t="s">
        <v>314</v>
      </c>
      <c r="E1294" s="1" t="s">
        <v>313</v>
      </c>
      <c r="F1294" s="1" t="s">
        <v>2983</v>
      </c>
      <c r="G1294" s="1" t="s">
        <v>3315</v>
      </c>
      <c r="H1294" s="42"/>
      <c r="I1294" s="2">
        <v>-1</v>
      </c>
      <c r="J1294" s="2">
        <v>342.30173553718998</v>
      </c>
      <c r="K1294" s="87">
        <v>-507.887803991157</v>
      </c>
      <c r="L1294" s="2">
        <v>-614.54424282929995</v>
      </c>
      <c r="M1294" s="4">
        <v>414.18509999999986</v>
      </c>
      <c r="N1294" s="4">
        <v>-414.18509999999986</v>
      </c>
      <c r="O1294" s="4">
        <v>-393.47584499999988</v>
      </c>
      <c r="P1294" s="4">
        <v>-393.47584499999988</v>
      </c>
      <c r="Q1294" s="5" t="s">
        <v>2969</v>
      </c>
      <c r="R1294" s="12">
        <v>-221.06839782930007</v>
      </c>
      <c r="S1294" s="59">
        <v>0</v>
      </c>
      <c r="T1294" s="59">
        <v>0</v>
      </c>
      <c r="U1294" s="59">
        <v>0</v>
      </c>
      <c r="V1294" s="59">
        <v>0</v>
      </c>
      <c r="W1294" s="59">
        <v>0</v>
      </c>
      <c r="X1294" s="60">
        <f t="shared" si="233"/>
        <v>0</v>
      </c>
      <c r="Y1294" s="5"/>
    </row>
    <row r="1295" spans="1:25" customFormat="1" x14ac:dyDescent="0.35">
      <c r="A1295" s="1" t="s">
        <v>517</v>
      </c>
      <c r="B1295" s="1" t="s">
        <v>518</v>
      </c>
      <c r="C1295" s="3">
        <v>44011</v>
      </c>
      <c r="D1295" s="1" t="s">
        <v>315</v>
      </c>
      <c r="E1295" s="1" t="s">
        <v>313</v>
      </c>
      <c r="F1295" s="1" t="s">
        <v>2983</v>
      </c>
      <c r="G1295" s="1" t="s">
        <v>3315</v>
      </c>
      <c r="H1295" s="42"/>
      <c r="I1295" s="2">
        <v>1</v>
      </c>
      <c r="J1295" s="2">
        <v>342.30173553718998</v>
      </c>
      <c r="K1295" s="87">
        <v>507.887803991157</v>
      </c>
      <c r="L1295" s="2">
        <v>614.54424282929995</v>
      </c>
      <c r="M1295" s="4">
        <v>414.18509999999986</v>
      </c>
      <c r="N1295" s="4">
        <v>414.18509999999986</v>
      </c>
      <c r="O1295" s="4">
        <v>393.47584499999988</v>
      </c>
      <c r="P1295" s="4">
        <v>393.47584499999988</v>
      </c>
      <c r="Q1295" s="5" t="s">
        <v>2969</v>
      </c>
      <c r="R1295" s="12">
        <v>221.06839782930007</v>
      </c>
      <c r="S1295" s="59">
        <v>0</v>
      </c>
      <c r="T1295" s="59">
        <v>0</v>
      </c>
      <c r="U1295" s="59">
        <v>0</v>
      </c>
      <c r="V1295" s="59">
        <v>0</v>
      </c>
      <c r="W1295" s="59">
        <v>0</v>
      </c>
      <c r="X1295" s="60">
        <f t="shared" si="233"/>
        <v>0</v>
      </c>
      <c r="Y1295" s="5"/>
    </row>
    <row r="1296" spans="1:25" customFormat="1" x14ac:dyDescent="0.35">
      <c r="A1296" s="1" t="s">
        <v>1710</v>
      </c>
      <c r="B1296" s="1" t="s">
        <v>1711</v>
      </c>
      <c r="C1296" s="3">
        <v>44011</v>
      </c>
      <c r="D1296" s="1" t="s">
        <v>314</v>
      </c>
      <c r="E1296" s="1" t="s">
        <v>313</v>
      </c>
      <c r="F1296" s="1" t="s">
        <v>2983</v>
      </c>
      <c r="G1296" s="1" t="s">
        <v>3315</v>
      </c>
      <c r="H1296" s="42"/>
      <c r="I1296" s="2">
        <v>-1</v>
      </c>
      <c r="J1296" s="2">
        <v>1276.69818181818</v>
      </c>
      <c r="K1296" s="87">
        <v>-1906.1857106472701</v>
      </c>
      <c r="L1296" s="2">
        <v>-2306.4847098831965</v>
      </c>
      <c r="M1296" s="4">
        <v>1544.8047999999978</v>
      </c>
      <c r="N1296" s="4">
        <v>-1544.8047999999978</v>
      </c>
      <c r="O1296" s="4">
        <v>-1467.564559999998</v>
      </c>
      <c r="P1296" s="4">
        <v>-1467.564559999998</v>
      </c>
      <c r="Q1296" s="5" t="s">
        <v>2969</v>
      </c>
      <c r="R1296" s="12">
        <v>-838.92014988319852</v>
      </c>
      <c r="S1296" s="59">
        <v>0</v>
      </c>
      <c r="T1296" s="59">
        <v>0</v>
      </c>
      <c r="U1296" s="59">
        <v>0</v>
      </c>
      <c r="V1296" s="59">
        <v>0</v>
      </c>
      <c r="W1296" s="59">
        <v>0</v>
      </c>
      <c r="X1296" s="60">
        <f t="shared" si="233"/>
        <v>0</v>
      </c>
      <c r="Y1296" s="5"/>
    </row>
    <row r="1297" spans="1:25" customFormat="1" x14ac:dyDescent="0.35">
      <c r="A1297" s="1" t="s">
        <v>1710</v>
      </c>
      <c r="B1297" s="1" t="s">
        <v>1711</v>
      </c>
      <c r="C1297" s="3">
        <v>44011</v>
      </c>
      <c r="D1297" s="1" t="s">
        <v>315</v>
      </c>
      <c r="E1297" s="1" t="s">
        <v>313</v>
      </c>
      <c r="F1297" s="1" t="s">
        <v>2983</v>
      </c>
      <c r="G1297" s="1" t="s">
        <v>3315</v>
      </c>
      <c r="H1297" s="42"/>
      <c r="I1297" s="2">
        <v>1</v>
      </c>
      <c r="J1297" s="2">
        <v>1276.69818181818</v>
      </c>
      <c r="K1297" s="87">
        <v>1906.1857106472701</v>
      </c>
      <c r="L1297" s="2">
        <v>2306.4847098831965</v>
      </c>
      <c r="M1297" s="4">
        <v>1544.8047999999978</v>
      </c>
      <c r="N1297" s="4">
        <v>1544.8047999999978</v>
      </c>
      <c r="O1297" s="4">
        <v>1467.564559999998</v>
      </c>
      <c r="P1297" s="4">
        <v>1467.564559999998</v>
      </c>
      <c r="Q1297" s="5" t="s">
        <v>2969</v>
      </c>
      <c r="R1297" s="12">
        <v>838.92014988319852</v>
      </c>
      <c r="S1297" s="59">
        <v>0</v>
      </c>
      <c r="T1297" s="59">
        <v>0</v>
      </c>
      <c r="U1297" s="59">
        <v>0</v>
      </c>
      <c r="V1297" s="59">
        <v>0</v>
      </c>
      <c r="W1297" s="59">
        <v>0</v>
      </c>
      <c r="X1297" s="60">
        <f t="shared" si="233"/>
        <v>0</v>
      </c>
      <c r="Y1297" s="5"/>
    </row>
    <row r="1298" spans="1:25" customFormat="1" x14ac:dyDescent="0.35">
      <c r="A1298" s="1" t="s">
        <v>306</v>
      </c>
      <c r="B1298" s="1" t="s">
        <v>307</v>
      </c>
      <c r="C1298" s="3">
        <v>44007</v>
      </c>
      <c r="D1298" s="1" t="s">
        <v>312</v>
      </c>
      <c r="E1298" s="1" t="s">
        <v>313</v>
      </c>
      <c r="F1298" s="1" t="s">
        <v>2983</v>
      </c>
      <c r="G1298" s="1" t="s">
        <v>3315</v>
      </c>
      <c r="H1298" s="42"/>
      <c r="I1298" s="2">
        <v>1</v>
      </c>
      <c r="J1298" s="2">
        <v>191.78570247933899</v>
      </c>
      <c r="K1298" s="87">
        <v>285.19972351446302</v>
      </c>
      <c r="L1298" s="2">
        <v>345.09166545250025</v>
      </c>
      <c r="M1298" s="4">
        <v>232.06070000000017</v>
      </c>
      <c r="N1298" s="4">
        <v>232.06070000000017</v>
      </c>
      <c r="O1298" s="4">
        <v>220.45766500000016</v>
      </c>
      <c r="P1298" s="4">
        <v>220.45766500000016</v>
      </c>
      <c r="Q1298" s="5" t="s">
        <v>2969</v>
      </c>
      <c r="R1298" s="12">
        <v>124.63400045250009</v>
      </c>
      <c r="S1298" s="59">
        <v>0</v>
      </c>
      <c r="T1298" s="59">
        <v>0</v>
      </c>
      <c r="U1298" s="59">
        <v>0</v>
      </c>
      <c r="V1298" s="59">
        <v>0</v>
      </c>
      <c r="W1298" s="59">
        <v>0</v>
      </c>
      <c r="X1298" s="60">
        <f t="shared" si="233"/>
        <v>0</v>
      </c>
      <c r="Y1298" s="5"/>
    </row>
    <row r="1299" spans="1:25" customFormat="1" x14ac:dyDescent="0.35">
      <c r="A1299" s="1" t="s">
        <v>320</v>
      </c>
      <c r="B1299" s="1" t="s">
        <v>321</v>
      </c>
      <c r="C1299" s="3">
        <v>44007</v>
      </c>
      <c r="D1299" s="1" t="s">
        <v>312</v>
      </c>
      <c r="E1299" s="1" t="s">
        <v>313</v>
      </c>
      <c r="F1299" s="1" t="s">
        <v>2983</v>
      </c>
      <c r="G1299" s="1" t="s">
        <v>3315</v>
      </c>
      <c r="H1299" s="42"/>
      <c r="I1299" s="2">
        <v>1</v>
      </c>
      <c r="J1299" s="2">
        <v>93.062892561983503</v>
      </c>
      <c r="K1299" s="87">
        <v>152.22194967181801</v>
      </c>
      <c r="L1299" s="2">
        <v>184.18855910289977</v>
      </c>
      <c r="M1299" s="4">
        <v>112.60610000000004</v>
      </c>
      <c r="N1299" s="4">
        <v>112.60610000000004</v>
      </c>
      <c r="O1299" s="4">
        <v>106.97579500000003</v>
      </c>
      <c r="P1299" s="4">
        <v>106.97579500000003</v>
      </c>
      <c r="Q1299" s="5" t="s">
        <v>2969</v>
      </c>
      <c r="R1299" s="12">
        <v>77.21276410289974</v>
      </c>
      <c r="S1299" s="59">
        <v>0</v>
      </c>
      <c r="T1299" s="59">
        <v>0</v>
      </c>
      <c r="U1299" s="59">
        <v>0</v>
      </c>
      <c r="V1299" s="59">
        <v>0</v>
      </c>
      <c r="W1299" s="59">
        <v>0</v>
      </c>
      <c r="X1299" s="60">
        <f t="shared" si="233"/>
        <v>0</v>
      </c>
      <c r="Y1299" s="5"/>
    </row>
    <row r="1300" spans="1:25" customFormat="1" x14ac:dyDescent="0.35">
      <c r="A1300" s="1" t="s">
        <v>517</v>
      </c>
      <c r="B1300" s="1" t="s">
        <v>518</v>
      </c>
      <c r="C1300" s="3">
        <v>44007</v>
      </c>
      <c r="D1300" s="1" t="s">
        <v>312</v>
      </c>
      <c r="E1300" s="1" t="s">
        <v>313</v>
      </c>
      <c r="F1300" s="1" t="s">
        <v>2983</v>
      </c>
      <c r="G1300" s="1" t="s">
        <v>3315</v>
      </c>
      <c r="H1300" s="42"/>
      <c r="I1300" s="2">
        <v>1</v>
      </c>
      <c r="J1300" s="2">
        <v>342.30173553718998</v>
      </c>
      <c r="K1300" s="87">
        <v>507.887803991157</v>
      </c>
      <c r="L1300" s="2">
        <v>614.54424282929995</v>
      </c>
      <c r="M1300" s="4">
        <v>414.18509999999986</v>
      </c>
      <c r="N1300" s="4">
        <v>414.18509999999986</v>
      </c>
      <c r="O1300" s="4">
        <v>393.47584499999988</v>
      </c>
      <c r="P1300" s="4">
        <v>393.47584499999988</v>
      </c>
      <c r="Q1300" s="5" t="s">
        <v>2969</v>
      </c>
      <c r="R1300" s="12">
        <v>221.06839782930007</v>
      </c>
      <c r="S1300" s="59">
        <v>0</v>
      </c>
      <c r="T1300" s="59">
        <v>0</v>
      </c>
      <c r="U1300" s="59">
        <v>0</v>
      </c>
      <c r="V1300" s="59">
        <v>0</v>
      </c>
      <c r="W1300" s="59">
        <v>0</v>
      </c>
      <c r="X1300" s="60">
        <f t="shared" si="233"/>
        <v>0</v>
      </c>
      <c r="Y1300" s="5"/>
    </row>
    <row r="1301" spans="1:25" customFormat="1" x14ac:dyDescent="0.35">
      <c r="A1301" s="1" t="s">
        <v>1710</v>
      </c>
      <c r="B1301" s="1" t="s">
        <v>1711</v>
      </c>
      <c r="C1301" s="3">
        <v>44007</v>
      </c>
      <c r="D1301" s="1" t="s">
        <v>312</v>
      </c>
      <c r="E1301" s="1" t="s">
        <v>313</v>
      </c>
      <c r="F1301" s="1" t="s">
        <v>2983</v>
      </c>
      <c r="G1301" s="1" t="s">
        <v>3315</v>
      </c>
      <c r="H1301" s="42">
        <v>812</v>
      </c>
      <c r="I1301" s="2">
        <v>1</v>
      </c>
      <c r="J1301" s="2">
        <v>1276.69818181818</v>
      </c>
      <c r="K1301" s="87">
        <v>1906.1857106472701</v>
      </c>
      <c r="L1301" s="2">
        <v>2306.4847098831965</v>
      </c>
      <c r="M1301" s="4">
        <v>1544.8047999999978</v>
      </c>
      <c r="N1301" s="4">
        <v>1544.8047999999978</v>
      </c>
      <c r="O1301" s="4">
        <v>1467.564559999998</v>
      </c>
      <c r="P1301" s="4">
        <v>1467.564559999998</v>
      </c>
      <c r="Q1301" s="5" t="s">
        <v>2969</v>
      </c>
      <c r="R1301" s="12">
        <v>838.92014988319852</v>
      </c>
      <c r="S1301" s="59">
        <v>3450.31</v>
      </c>
      <c r="T1301" s="59">
        <v>-83.15</v>
      </c>
      <c r="U1301" s="59">
        <v>-69.010000000000005</v>
      </c>
      <c r="V1301" s="59">
        <v>-144.90999999999985</v>
      </c>
      <c r="W1301" s="59">
        <v>3153.24</v>
      </c>
      <c r="X1301" s="60">
        <f>+W1301-P1302</f>
        <v>964.71265000000176</v>
      </c>
      <c r="Y1301" s="5"/>
    </row>
    <row r="1302" spans="1:25" customFormat="1" x14ac:dyDescent="0.35">
      <c r="A1302" s="1"/>
      <c r="B1302" s="1"/>
      <c r="C1302" s="3"/>
      <c r="D1302" s="1"/>
      <c r="E1302" s="1"/>
      <c r="F1302" s="1"/>
      <c r="G1302" s="1"/>
      <c r="H1302" s="42"/>
      <c r="I1302" s="2"/>
      <c r="J1302" s="2"/>
      <c r="K1302" s="87"/>
      <c r="L1302" s="2"/>
      <c r="M1302" s="4"/>
      <c r="N1302" s="4"/>
      <c r="O1302" s="4"/>
      <c r="P1302" s="26">
        <f>SUM(P1290:P1301)</f>
        <v>2188.527349999998</v>
      </c>
      <c r="Q1302" s="5"/>
      <c r="R1302" s="12"/>
      <c r="S1302" s="59">
        <v>0</v>
      </c>
      <c r="T1302" s="59">
        <v>0</v>
      </c>
      <c r="U1302" s="59">
        <v>0</v>
      </c>
      <c r="V1302" s="59">
        <v>0</v>
      </c>
      <c r="W1302" s="59">
        <v>0</v>
      </c>
      <c r="X1302" s="60">
        <f t="shared" ref="X1302:X1303" si="234">+W1302</f>
        <v>0</v>
      </c>
      <c r="Y1302" s="5"/>
    </row>
    <row r="1303" spans="1:25" customFormat="1" x14ac:dyDescent="0.35">
      <c r="A1303" s="1" t="s">
        <v>2076</v>
      </c>
      <c r="B1303" s="1" t="s">
        <v>2077</v>
      </c>
      <c r="C1303" s="3">
        <v>44007</v>
      </c>
      <c r="D1303" s="1" t="s">
        <v>2082</v>
      </c>
      <c r="E1303" s="1" t="s">
        <v>2083</v>
      </c>
      <c r="F1303" s="1" t="s">
        <v>2983</v>
      </c>
      <c r="G1303" s="1" t="s">
        <v>3316</v>
      </c>
      <c r="H1303" s="42"/>
      <c r="I1303" s="2">
        <v>1</v>
      </c>
      <c r="J1303" s="2">
        <v>66.538429752066094</v>
      </c>
      <c r="K1303" s="87">
        <v>116.44824052479299</v>
      </c>
      <c r="L1303" s="2">
        <v>140.9023710349995</v>
      </c>
      <c r="M1303" s="4">
        <v>80.51149999999997</v>
      </c>
      <c r="N1303" s="4">
        <v>80.51149999999997</v>
      </c>
      <c r="O1303" s="4">
        <v>76.485924999999966</v>
      </c>
      <c r="P1303" s="4">
        <v>76.485924999999966</v>
      </c>
      <c r="Q1303" s="5" t="s">
        <v>2969</v>
      </c>
      <c r="R1303" s="12">
        <v>64.416446034999538</v>
      </c>
      <c r="S1303" s="59">
        <v>0</v>
      </c>
      <c r="T1303" s="59">
        <v>0</v>
      </c>
      <c r="U1303" s="59">
        <v>0</v>
      </c>
      <c r="V1303" s="59">
        <v>0</v>
      </c>
      <c r="W1303" s="59">
        <v>0</v>
      </c>
      <c r="X1303" s="60">
        <f t="shared" si="234"/>
        <v>0</v>
      </c>
      <c r="Y1303" s="5"/>
    </row>
    <row r="1304" spans="1:25" customFormat="1" x14ac:dyDescent="0.35">
      <c r="A1304" s="1" t="s">
        <v>2474</v>
      </c>
      <c r="B1304" s="1" t="s">
        <v>2475</v>
      </c>
      <c r="C1304" s="3">
        <v>44007</v>
      </c>
      <c r="D1304" s="1" t="s">
        <v>2082</v>
      </c>
      <c r="E1304" s="1" t="s">
        <v>2083</v>
      </c>
      <c r="F1304" s="1" t="s">
        <v>2983</v>
      </c>
      <c r="G1304" s="1" t="s">
        <v>3316</v>
      </c>
      <c r="H1304" s="42">
        <v>813</v>
      </c>
      <c r="I1304" s="2">
        <v>1</v>
      </c>
      <c r="J1304" s="2">
        <v>806.82363636363596</v>
      </c>
      <c r="K1304" s="87">
        <v>1411.56215652727</v>
      </c>
      <c r="L1304" s="2">
        <v>1707.9902093979965</v>
      </c>
      <c r="M1304" s="4">
        <v>976.25659999999948</v>
      </c>
      <c r="N1304" s="4">
        <v>976.25659999999948</v>
      </c>
      <c r="O1304" s="4">
        <v>927.44376999999952</v>
      </c>
      <c r="P1304" s="4">
        <v>927.44376999999952</v>
      </c>
      <c r="Q1304" s="5" t="s">
        <v>2969</v>
      </c>
      <c r="R1304" s="12">
        <v>780.54643939799701</v>
      </c>
      <c r="S1304" s="59">
        <v>1848.9</v>
      </c>
      <c r="T1304" s="59">
        <v>-44.56</v>
      </c>
      <c r="U1304" s="59">
        <v>-36.979999999999997</v>
      </c>
      <c r="V1304" s="59">
        <v>-22.180000000000064</v>
      </c>
      <c r="W1304" s="59">
        <v>1745.18</v>
      </c>
      <c r="X1304" s="60">
        <f>+W1304-P1305</f>
        <v>741.25030500000059</v>
      </c>
      <c r="Y1304" s="5"/>
    </row>
    <row r="1305" spans="1:25" customFormat="1" x14ac:dyDescent="0.35">
      <c r="A1305" s="1"/>
      <c r="B1305" s="1"/>
      <c r="C1305" s="3"/>
      <c r="D1305" s="1"/>
      <c r="E1305" s="1"/>
      <c r="F1305" s="1"/>
      <c r="G1305" s="1"/>
      <c r="H1305" s="42"/>
      <c r="I1305" s="2"/>
      <c r="J1305" s="2"/>
      <c r="K1305" s="87"/>
      <c r="L1305" s="2"/>
      <c r="M1305" s="4"/>
      <c r="N1305" s="4"/>
      <c r="O1305" s="4"/>
      <c r="P1305" s="26">
        <f>SUM(P1303:P1304)</f>
        <v>1003.9296949999995</v>
      </c>
      <c r="Q1305" s="5"/>
      <c r="R1305" s="12"/>
      <c r="S1305" s="59">
        <v>0</v>
      </c>
      <c r="T1305" s="59">
        <v>0</v>
      </c>
      <c r="U1305" s="59">
        <v>0</v>
      </c>
      <c r="V1305" s="59">
        <v>0</v>
      </c>
      <c r="W1305" s="59">
        <v>0</v>
      </c>
      <c r="X1305" s="60">
        <f t="shared" ref="X1305:X1308" si="235">+W1305</f>
        <v>0</v>
      </c>
      <c r="Y1305" s="5"/>
    </row>
    <row r="1306" spans="1:25" customFormat="1" x14ac:dyDescent="0.35">
      <c r="A1306" s="1" t="s">
        <v>362</v>
      </c>
      <c r="B1306" s="1" t="s">
        <v>363</v>
      </c>
      <c r="C1306" s="3">
        <v>44007</v>
      </c>
      <c r="D1306" s="1" t="s">
        <v>364</v>
      </c>
      <c r="E1306" s="1" t="s">
        <v>365</v>
      </c>
      <c r="F1306" s="1" t="s">
        <v>2983</v>
      </c>
      <c r="G1306" s="1" t="s">
        <v>3317</v>
      </c>
      <c r="H1306" s="42"/>
      <c r="I1306" s="2">
        <v>1</v>
      </c>
      <c r="J1306" s="2">
        <v>97.020082644628104</v>
      </c>
      <c r="K1306" s="87">
        <v>144.322320958099</v>
      </c>
      <c r="L1306" s="2">
        <v>174.63000835929978</v>
      </c>
      <c r="M1306" s="4">
        <v>117.3943</v>
      </c>
      <c r="N1306" s="4">
        <v>117.3943</v>
      </c>
      <c r="O1306" s="4">
        <v>111.524585</v>
      </c>
      <c r="P1306" s="4">
        <v>111.524585</v>
      </c>
      <c r="Q1306" s="5" t="s">
        <v>2969</v>
      </c>
      <c r="R1306" s="12">
        <v>63.105423359299778</v>
      </c>
      <c r="S1306" s="59">
        <v>0</v>
      </c>
      <c r="T1306" s="59">
        <v>0</v>
      </c>
      <c r="U1306" s="59">
        <v>0</v>
      </c>
      <c r="V1306" s="59">
        <v>0</v>
      </c>
      <c r="W1306" s="59">
        <v>0</v>
      </c>
      <c r="X1306" s="60">
        <f t="shared" si="235"/>
        <v>0</v>
      </c>
      <c r="Y1306" s="5"/>
    </row>
    <row r="1307" spans="1:25" customFormat="1" x14ac:dyDescent="0.35">
      <c r="A1307" s="1" t="s">
        <v>366</v>
      </c>
      <c r="B1307" s="1" t="s">
        <v>367</v>
      </c>
      <c r="C1307" s="3">
        <v>44007</v>
      </c>
      <c r="D1307" s="1" t="s">
        <v>364</v>
      </c>
      <c r="E1307" s="1" t="s">
        <v>365</v>
      </c>
      <c r="F1307" s="1" t="s">
        <v>2983</v>
      </c>
      <c r="G1307" s="1" t="s">
        <v>3317</v>
      </c>
      <c r="H1307" s="42"/>
      <c r="I1307" s="2">
        <v>1</v>
      </c>
      <c r="J1307" s="2">
        <v>97.020082644628104</v>
      </c>
      <c r="K1307" s="87">
        <v>144.322320958099</v>
      </c>
      <c r="L1307" s="2">
        <v>174.63000835929978</v>
      </c>
      <c r="M1307" s="4">
        <v>117.3943</v>
      </c>
      <c r="N1307" s="4">
        <v>117.3943</v>
      </c>
      <c r="O1307" s="4">
        <v>111.524585</v>
      </c>
      <c r="P1307" s="4">
        <v>111.524585</v>
      </c>
      <c r="Q1307" s="5" t="s">
        <v>2969</v>
      </c>
      <c r="R1307" s="12">
        <v>63.105423359299778</v>
      </c>
      <c r="S1307" s="59">
        <v>0</v>
      </c>
      <c r="T1307" s="59">
        <v>0</v>
      </c>
      <c r="U1307" s="59">
        <v>0</v>
      </c>
      <c r="V1307" s="59">
        <v>0</v>
      </c>
      <c r="W1307" s="59">
        <v>0</v>
      </c>
      <c r="X1307" s="60">
        <f t="shared" si="235"/>
        <v>0</v>
      </c>
      <c r="Y1307" s="5"/>
    </row>
    <row r="1308" spans="1:25" customFormat="1" x14ac:dyDescent="0.35">
      <c r="A1308" s="1" t="s">
        <v>1922</v>
      </c>
      <c r="B1308" s="1" t="s">
        <v>1923</v>
      </c>
      <c r="C1308" s="3">
        <v>44007</v>
      </c>
      <c r="D1308" s="1" t="s">
        <v>364</v>
      </c>
      <c r="E1308" s="1" t="s">
        <v>365</v>
      </c>
      <c r="F1308" s="1" t="s">
        <v>2983</v>
      </c>
      <c r="G1308" s="1" t="s">
        <v>3317</v>
      </c>
      <c r="H1308" s="42"/>
      <c r="I1308" s="2">
        <v>1</v>
      </c>
      <c r="J1308" s="2">
        <v>241.793223140496</v>
      </c>
      <c r="K1308" s="87">
        <v>359.56465730165303</v>
      </c>
      <c r="L1308" s="2">
        <v>435.07323533500016</v>
      </c>
      <c r="M1308" s="4">
        <v>292.56980000000016</v>
      </c>
      <c r="N1308" s="4">
        <v>292.56980000000016</v>
      </c>
      <c r="O1308" s="4">
        <v>277.94131000000016</v>
      </c>
      <c r="P1308" s="4">
        <v>277.94131000000016</v>
      </c>
      <c r="Q1308" s="5" t="s">
        <v>2969</v>
      </c>
      <c r="R1308" s="12">
        <v>157.13192533500001</v>
      </c>
      <c r="S1308" s="59">
        <v>0</v>
      </c>
      <c r="T1308" s="59">
        <v>0</v>
      </c>
      <c r="U1308" s="59">
        <v>0</v>
      </c>
      <c r="V1308" s="59">
        <v>0</v>
      </c>
      <c r="W1308" s="59">
        <v>0</v>
      </c>
      <c r="X1308" s="60">
        <f t="shared" si="235"/>
        <v>0</v>
      </c>
      <c r="Y1308" s="5"/>
    </row>
    <row r="1309" spans="1:25" customFormat="1" x14ac:dyDescent="0.35">
      <c r="A1309" s="1" t="s">
        <v>2805</v>
      </c>
      <c r="B1309" s="1" t="s">
        <v>2806</v>
      </c>
      <c r="C1309" s="3">
        <v>44007</v>
      </c>
      <c r="D1309" s="1" t="s">
        <v>364</v>
      </c>
      <c r="E1309" s="1" t="s">
        <v>365</v>
      </c>
      <c r="F1309" s="1" t="s">
        <v>2983</v>
      </c>
      <c r="G1309" s="1" t="s">
        <v>3317</v>
      </c>
      <c r="H1309" s="42">
        <v>814</v>
      </c>
      <c r="I1309" s="2">
        <v>1</v>
      </c>
      <c r="J1309" s="2">
        <v>130.26958677686</v>
      </c>
      <c r="K1309" s="87">
        <v>193.88009573041401</v>
      </c>
      <c r="L1309" s="2">
        <v>234.59491583380094</v>
      </c>
      <c r="M1309" s="4">
        <v>157.62620000000058</v>
      </c>
      <c r="N1309" s="4">
        <v>157.62620000000058</v>
      </c>
      <c r="O1309" s="4">
        <v>149.74489000000054</v>
      </c>
      <c r="P1309" s="4">
        <v>149.74489000000054</v>
      </c>
      <c r="Q1309" s="5" t="s">
        <v>2969</v>
      </c>
      <c r="R1309" s="12">
        <v>84.850025833800402</v>
      </c>
      <c r="S1309" s="59">
        <v>1018.92</v>
      </c>
      <c r="T1309" s="59">
        <v>-24.56</v>
      </c>
      <c r="U1309" s="59">
        <v>-20.38</v>
      </c>
      <c r="V1309" s="59">
        <v>-12.220000000000027</v>
      </c>
      <c r="W1309" s="59">
        <v>961.76</v>
      </c>
      <c r="X1309" s="60">
        <f>+W1309-P1310</f>
        <v>311.02462999999932</v>
      </c>
      <c r="Y1309" s="5"/>
    </row>
    <row r="1310" spans="1:25" customFormat="1" x14ac:dyDescent="0.35">
      <c r="A1310" s="1"/>
      <c r="B1310" s="1"/>
      <c r="C1310" s="3"/>
      <c r="D1310" s="1"/>
      <c r="E1310" s="1"/>
      <c r="F1310" s="1"/>
      <c r="G1310" s="1"/>
      <c r="H1310" s="42"/>
      <c r="I1310" s="2"/>
      <c r="J1310" s="2"/>
      <c r="K1310" s="87"/>
      <c r="L1310" s="2"/>
      <c r="M1310" s="4"/>
      <c r="N1310" s="4"/>
      <c r="O1310" s="4"/>
      <c r="P1310" s="26">
        <f>SUM(P1306:P1309)</f>
        <v>650.73537000000067</v>
      </c>
      <c r="Q1310" s="5"/>
      <c r="R1310" s="12"/>
      <c r="S1310" s="59">
        <v>0</v>
      </c>
      <c r="T1310" s="59">
        <v>0</v>
      </c>
      <c r="U1310" s="59">
        <v>0</v>
      </c>
      <c r="V1310" s="59">
        <v>0</v>
      </c>
      <c r="W1310" s="59">
        <v>0</v>
      </c>
      <c r="X1310" s="60">
        <f>+W1310</f>
        <v>0</v>
      </c>
      <c r="Y1310" s="5"/>
    </row>
    <row r="1311" spans="1:25" customFormat="1" x14ac:dyDescent="0.35">
      <c r="A1311" s="1" t="s">
        <v>593</v>
      </c>
      <c r="B1311" s="1" t="s">
        <v>594</v>
      </c>
      <c r="C1311" s="3">
        <v>44007</v>
      </c>
      <c r="D1311" s="1" t="s">
        <v>595</v>
      </c>
      <c r="E1311" s="1" t="s">
        <v>596</v>
      </c>
      <c r="F1311" s="1" t="s">
        <v>3318</v>
      </c>
      <c r="G1311" s="1" t="s">
        <v>3319</v>
      </c>
      <c r="H1311" s="42">
        <v>815</v>
      </c>
      <c r="I1311" s="2">
        <v>4</v>
      </c>
      <c r="J1311" s="2">
        <v>181.88462809917399</v>
      </c>
      <c r="K1311" s="87">
        <v>1400.0023594049601</v>
      </c>
      <c r="L1311" s="2">
        <v>1694.0028548800017</v>
      </c>
      <c r="M1311" s="4">
        <v>220.08040000000054</v>
      </c>
      <c r="N1311" s="4">
        <v>880.32160000000215</v>
      </c>
      <c r="O1311" s="4">
        <v>836.30552000000205</v>
      </c>
      <c r="P1311" s="26">
        <v>836.30552000000205</v>
      </c>
      <c r="Q1311" s="5" t="s">
        <v>2969</v>
      </c>
      <c r="R1311" s="12">
        <v>857.69733487999963</v>
      </c>
      <c r="S1311" s="59">
        <v>1694</v>
      </c>
      <c r="T1311" s="59">
        <v>-40.83</v>
      </c>
      <c r="U1311" s="59">
        <v>-33.880000000000003</v>
      </c>
      <c r="V1311" s="59">
        <v>-71.149999999999864</v>
      </c>
      <c r="W1311" s="59">
        <v>1548.14</v>
      </c>
      <c r="X1311" s="60">
        <f>+W1311-P1311</f>
        <v>711.83447999999805</v>
      </c>
      <c r="Y1311" s="5"/>
    </row>
    <row r="1312" spans="1:25" customFormat="1" x14ac:dyDescent="0.35">
      <c r="A1312" s="1" t="s">
        <v>465</v>
      </c>
      <c r="B1312" s="1" t="s">
        <v>466</v>
      </c>
      <c r="C1312" s="3">
        <v>44007</v>
      </c>
      <c r="D1312" s="1" t="s">
        <v>473</v>
      </c>
      <c r="E1312" s="1" t="s">
        <v>474</v>
      </c>
      <c r="F1312" s="1" t="s">
        <v>3318</v>
      </c>
      <c r="G1312" s="1" t="s">
        <v>3320</v>
      </c>
      <c r="H1312" s="42"/>
      <c r="I1312" s="2">
        <v>1</v>
      </c>
      <c r="J1312" s="2">
        <v>306.28190082644602</v>
      </c>
      <c r="K1312" s="87">
        <v>535.82793421983399</v>
      </c>
      <c r="L1312" s="2">
        <v>648.35180040599914</v>
      </c>
      <c r="M1312" s="4">
        <v>370.60109999999969</v>
      </c>
      <c r="N1312" s="4">
        <v>370.60109999999969</v>
      </c>
      <c r="O1312" s="4">
        <v>352.07104499999969</v>
      </c>
      <c r="P1312" s="4">
        <v>352.07104499999969</v>
      </c>
      <c r="Q1312" s="5" t="s">
        <v>2969</v>
      </c>
      <c r="R1312" s="12">
        <v>296.28075540599946</v>
      </c>
      <c r="S1312" s="59">
        <v>0</v>
      </c>
      <c r="T1312" s="59">
        <v>0</v>
      </c>
      <c r="U1312" s="59">
        <v>0</v>
      </c>
      <c r="V1312" s="59">
        <v>0</v>
      </c>
      <c r="W1312" s="59">
        <v>0</v>
      </c>
      <c r="X1312" s="60">
        <f>+W1312</f>
        <v>0</v>
      </c>
      <c r="Y1312" s="5"/>
    </row>
    <row r="1313" spans="1:25" customFormat="1" x14ac:dyDescent="0.35">
      <c r="A1313" s="1" t="s">
        <v>1529</v>
      </c>
      <c r="B1313" s="1" t="s">
        <v>1530</v>
      </c>
      <c r="C1313" s="3">
        <v>44007</v>
      </c>
      <c r="D1313" s="1" t="s">
        <v>473</v>
      </c>
      <c r="E1313" s="1" t="s">
        <v>474</v>
      </c>
      <c r="F1313" s="1" t="s">
        <v>3318</v>
      </c>
      <c r="G1313" s="1" t="s">
        <v>3320</v>
      </c>
      <c r="H1313" s="42">
        <v>816</v>
      </c>
      <c r="I1313" s="2">
        <v>2</v>
      </c>
      <c r="J1313" s="2">
        <v>133.117933884298</v>
      </c>
      <c r="K1313" s="87">
        <v>465.79296245454702</v>
      </c>
      <c r="L1313" s="2">
        <v>563.60948457000188</v>
      </c>
      <c r="M1313" s="4">
        <v>161.07270000000057</v>
      </c>
      <c r="N1313" s="4">
        <v>322.14540000000113</v>
      </c>
      <c r="O1313" s="4">
        <v>306.03813000000105</v>
      </c>
      <c r="P1313" s="4">
        <v>306.03813000000105</v>
      </c>
      <c r="Q1313" s="5" t="s">
        <v>2969</v>
      </c>
      <c r="R1313" s="12">
        <v>257.57135457000084</v>
      </c>
      <c r="S1313" s="59">
        <v>1211.95</v>
      </c>
      <c r="T1313" s="59">
        <v>-29.21</v>
      </c>
      <c r="U1313" s="59">
        <v>-24.24</v>
      </c>
      <c r="V1313" s="59">
        <v>-75.1400000000001</v>
      </c>
      <c r="W1313" s="59">
        <v>1083.3599999999999</v>
      </c>
      <c r="X1313" s="60">
        <f>+W1313-P1314</f>
        <v>425.25082499999917</v>
      </c>
      <c r="Y1313" s="5"/>
    </row>
    <row r="1314" spans="1:25" customFormat="1" x14ac:dyDescent="0.35">
      <c r="A1314" s="1"/>
      <c r="B1314" s="1"/>
      <c r="C1314" s="3"/>
      <c r="D1314" s="1"/>
      <c r="E1314" s="1"/>
      <c r="F1314" s="1"/>
      <c r="G1314" s="1"/>
      <c r="H1314" s="42"/>
      <c r="I1314" s="2"/>
      <c r="J1314" s="2"/>
      <c r="K1314" s="87"/>
      <c r="L1314" s="2"/>
      <c r="M1314" s="4"/>
      <c r="N1314" s="4"/>
      <c r="O1314" s="4"/>
      <c r="P1314" s="26">
        <f>SUM(P1312:P1313)</f>
        <v>658.10917500000073</v>
      </c>
      <c r="Q1314" s="5"/>
      <c r="R1314" s="12"/>
      <c r="S1314" s="59">
        <v>0</v>
      </c>
      <c r="T1314" s="59">
        <v>0</v>
      </c>
      <c r="U1314" s="59">
        <v>0</v>
      </c>
      <c r="V1314" s="59">
        <v>0</v>
      </c>
      <c r="W1314" s="59">
        <v>0</v>
      </c>
      <c r="X1314" s="60">
        <f>+W1314</f>
        <v>0</v>
      </c>
      <c r="Y1314" s="5"/>
    </row>
    <row r="1315" spans="1:25" customFormat="1" x14ac:dyDescent="0.35">
      <c r="A1315" s="1" t="s">
        <v>679</v>
      </c>
      <c r="B1315" s="1" t="s">
        <v>680</v>
      </c>
      <c r="C1315" s="3">
        <v>44007</v>
      </c>
      <c r="D1315" s="1" t="s">
        <v>681</v>
      </c>
      <c r="E1315" s="1" t="s">
        <v>682</v>
      </c>
      <c r="F1315" s="1" t="s">
        <v>3318</v>
      </c>
      <c r="G1315" s="1" t="s">
        <v>3321</v>
      </c>
      <c r="H1315" s="42">
        <v>817</v>
      </c>
      <c r="I1315" s="2">
        <v>1</v>
      </c>
      <c r="J1315" s="2">
        <v>2412.7790082644601</v>
      </c>
      <c r="K1315" s="87">
        <v>3618.1792730032998</v>
      </c>
      <c r="L1315" s="2">
        <v>4377.9969203339924</v>
      </c>
      <c r="M1315" s="4">
        <v>2919.4625999999967</v>
      </c>
      <c r="N1315" s="4">
        <v>2919.4625999999967</v>
      </c>
      <c r="O1315" s="4">
        <v>2773.4894699999968</v>
      </c>
      <c r="P1315" s="26">
        <v>2773.4894699999968</v>
      </c>
      <c r="Q1315" s="5" t="s">
        <v>2969</v>
      </c>
      <c r="R1315" s="12">
        <v>1604.5074503339956</v>
      </c>
      <c r="S1315" s="59">
        <v>4898</v>
      </c>
      <c r="T1315" s="59">
        <v>-118.04</v>
      </c>
      <c r="U1315" s="59">
        <v>-97.96</v>
      </c>
      <c r="V1315" s="59">
        <v>-205.72000000000025</v>
      </c>
      <c r="W1315" s="59">
        <v>4476.28</v>
      </c>
      <c r="X1315" s="60">
        <f>+W1315-P1315</f>
        <v>1702.7905300000029</v>
      </c>
      <c r="Y1315" s="5"/>
    </row>
    <row r="1316" spans="1:25" customFormat="1" x14ac:dyDescent="0.35">
      <c r="A1316" s="1" t="s">
        <v>1979</v>
      </c>
      <c r="B1316" s="1" t="s">
        <v>1980</v>
      </c>
      <c r="C1316" s="3">
        <v>44007</v>
      </c>
      <c r="D1316" s="1" t="s">
        <v>1985</v>
      </c>
      <c r="E1316" s="1" t="s">
        <v>1986</v>
      </c>
      <c r="F1316" s="1" t="s">
        <v>3318</v>
      </c>
      <c r="G1316" s="1" t="s">
        <v>3322</v>
      </c>
      <c r="H1316" s="42"/>
      <c r="I1316" s="2">
        <v>1</v>
      </c>
      <c r="J1316" s="2">
        <v>429.11768595041298</v>
      </c>
      <c r="K1316" s="87">
        <v>750.83150628429701</v>
      </c>
      <c r="L1316" s="2">
        <v>908.5061226039993</v>
      </c>
      <c r="M1316" s="4">
        <v>519.23239999999964</v>
      </c>
      <c r="N1316" s="4">
        <v>519.23239999999964</v>
      </c>
      <c r="O1316" s="4">
        <v>493.27077999999966</v>
      </c>
      <c r="P1316" s="4">
        <v>493.27077999999966</v>
      </c>
      <c r="Q1316" s="5" t="s">
        <v>2969</v>
      </c>
      <c r="R1316" s="12">
        <v>415.23534260399964</v>
      </c>
      <c r="S1316" s="59">
        <v>0</v>
      </c>
      <c r="T1316" s="59">
        <v>0</v>
      </c>
      <c r="U1316" s="59">
        <v>0</v>
      </c>
      <c r="V1316" s="59">
        <v>0</v>
      </c>
      <c r="W1316" s="59">
        <v>0</v>
      </c>
      <c r="X1316" s="60">
        <f>+W1316</f>
        <v>0</v>
      </c>
      <c r="Y1316" s="5"/>
    </row>
    <row r="1317" spans="1:25" customFormat="1" x14ac:dyDescent="0.35">
      <c r="A1317" s="1" t="s">
        <v>2474</v>
      </c>
      <c r="B1317" s="1" t="s">
        <v>2475</v>
      </c>
      <c r="C1317" s="3">
        <v>44007</v>
      </c>
      <c r="D1317" s="1" t="s">
        <v>1985</v>
      </c>
      <c r="E1317" s="1" t="s">
        <v>1986</v>
      </c>
      <c r="F1317" s="1" t="s">
        <v>3318</v>
      </c>
      <c r="G1317" s="1" t="s">
        <v>3322</v>
      </c>
      <c r="H1317" s="42">
        <v>818</v>
      </c>
      <c r="I1317" s="2">
        <v>1</v>
      </c>
      <c r="J1317" s="2">
        <v>806.82363636363596</v>
      </c>
      <c r="K1317" s="87">
        <v>1411.56215652727</v>
      </c>
      <c r="L1317" s="2">
        <v>1707.9902093979965</v>
      </c>
      <c r="M1317" s="4">
        <v>976.25659999999948</v>
      </c>
      <c r="N1317" s="4">
        <v>976.25659999999948</v>
      </c>
      <c r="O1317" s="4">
        <v>927.44376999999952</v>
      </c>
      <c r="P1317" s="4">
        <v>927.44376999999952</v>
      </c>
      <c r="Q1317" s="5" t="s">
        <v>2969</v>
      </c>
      <c r="R1317" s="12">
        <v>780.54643939799701</v>
      </c>
      <c r="S1317" s="59">
        <v>2616.5</v>
      </c>
      <c r="T1317" s="59">
        <v>-63.06</v>
      </c>
      <c r="U1317" s="59">
        <v>-52.33</v>
      </c>
      <c r="V1317" s="59">
        <v>-109.90000000000009</v>
      </c>
      <c r="W1317" s="59">
        <v>2391.21</v>
      </c>
      <c r="X1317" s="60">
        <f>+W1317-P1318</f>
        <v>970.4954500000008</v>
      </c>
      <c r="Y1317" s="5"/>
    </row>
    <row r="1318" spans="1:25" customFormat="1" x14ac:dyDescent="0.35">
      <c r="A1318" s="1"/>
      <c r="B1318" s="1"/>
      <c r="C1318" s="3"/>
      <c r="D1318" s="1"/>
      <c r="E1318" s="1"/>
      <c r="F1318" s="1"/>
      <c r="G1318" s="1"/>
      <c r="H1318" s="42"/>
      <c r="I1318" s="2"/>
      <c r="J1318" s="2"/>
      <c r="K1318" s="87"/>
      <c r="L1318" s="2"/>
      <c r="M1318" s="4"/>
      <c r="N1318" s="4"/>
      <c r="O1318" s="4"/>
      <c r="P1318" s="26">
        <f>SUM(P1316:P1317)</f>
        <v>1420.7145499999992</v>
      </c>
      <c r="Q1318" s="5"/>
      <c r="R1318" s="12"/>
      <c r="S1318" s="59">
        <v>0</v>
      </c>
      <c r="T1318" s="59">
        <v>0</v>
      </c>
      <c r="U1318" s="59">
        <v>0</v>
      </c>
      <c r="V1318" s="59">
        <v>0</v>
      </c>
      <c r="W1318" s="59">
        <v>0</v>
      </c>
      <c r="X1318" s="60">
        <f>+W1318</f>
        <v>0</v>
      </c>
      <c r="Y1318" s="5"/>
    </row>
    <row r="1319" spans="1:25" customFormat="1" x14ac:dyDescent="0.35">
      <c r="A1319" s="1" t="s">
        <v>2474</v>
      </c>
      <c r="B1319" s="1" t="s">
        <v>2475</v>
      </c>
      <c r="C1319" s="3">
        <v>44007</v>
      </c>
      <c r="D1319" s="1" t="s">
        <v>2519</v>
      </c>
      <c r="E1319" s="1" t="s">
        <v>2520</v>
      </c>
      <c r="F1319" s="1" t="s">
        <v>3318</v>
      </c>
      <c r="G1319" s="1" t="s">
        <v>3323</v>
      </c>
      <c r="H1319" s="42">
        <v>819</v>
      </c>
      <c r="I1319" s="2">
        <v>1</v>
      </c>
      <c r="J1319" s="2">
        <v>806.82363636363596</v>
      </c>
      <c r="K1319" s="87">
        <v>1411.56215652727</v>
      </c>
      <c r="L1319" s="2">
        <v>1707.9902093979965</v>
      </c>
      <c r="M1319" s="4">
        <v>976.25659999999948</v>
      </c>
      <c r="N1319" s="4">
        <v>976.25659999999948</v>
      </c>
      <c r="O1319" s="4">
        <v>927.44376999999952</v>
      </c>
      <c r="P1319" s="26">
        <v>927.44376999999952</v>
      </c>
      <c r="Q1319" s="5" t="s">
        <v>2969</v>
      </c>
      <c r="R1319" s="12">
        <v>780.54643939799701</v>
      </c>
      <c r="S1319" s="59">
        <v>1708</v>
      </c>
      <c r="T1319" s="59">
        <v>-41.16</v>
      </c>
      <c r="U1319" s="59">
        <v>-34.159999999999997</v>
      </c>
      <c r="V1319" s="59">
        <v>-105.89999999999986</v>
      </c>
      <c r="W1319" s="59">
        <v>1526.78</v>
      </c>
      <c r="X1319" s="60">
        <f t="shared" ref="X1319:X1322" si="236">+W1319-P1319</f>
        <v>599.33623000000046</v>
      </c>
      <c r="Y1319" s="5"/>
    </row>
    <row r="1320" spans="1:25" customFormat="1" x14ac:dyDescent="0.35">
      <c r="A1320" s="1" t="s">
        <v>2013</v>
      </c>
      <c r="B1320" s="1" t="s">
        <v>2014</v>
      </c>
      <c r="C1320" s="3">
        <v>44007</v>
      </c>
      <c r="D1320" s="1" t="s">
        <v>2023</v>
      </c>
      <c r="E1320" s="1" t="s">
        <v>2024</v>
      </c>
      <c r="F1320" s="1" t="s">
        <v>3318</v>
      </c>
      <c r="G1320" s="1" t="s">
        <v>3324</v>
      </c>
      <c r="H1320" s="42">
        <v>820</v>
      </c>
      <c r="I1320" s="2">
        <v>1</v>
      </c>
      <c r="J1320" s="2">
        <v>525.04760330578495</v>
      </c>
      <c r="K1320" s="87">
        <v>918.54978007933903</v>
      </c>
      <c r="L1320" s="2">
        <v>1111.4452338960002</v>
      </c>
      <c r="M1320" s="4">
        <v>635.30759999999975</v>
      </c>
      <c r="N1320" s="4">
        <v>635.30759999999975</v>
      </c>
      <c r="O1320" s="4">
        <v>603.5422199999997</v>
      </c>
      <c r="P1320" s="26">
        <v>603.5422199999997</v>
      </c>
      <c r="Q1320" s="5" t="s">
        <v>2969</v>
      </c>
      <c r="R1320" s="12">
        <v>507.90301389600052</v>
      </c>
      <c r="S1320" s="59">
        <v>1111.45</v>
      </c>
      <c r="T1320" s="59">
        <v>-26.79</v>
      </c>
      <c r="U1320" s="59">
        <v>-22.23</v>
      </c>
      <c r="V1320" s="59">
        <v>-13.340000000000146</v>
      </c>
      <c r="W1320" s="59">
        <v>1049.0899999999999</v>
      </c>
      <c r="X1320" s="60">
        <f t="shared" si="236"/>
        <v>445.54778000000022</v>
      </c>
      <c r="Y1320" s="5"/>
    </row>
    <row r="1321" spans="1:25" customFormat="1" x14ac:dyDescent="0.35">
      <c r="A1321" s="1" t="s">
        <v>2474</v>
      </c>
      <c r="B1321" s="1" t="s">
        <v>2475</v>
      </c>
      <c r="C1321" s="3">
        <v>44007</v>
      </c>
      <c r="D1321" s="1" t="s">
        <v>2521</v>
      </c>
      <c r="E1321" s="1" t="s">
        <v>2522</v>
      </c>
      <c r="F1321" s="1" t="s">
        <v>3318</v>
      </c>
      <c r="G1321" s="1" t="s">
        <v>3325</v>
      </c>
      <c r="H1321" s="42">
        <v>821</v>
      </c>
      <c r="I1321" s="2">
        <v>1</v>
      </c>
      <c r="J1321" s="2">
        <v>806.82363636363596</v>
      </c>
      <c r="K1321" s="87">
        <v>1411.50567887273</v>
      </c>
      <c r="L1321" s="2">
        <v>1707.9218714360031</v>
      </c>
      <c r="M1321" s="4">
        <v>976.25659999999948</v>
      </c>
      <c r="N1321" s="4">
        <v>976.25659999999948</v>
      </c>
      <c r="O1321" s="4">
        <v>927.44376999999952</v>
      </c>
      <c r="P1321" s="26">
        <v>927.44376999999952</v>
      </c>
      <c r="Q1321" s="5" t="s">
        <v>2969</v>
      </c>
      <c r="R1321" s="12">
        <v>780.47810143600361</v>
      </c>
      <c r="S1321" s="59">
        <v>1708</v>
      </c>
      <c r="T1321" s="59">
        <v>-41.16</v>
      </c>
      <c r="U1321" s="59">
        <v>-34.159999999999997</v>
      </c>
      <c r="V1321" s="59">
        <v>-105.89999999999986</v>
      </c>
      <c r="W1321" s="59">
        <v>1526.78</v>
      </c>
      <c r="X1321" s="60">
        <f t="shared" si="236"/>
        <v>599.33623000000046</v>
      </c>
      <c r="Y1321" s="5"/>
    </row>
    <row r="1322" spans="1:25" customFormat="1" x14ac:dyDescent="0.35">
      <c r="A1322" s="1" t="s">
        <v>2474</v>
      </c>
      <c r="B1322" s="1" t="s">
        <v>2475</v>
      </c>
      <c r="C1322" s="3">
        <v>44009</v>
      </c>
      <c r="D1322" s="1" t="s">
        <v>2525</v>
      </c>
      <c r="E1322" s="1" t="s">
        <v>2526</v>
      </c>
      <c r="F1322" s="1" t="s">
        <v>3318</v>
      </c>
      <c r="G1322" s="1" t="s">
        <v>3326</v>
      </c>
      <c r="H1322" s="42">
        <v>824</v>
      </c>
      <c r="I1322" s="2">
        <v>1</v>
      </c>
      <c r="J1322" s="2">
        <v>806.82363636363596</v>
      </c>
      <c r="K1322" s="87">
        <v>1411.56215652727</v>
      </c>
      <c r="L1322" s="2">
        <v>1707.9902093979965</v>
      </c>
      <c r="M1322" s="4">
        <v>976.25659999999948</v>
      </c>
      <c r="N1322" s="4">
        <v>976.25659999999948</v>
      </c>
      <c r="O1322" s="4">
        <v>927.44376999999952</v>
      </c>
      <c r="P1322" s="26">
        <v>927.44376999999952</v>
      </c>
      <c r="Q1322" s="5" t="s">
        <v>2969</v>
      </c>
      <c r="R1322" s="12">
        <v>780.54643939799701</v>
      </c>
      <c r="S1322" s="59">
        <v>1708</v>
      </c>
      <c r="T1322" s="59">
        <v>-41.16</v>
      </c>
      <c r="U1322" s="59">
        <v>-34.159999999999997</v>
      </c>
      <c r="V1322" s="59">
        <v>-71.739999999999782</v>
      </c>
      <c r="W1322" s="59">
        <v>1560.94</v>
      </c>
      <c r="X1322" s="60">
        <f t="shared" si="236"/>
        <v>633.49623000000054</v>
      </c>
      <c r="Y1322" s="5"/>
    </row>
    <row r="1323" spans="1:25" customFormat="1" x14ac:dyDescent="0.35">
      <c r="A1323" s="1" t="s">
        <v>2474</v>
      </c>
      <c r="B1323" s="1" t="s">
        <v>2475</v>
      </c>
      <c r="C1323" s="3">
        <v>44009</v>
      </c>
      <c r="D1323" s="1" t="s">
        <v>2527</v>
      </c>
      <c r="E1323" s="1" t="s">
        <v>2528</v>
      </c>
      <c r="F1323" s="1" t="s">
        <v>3318</v>
      </c>
      <c r="G1323" s="1" t="s">
        <v>3327</v>
      </c>
      <c r="H1323" s="42"/>
      <c r="I1323" s="2">
        <v>1</v>
      </c>
      <c r="J1323" s="2">
        <v>806.82363636363596</v>
      </c>
      <c r="K1323" s="87">
        <v>1411.56215652727</v>
      </c>
      <c r="L1323" s="2">
        <v>1707.9902093979965</v>
      </c>
      <c r="M1323" s="4">
        <v>976.25659999999948</v>
      </c>
      <c r="N1323" s="4">
        <v>976.25659999999948</v>
      </c>
      <c r="O1323" s="4">
        <v>927.44376999999952</v>
      </c>
      <c r="P1323" s="27">
        <v>927.44376999999952</v>
      </c>
      <c r="Q1323" s="5" t="s">
        <v>2969</v>
      </c>
      <c r="R1323" s="12">
        <v>780.54643939799701</v>
      </c>
      <c r="S1323" s="59">
        <v>0</v>
      </c>
      <c r="T1323" s="59">
        <v>0</v>
      </c>
      <c r="U1323" s="59">
        <v>0</v>
      </c>
      <c r="V1323" s="59">
        <v>0</v>
      </c>
      <c r="W1323" s="59">
        <v>0</v>
      </c>
      <c r="X1323" s="60">
        <f>+W1323</f>
        <v>0</v>
      </c>
      <c r="Y1323" s="5"/>
    </row>
    <row r="1324" spans="1:25" customFormat="1" x14ac:dyDescent="0.35">
      <c r="A1324" s="1" t="s">
        <v>2848</v>
      </c>
      <c r="B1324" s="1" t="s">
        <v>2849</v>
      </c>
      <c r="C1324" s="3">
        <v>44009</v>
      </c>
      <c r="D1324" s="1" t="s">
        <v>2527</v>
      </c>
      <c r="E1324" s="1" t="s">
        <v>2528</v>
      </c>
      <c r="F1324" s="1" t="s">
        <v>3318</v>
      </c>
      <c r="G1324" s="1" t="s">
        <v>3327</v>
      </c>
      <c r="H1324" s="42">
        <v>825</v>
      </c>
      <c r="I1324" s="2">
        <v>1</v>
      </c>
      <c r="J1324" s="2">
        <v>38.195702479338799</v>
      </c>
      <c r="K1324" s="87">
        <v>73.499226366942096</v>
      </c>
      <c r="L1324" s="2">
        <v>88.934063903999927</v>
      </c>
      <c r="M1324" s="4">
        <v>46.216799999999942</v>
      </c>
      <c r="N1324" s="4">
        <v>46.216799999999942</v>
      </c>
      <c r="O1324" s="4">
        <v>43.905959999999943</v>
      </c>
      <c r="P1324" s="4">
        <v>43.905959999999943</v>
      </c>
      <c r="Q1324" s="5" t="s">
        <v>2969</v>
      </c>
      <c r="R1324" s="12">
        <v>45.028103903999984</v>
      </c>
      <c r="S1324" s="59">
        <v>1796.94</v>
      </c>
      <c r="T1324" s="59">
        <v>-43.31</v>
      </c>
      <c r="U1324" s="59">
        <v>-35.94</v>
      </c>
      <c r="V1324" s="59">
        <v>-75.470000000000027</v>
      </c>
      <c r="W1324" s="59">
        <v>1642.22</v>
      </c>
      <c r="X1324" s="60">
        <f>+W1324-P1325</f>
        <v>670.87027000000057</v>
      </c>
      <c r="Y1324" s="5"/>
    </row>
    <row r="1325" spans="1:25" customFormat="1" x14ac:dyDescent="0.35">
      <c r="A1325" s="1"/>
      <c r="B1325" s="1"/>
      <c r="C1325" s="3"/>
      <c r="D1325" s="1"/>
      <c r="E1325" s="1"/>
      <c r="F1325" s="1"/>
      <c r="G1325" s="1"/>
      <c r="H1325" s="42"/>
      <c r="I1325" s="2"/>
      <c r="J1325" s="2"/>
      <c r="K1325" s="87"/>
      <c r="L1325" s="2"/>
      <c r="M1325" s="4"/>
      <c r="N1325" s="4"/>
      <c r="O1325" s="4"/>
      <c r="P1325" s="26">
        <f>SUM(P1323:P1324)</f>
        <v>971.34972999999945</v>
      </c>
      <c r="Q1325" s="5"/>
      <c r="R1325" s="12"/>
      <c r="S1325" s="59">
        <v>0</v>
      </c>
      <c r="T1325" s="59">
        <v>0</v>
      </c>
      <c r="U1325" s="59">
        <v>0</v>
      </c>
      <c r="V1325" s="59">
        <v>0</v>
      </c>
      <c r="W1325" s="59">
        <v>0</v>
      </c>
      <c r="X1325" s="60">
        <f t="shared" ref="X1325:X1327" si="237">+W1325</f>
        <v>0</v>
      </c>
      <c r="Y1325" s="5"/>
    </row>
    <row r="1326" spans="1:25" customFormat="1" x14ac:dyDescent="0.35">
      <c r="A1326" s="1" t="s">
        <v>378</v>
      </c>
      <c r="B1326" s="1" t="s">
        <v>379</v>
      </c>
      <c r="C1326" s="3">
        <v>44009</v>
      </c>
      <c r="D1326" s="1" t="s">
        <v>380</v>
      </c>
      <c r="E1326" s="1" t="s">
        <v>381</v>
      </c>
      <c r="F1326" s="1" t="s">
        <v>3318</v>
      </c>
      <c r="G1326" s="1" t="s">
        <v>3328</v>
      </c>
      <c r="H1326" s="42"/>
      <c r="I1326" s="2">
        <v>1</v>
      </c>
      <c r="J1326" s="2">
        <v>97.068595041322297</v>
      </c>
      <c r="K1326" s="87">
        <v>169.78947438842999</v>
      </c>
      <c r="L1326" s="2">
        <v>205.4452640100003</v>
      </c>
      <c r="M1326" s="4">
        <v>117.45299999999997</v>
      </c>
      <c r="N1326" s="4">
        <v>117.45299999999997</v>
      </c>
      <c r="O1326" s="4">
        <v>111.58034999999997</v>
      </c>
      <c r="P1326" s="4">
        <v>111.58034999999997</v>
      </c>
      <c r="Q1326" s="5" t="s">
        <v>2969</v>
      </c>
      <c r="R1326" s="12">
        <v>93.864914010000334</v>
      </c>
      <c r="S1326" s="59">
        <v>0</v>
      </c>
      <c r="T1326" s="59">
        <v>0</v>
      </c>
      <c r="U1326" s="59">
        <v>0</v>
      </c>
      <c r="V1326" s="59">
        <v>0</v>
      </c>
      <c r="W1326" s="59">
        <v>0</v>
      </c>
      <c r="X1326" s="60">
        <f t="shared" si="237"/>
        <v>0</v>
      </c>
      <c r="Y1326" s="5"/>
    </row>
    <row r="1327" spans="1:25" customFormat="1" x14ac:dyDescent="0.35">
      <c r="A1327" s="1" t="s">
        <v>527</v>
      </c>
      <c r="B1327" s="1" t="s">
        <v>528</v>
      </c>
      <c r="C1327" s="3">
        <v>44009</v>
      </c>
      <c r="D1327" s="1" t="s">
        <v>380</v>
      </c>
      <c r="E1327" s="1" t="s">
        <v>381</v>
      </c>
      <c r="F1327" s="1" t="s">
        <v>3318</v>
      </c>
      <c r="G1327" s="1" t="s">
        <v>3328</v>
      </c>
      <c r="H1327" s="42"/>
      <c r="I1327" s="2">
        <v>1</v>
      </c>
      <c r="J1327" s="2">
        <v>168.58239669421499</v>
      </c>
      <c r="K1327" s="87">
        <v>278.99880905702503</v>
      </c>
      <c r="L1327" s="2">
        <v>337.5885589590003</v>
      </c>
      <c r="M1327" s="4">
        <v>203.98470000000015</v>
      </c>
      <c r="N1327" s="4">
        <v>203.98470000000015</v>
      </c>
      <c r="O1327" s="4">
        <v>193.78546500000013</v>
      </c>
      <c r="P1327" s="4">
        <v>193.78546500000013</v>
      </c>
      <c r="Q1327" s="5" t="s">
        <v>2969</v>
      </c>
      <c r="R1327" s="12">
        <v>143.80309395900017</v>
      </c>
      <c r="S1327" s="59">
        <v>0</v>
      </c>
      <c r="T1327" s="59">
        <v>0</v>
      </c>
      <c r="U1327" s="59">
        <v>0</v>
      </c>
      <c r="V1327" s="59">
        <v>0</v>
      </c>
      <c r="W1327" s="59">
        <v>0</v>
      </c>
      <c r="X1327" s="60">
        <f t="shared" si="237"/>
        <v>0</v>
      </c>
      <c r="Y1327" s="5"/>
    </row>
    <row r="1328" spans="1:25" customFormat="1" x14ac:dyDescent="0.35">
      <c r="A1328" s="1" t="s">
        <v>2122</v>
      </c>
      <c r="B1328" s="1" t="s">
        <v>2123</v>
      </c>
      <c r="C1328" s="3">
        <v>44009</v>
      </c>
      <c r="D1328" s="1" t="s">
        <v>380</v>
      </c>
      <c r="E1328" s="1" t="s">
        <v>381</v>
      </c>
      <c r="F1328" s="1" t="s">
        <v>3318</v>
      </c>
      <c r="G1328" s="1" t="s">
        <v>3328</v>
      </c>
      <c r="H1328" s="42">
        <v>826</v>
      </c>
      <c r="I1328" s="2">
        <v>1</v>
      </c>
      <c r="J1328" s="2">
        <v>302.57983471074402</v>
      </c>
      <c r="K1328" s="87">
        <v>529.35736922975195</v>
      </c>
      <c r="L1328" s="2">
        <v>640.52241676799986</v>
      </c>
      <c r="M1328" s="4">
        <v>366.12160000000029</v>
      </c>
      <c r="N1328" s="4">
        <v>366.12160000000029</v>
      </c>
      <c r="O1328" s="4">
        <v>347.81552000000028</v>
      </c>
      <c r="P1328" s="4">
        <v>347.81552000000028</v>
      </c>
      <c r="Q1328" s="5" t="s">
        <v>2969</v>
      </c>
      <c r="R1328" s="12">
        <v>292.70689676799958</v>
      </c>
      <c r="S1328" s="59">
        <v>1183.54</v>
      </c>
      <c r="T1328" s="59">
        <v>-28.52</v>
      </c>
      <c r="U1328" s="59">
        <v>-23.67</v>
      </c>
      <c r="V1328" s="59">
        <v>-14.209999999999809</v>
      </c>
      <c r="W1328" s="59">
        <v>1117.1400000000001</v>
      </c>
      <c r="X1328" s="60">
        <f>+W1328-P1329</f>
        <v>463.95866499999966</v>
      </c>
      <c r="Y1328" s="5"/>
    </row>
    <row r="1329" spans="1:25" customFormat="1" x14ac:dyDescent="0.35">
      <c r="A1329" s="1"/>
      <c r="B1329" s="1"/>
      <c r="C1329" s="3"/>
      <c r="D1329" s="1"/>
      <c r="E1329" s="1"/>
      <c r="F1329" s="1"/>
      <c r="G1329" s="1"/>
      <c r="H1329" s="42"/>
      <c r="I1329" s="2"/>
      <c r="J1329" s="2"/>
      <c r="K1329" s="87"/>
      <c r="L1329" s="2"/>
      <c r="M1329" s="4"/>
      <c r="N1329" s="4"/>
      <c r="O1329" s="4"/>
      <c r="P1329" s="26">
        <f>SUM(P1326:P1328)</f>
        <v>653.18133500000044</v>
      </c>
      <c r="Q1329" s="5"/>
      <c r="R1329" s="12"/>
      <c r="S1329" s="59">
        <v>0</v>
      </c>
      <c r="T1329" s="59">
        <v>0</v>
      </c>
      <c r="U1329" s="59">
        <v>0</v>
      </c>
      <c r="V1329" s="59">
        <v>0</v>
      </c>
      <c r="W1329" s="59">
        <v>0</v>
      </c>
      <c r="X1329" s="60">
        <f>+W1329</f>
        <v>0</v>
      </c>
      <c r="Y1329" s="5"/>
    </row>
    <row r="1330" spans="1:25" customFormat="1" x14ac:dyDescent="0.35">
      <c r="A1330" s="1" t="s">
        <v>2474</v>
      </c>
      <c r="B1330" s="1" t="s">
        <v>2475</v>
      </c>
      <c r="C1330" s="3">
        <v>44009</v>
      </c>
      <c r="D1330" s="1" t="s">
        <v>2529</v>
      </c>
      <c r="E1330" s="1" t="s">
        <v>2530</v>
      </c>
      <c r="F1330" s="1" t="s">
        <v>3318</v>
      </c>
      <c r="G1330" s="1" t="s">
        <v>3329</v>
      </c>
      <c r="H1330" s="42">
        <v>827</v>
      </c>
      <c r="I1330" s="2">
        <v>1</v>
      </c>
      <c r="J1330" s="2">
        <v>806.82363636363596</v>
      </c>
      <c r="K1330" s="87">
        <v>1411.56215652727</v>
      </c>
      <c r="L1330" s="2">
        <v>1707.9902093979965</v>
      </c>
      <c r="M1330" s="4">
        <v>976.25659999999948</v>
      </c>
      <c r="N1330" s="4">
        <v>976.25659999999948</v>
      </c>
      <c r="O1330" s="4">
        <v>927.44376999999952</v>
      </c>
      <c r="P1330" s="26">
        <v>927.44376999999952</v>
      </c>
      <c r="Q1330" s="5" t="s">
        <v>2969</v>
      </c>
      <c r="R1330" s="12">
        <v>780.54643939799701</v>
      </c>
      <c r="S1330" s="59">
        <v>1708</v>
      </c>
      <c r="T1330" s="59">
        <v>-41.16</v>
      </c>
      <c r="U1330" s="59">
        <v>-34.159999999999997</v>
      </c>
      <c r="V1330" s="59">
        <v>-54.659999999999854</v>
      </c>
      <c r="W1330" s="59">
        <v>1578.02</v>
      </c>
      <c r="X1330" s="60">
        <f>+W1330-P1330</f>
        <v>650.57623000000046</v>
      </c>
      <c r="Y1330" s="5"/>
    </row>
    <row r="1331" spans="1:25" customFormat="1" x14ac:dyDescent="0.35">
      <c r="A1331" s="1" t="s">
        <v>1826</v>
      </c>
      <c r="B1331" s="1" t="s">
        <v>1827</v>
      </c>
      <c r="C1331" s="3">
        <v>44009</v>
      </c>
      <c r="D1331" s="1" t="s">
        <v>1904</v>
      </c>
      <c r="E1331" s="1" t="s">
        <v>1905</v>
      </c>
      <c r="F1331" s="1" t="s">
        <v>3318</v>
      </c>
      <c r="G1331" s="1" t="s">
        <v>3330</v>
      </c>
      <c r="H1331" s="42"/>
      <c r="I1331" s="2">
        <v>1</v>
      </c>
      <c r="J1331" s="2">
        <v>20.730165289256199</v>
      </c>
      <c r="K1331" s="87">
        <v>36.261205123966903</v>
      </c>
      <c r="L1331" s="2">
        <v>43.876058199999953</v>
      </c>
      <c r="M1331" s="4">
        <v>25.083500000000001</v>
      </c>
      <c r="N1331" s="4">
        <v>25.083500000000001</v>
      </c>
      <c r="O1331" s="4">
        <v>23.829325000000001</v>
      </c>
      <c r="P1331" s="4">
        <v>23.829325000000001</v>
      </c>
      <c r="Q1331" s="5" t="s">
        <v>2969</v>
      </c>
      <c r="R1331" s="12">
        <v>20.046733199999952</v>
      </c>
      <c r="S1331" s="59">
        <v>0</v>
      </c>
      <c r="T1331" s="59">
        <v>0</v>
      </c>
      <c r="U1331" s="59">
        <v>0</v>
      </c>
      <c r="V1331" s="59">
        <v>0</v>
      </c>
      <c r="W1331" s="59">
        <v>0</v>
      </c>
      <c r="X1331" s="60">
        <f t="shared" ref="X1331:X1332" si="238">+W1331</f>
        <v>0</v>
      </c>
      <c r="Y1331" s="5"/>
    </row>
    <row r="1332" spans="1:25" customFormat="1" x14ac:dyDescent="0.35">
      <c r="A1332" s="1" t="s">
        <v>2583</v>
      </c>
      <c r="B1332" s="1" t="s">
        <v>2584</v>
      </c>
      <c r="C1332" s="3">
        <v>44009</v>
      </c>
      <c r="D1332" s="1" t="s">
        <v>1904</v>
      </c>
      <c r="E1332" s="1" t="s">
        <v>1905</v>
      </c>
      <c r="F1332" s="1" t="s">
        <v>3318</v>
      </c>
      <c r="G1332" s="1" t="s">
        <v>3330</v>
      </c>
      <c r="H1332" s="42"/>
      <c r="I1332" s="2">
        <v>1</v>
      </c>
      <c r="J1332" s="2">
        <v>306.85917355371902</v>
      </c>
      <c r="K1332" s="87">
        <v>536.85012413223103</v>
      </c>
      <c r="L1332" s="2">
        <v>649.58865019999951</v>
      </c>
      <c r="M1332" s="4">
        <v>371.2996</v>
      </c>
      <c r="N1332" s="4">
        <v>371.2996</v>
      </c>
      <c r="O1332" s="4">
        <v>352.73462000000001</v>
      </c>
      <c r="P1332" s="4">
        <v>352.73462000000001</v>
      </c>
      <c r="Q1332" s="5" t="s">
        <v>2969</v>
      </c>
      <c r="R1332" s="12">
        <v>296.8540301999995</v>
      </c>
      <c r="S1332" s="59">
        <v>0</v>
      </c>
      <c r="T1332" s="59">
        <v>0</v>
      </c>
      <c r="U1332" s="59">
        <v>0</v>
      </c>
      <c r="V1332" s="59">
        <v>0</v>
      </c>
      <c r="W1332" s="59">
        <v>0</v>
      </c>
      <c r="X1332" s="60">
        <f t="shared" si="238"/>
        <v>0</v>
      </c>
      <c r="Y1332" s="5"/>
    </row>
    <row r="1333" spans="1:25" customFormat="1" x14ac:dyDescent="0.35">
      <c r="A1333" s="1" t="s">
        <v>2946</v>
      </c>
      <c r="B1333" s="1" t="s">
        <v>2947</v>
      </c>
      <c r="C1333" s="3">
        <v>44009</v>
      </c>
      <c r="D1333" s="1" t="s">
        <v>1904</v>
      </c>
      <c r="E1333" s="1" t="s">
        <v>1905</v>
      </c>
      <c r="F1333" s="1" t="s">
        <v>3318</v>
      </c>
      <c r="G1333" s="1" t="s">
        <v>3330</v>
      </c>
      <c r="H1333" s="42">
        <v>828</v>
      </c>
      <c r="I1333" s="2">
        <v>1</v>
      </c>
      <c r="J1333" s="2">
        <v>574.50520661156997</v>
      </c>
      <c r="K1333" s="87">
        <v>1005.0738787586801</v>
      </c>
      <c r="L1333" s="2">
        <v>1216.1393932980029</v>
      </c>
      <c r="M1333" s="4">
        <v>695.15129999999965</v>
      </c>
      <c r="N1333" s="4">
        <v>695.15129999999965</v>
      </c>
      <c r="O1333" s="4">
        <v>660.39373499999965</v>
      </c>
      <c r="P1333" s="4">
        <v>660.39373499999965</v>
      </c>
      <c r="Q1333" s="5" t="s">
        <v>2969</v>
      </c>
      <c r="R1333" s="12">
        <v>555.74565829800326</v>
      </c>
      <c r="S1333" s="59">
        <v>1909.6</v>
      </c>
      <c r="T1333" s="59">
        <v>-46.02</v>
      </c>
      <c r="U1333" s="59">
        <v>-38.19</v>
      </c>
      <c r="V1333" s="59">
        <v>-118.39999999999986</v>
      </c>
      <c r="W1333" s="59">
        <v>1706.99</v>
      </c>
      <c r="X1333" s="60">
        <f>+W1333-P1334</f>
        <v>670.03232000000048</v>
      </c>
      <c r="Y1333" s="5"/>
    </row>
    <row r="1334" spans="1:25" customFormat="1" x14ac:dyDescent="0.35">
      <c r="A1334" s="1"/>
      <c r="B1334" s="1"/>
      <c r="C1334" s="3"/>
      <c r="D1334" s="1"/>
      <c r="E1334" s="1"/>
      <c r="F1334" s="1"/>
      <c r="G1334" s="1"/>
      <c r="H1334" s="42"/>
      <c r="I1334" s="2"/>
      <c r="J1334" s="2"/>
      <c r="K1334" s="87"/>
      <c r="L1334" s="2"/>
      <c r="M1334" s="4"/>
      <c r="N1334" s="4"/>
      <c r="O1334" s="4"/>
      <c r="P1334" s="26">
        <f>SUM(P1331:P1333)</f>
        <v>1036.9576799999995</v>
      </c>
      <c r="Q1334" s="5"/>
      <c r="R1334" s="12"/>
      <c r="S1334" s="59">
        <v>0</v>
      </c>
      <c r="T1334" s="59">
        <v>0</v>
      </c>
      <c r="U1334" s="59">
        <v>0</v>
      </c>
      <c r="V1334" s="59">
        <v>0</v>
      </c>
      <c r="W1334" s="59">
        <v>0</v>
      </c>
      <c r="X1334" s="60">
        <f>+W1334</f>
        <v>0</v>
      </c>
      <c r="Y1334" s="5"/>
    </row>
    <row r="1335" spans="1:25" customFormat="1" x14ac:dyDescent="0.35">
      <c r="A1335" s="1" t="s">
        <v>2474</v>
      </c>
      <c r="B1335" s="1" t="s">
        <v>2475</v>
      </c>
      <c r="C1335" s="3">
        <v>44009</v>
      </c>
      <c r="D1335" s="1" t="s">
        <v>2533</v>
      </c>
      <c r="E1335" s="1" t="s">
        <v>2534</v>
      </c>
      <c r="F1335" s="1" t="s">
        <v>3318</v>
      </c>
      <c r="G1335" s="1" t="s">
        <v>3331</v>
      </c>
      <c r="H1335" s="42">
        <v>829</v>
      </c>
      <c r="I1335" s="2">
        <v>1</v>
      </c>
      <c r="J1335" s="2">
        <v>806.82363636363596</v>
      </c>
      <c r="K1335" s="87">
        <v>1199.8278330481801</v>
      </c>
      <c r="L1335" s="2">
        <v>1451.7916779882978</v>
      </c>
      <c r="M1335" s="4">
        <v>976.25659999999948</v>
      </c>
      <c r="N1335" s="4">
        <v>976.25659999999948</v>
      </c>
      <c r="O1335" s="4">
        <v>927.44376999999952</v>
      </c>
      <c r="P1335" s="26">
        <v>927.44376999999952</v>
      </c>
      <c r="Q1335" s="5" t="s">
        <v>2969</v>
      </c>
      <c r="R1335" s="12">
        <v>524.34790798829829</v>
      </c>
      <c r="S1335" s="59">
        <v>1451.8</v>
      </c>
      <c r="T1335" s="59">
        <v>-34.99</v>
      </c>
      <c r="U1335" s="59">
        <v>-29.04</v>
      </c>
      <c r="V1335" s="59">
        <v>-90.009999999999991</v>
      </c>
      <c r="W1335" s="59">
        <v>1297.76</v>
      </c>
      <c r="X1335" s="60">
        <f t="shared" ref="X1335:X1338" si="239">+W1335-P1335</f>
        <v>370.31623000000047</v>
      </c>
      <c r="Y1335" s="5"/>
    </row>
    <row r="1336" spans="1:25" customFormat="1" x14ac:dyDescent="0.35">
      <c r="A1336" s="1" t="s">
        <v>1334</v>
      </c>
      <c r="B1336" s="1" t="s">
        <v>1335</v>
      </c>
      <c r="C1336" s="3">
        <v>44009</v>
      </c>
      <c r="D1336" s="1" t="s">
        <v>1339</v>
      </c>
      <c r="E1336" s="1" t="s">
        <v>1340</v>
      </c>
      <c r="F1336" s="1" t="s">
        <v>3318</v>
      </c>
      <c r="G1336" s="1" t="s">
        <v>3332</v>
      </c>
      <c r="H1336" s="42">
        <v>830</v>
      </c>
      <c r="I1336" s="2">
        <v>1</v>
      </c>
      <c r="J1336" s="2">
        <v>1077.2109917355399</v>
      </c>
      <c r="K1336" s="87">
        <v>1616.1073345710799</v>
      </c>
      <c r="L1336" s="2">
        <v>1955.4898748310068</v>
      </c>
      <c r="M1336" s="4">
        <v>1303.4253000000033</v>
      </c>
      <c r="N1336" s="4">
        <v>1303.4253000000033</v>
      </c>
      <c r="O1336" s="4">
        <v>1238.2540350000031</v>
      </c>
      <c r="P1336" s="26">
        <v>1238.2540350000031</v>
      </c>
      <c r="Q1336" s="5" t="s">
        <v>2969</v>
      </c>
      <c r="R1336" s="12">
        <v>717.23583983100366</v>
      </c>
      <c r="S1336" s="59">
        <v>1955.5</v>
      </c>
      <c r="T1336" s="59">
        <v>-47.13</v>
      </c>
      <c r="U1336" s="59">
        <v>-39.11</v>
      </c>
      <c r="V1336" s="59">
        <v>-82.1400000000001</v>
      </c>
      <c r="W1336" s="59">
        <v>1787.12</v>
      </c>
      <c r="X1336" s="60">
        <f t="shared" si="239"/>
        <v>548.86596499999678</v>
      </c>
      <c r="Y1336" s="5"/>
    </row>
    <row r="1337" spans="1:25" customFormat="1" x14ac:dyDescent="0.35">
      <c r="A1337" s="1" t="s">
        <v>219</v>
      </c>
      <c r="B1337" s="1" t="s">
        <v>220</v>
      </c>
      <c r="C1337" s="3">
        <v>44009</v>
      </c>
      <c r="D1337" s="1" t="s">
        <v>234</v>
      </c>
      <c r="E1337" s="1" t="s">
        <v>235</v>
      </c>
      <c r="F1337" s="1" t="s">
        <v>3318</v>
      </c>
      <c r="G1337" s="1" t="s">
        <v>3333</v>
      </c>
      <c r="H1337" s="42">
        <v>832</v>
      </c>
      <c r="I1337" s="2">
        <v>1</v>
      </c>
      <c r="J1337" s="2">
        <v>629.37776859504095</v>
      </c>
      <c r="K1337" s="87">
        <v>1101.18451904463</v>
      </c>
      <c r="L1337" s="2">
        <v>1332.4332680440023</v>
      </c>
      <c r="M1337" s="4">
        <v>761.54709999999955</v>
      </c>
      <c r="N1337" s="4">
        <v>761.54709999999955</v>
      </c>
      <c r="O1337" s="4">
        <v>723.46974499999953</v>
      </c>
      <c r="P1337" s="26">
        <v>723.46974499999953</v>
      </c>
      <c r="Q1337" s="5" t="s">
        <v>2969</v>
      </c>
      <c r="R1337" s="12">
        <v>608.96352304400273</v>
      </c>
      <c r="S1337" s="59">
        <v>1987.44</v>
      </c>
      <c r="T1337" s="59">
        <v>-47.9</v>
      </c>
      <c r="U1337" s="59">
        <v>-39.75</v>
      </c>
      <c r="V1337" s="59">
        <v>-23.849999999999909</v>
      </c>
      <c r="W1337" s="59">
        <v>1875.94</v>
      </c>
      <c r="X1337" s="60">
        <f t="shared" si="239"/>
        <v>1152.4702550000006</v>
      </c>
      <c r="Y1337" s="5"/>
    </row>
    <row r="1338" spans="1:25" customFormat="1" x14ac:dyDescent="0.35">
      <c r="A1338" s="1" t="s">
        <v>2474</v>
      </c>
      <c r="B1338" s="1" t="s">
        <v>2475</v>
      </c>
      <c r="C1338" s="3">
        <v>44009</v>
      </c>
      <c r="D1338" s="1" t="s">
        <v>2531</v>
      </c>
      <c r="E1338" s="1" t="s">
        <v>2532</v>
      </c>
      <c r="F1338" s="1" t="s">
        <v>3318</v>
      </c>
      <c r="G1338" s="1" t="s">
        <v>3334</v>
      </c>
      <c r="H1338" s="42">
        <v>833</v>
      </c>
      <c r="I1338" s="2">
        <v>1</v>
      </c>
      <c r="J1338" s="2">
        <v>806.82363636363596</v>
      </c>
      <c r="K1338" s="87">
        <v>1411.56215652727</v>
      </c>
      <c r="L1338" s="2">
        <v>1707.9902093979965</v>
      </c>
      <c r="M1338" s="4">
        <v>976.25659999999948</v>
      </c>
      <c r="N1338" s="4">
        <v>976.25659999999948</v>
      </c>
      <c r="O1338" s="4">
        <v>927.44376999999952</v>
      </c>
      <c r="P1338" s="26">
        <v>927.44376999999952</v>
      </c>
      <c r="Q1338" s="5" t="s">
        <v>2969</v>
      </c>
      <c r="R1338" s="12">
        <v>780.54643939799701</v>
      </c>
      <c r="S1338" s="59">
        <v>1708</v>
      </c>
      <c r="T1338" s="59">
        <v>-41.16</v>
      </c>
      <c r="U1338" s="59">
        <v>-34.159999999999997</v>
      </c>
      <c r="V1338" s="59">
        <v>-105.89999999999986</v>
      </c>
      <c r="W1338" s="59">
        <v>1526.78</v>
      </c>
      <c r="X1338" s="60">
        <f t="shared" si="239"/>
        <v>599.33623000000046</v>
      </c>
      <c r="Y1338" s="5"/>
    </row>
    <row r="1339" spans="1:25" customFormat="1" x14ac:dyDescent="0.35">
      <c r="A1339" s="1" t="s">
        <v>1145</v>
      </c>
      <c r="B1339" s="1" t="s">
        <v>1146</v>
      </c>
      <c r="C1339" s="3">
        <v>44010</v>
      </c>
      <c r="D1339" s="1" t="s">
        <v>1323</v>
      </c>
      <c r="E1339" s="1" t="s">
        <v>1324</v>
      </c>
      <c r="F1339" s="1" t="s">
        <v>2983</v>
      </c>
      <c r="G1339" s="1" t="s">
        <v>3335</v>
      </c>
      <c r="H1339" s="42"/>
      <c r="I1339" s="2">
        <v>1</v>
      </c>
      <c r="J1339" s="2">
        <v>148.53363636363599</v>
      </c>
      <c r="K1339" s="87">
        <v>259.084251236363</v>
      </c>
      <c r="L1339" s="2">
        <v>313.49194399599924</v>
      </c>
      <c r="M1339" s="4">
        <v>179.72569999999953</v>
      </c>
      <c r="N1339" s="4">
        <v>179.72569999999953</v>
      </c>
      <c r="O1339" s="4">
        <v>170.73941499999955</v>
      </c>
      <c r="P1339" s="4">
        <v>170.73941499999955</v>
      </c>
      <c r="Q1339" s="5" t="s">
        <v>2969</v>
      </c>
      <c r="R1339" s="12">
        <v>142.75252899599968</v>
      </c>
      <c r="S1339" s="59">
        <v>0</v>
      </c>
      <c r="T1339" s="59">
        <v>0</v>
      </c>
      <c r="U1339" s="59">
        <v>0</v>
      </c>
      <c r="V1339" s="59">
        <v>0</v>
      </c>
      <c r="W1339" s="59">
        <v>0</v>
      </c>
      <c r="X1339" s="60">
        <f t="shared" ref="X1339:X1340" si="240">+W1339</f>
        <v>0</v>
      </c>
      <c r="Y1339" s="5"/>
    </row>
    <row r="1340" spans="1:25" customFormat="1" x14ac:dyDescent="0.35">
      <c r="A1340" s="1" t="s">
        <v>2474</v>
      </c>
      <c r="B1340" s="1" t="s">
        <v>2475</v>
      </c>
      <c r="C1340" s="3">
        <v>44010</v>
      </c>
      <c r="D1340" s="1" t="s">
        <v>1323</v>
      </c>
      <c r="E1340" s="1" t="s">
        <v>1324</v>
      </c>
      <c r="F1340" s="1" t="s">
        <v>2983</v>
      </c>
      <c r="G1340" s="1" t="s">
        <v>3335</v>
      </c>
      <c r="H1340" s="42"/>
      <c r="I1340" s="2">
        <v>1</v>
      </c>
      <c r="J1340" s="2">
        <v>806.82363636363596</v>
      </c>
      <c r="K1340" s="87">
        <v>1411.56215652727</v>
      </c>
      <c r="L1340" s="2">
        <v>1707.9902093979965</v>
      </c>
      <c r="M1340" s="4">
        <v>976.25659999999948</v>
      </c>
      <c r="N1340" s="4">
        <v>976.25659999999948</v>
      </c>
      <c r="O1340" s="4">
        <v>927.44376999999952</v>
      </c>
      <c r="P1340" s="4">
        <v>927.44376999999952</v>
      </c>
      <c r="Q1340" s="5" t="s">
        <v>2969</v>
      </c>
      <c r="R1340" s="12">
        <v>780.54643939799701</v>
      </c>
      <c r="S1340" s="59">
        <v>0</v>
      </c>
      <c r="T1340" s="59">
        <v>0</v>
      </c>
      <c r="U1340" s="59">
        <v>0</v>
      </c>
      <c r="V1340" s="59">
        <v>0</v>
      </c>
      <c r="W1340" s="59">
        <v>0</v>
      </c>
      <c r="X1340" s="60">
        <f t="shared" si="240"/>
        <v>0</v>
      </c>
      <c r="Y1340" s="5"/>
    </row>
    <row r="1341" spans="1:25" customFormat="1" x14ac:dyDescent="0.35">
      <c r="A1341" s="1" t="s">
        <v>2817</v>
      </c>
      <c r="B1341" s="1" t="s">
        <v>2818</v>
      </c>
      <c r="C1341" s="3">
        <v>44010</v>
      </c>
      <c r="D1341" s="1" t="s">
        <v>1323</v>
      </c>
      <c r="E1341" s="1" t="s">
        <v>1324</v>
      </c>
      <c r="F1341" s="1" t="s">
        <v>2983</v>
      </c>
      <c r="G1341" s="1" t="s">
        <v>3335</v>
      </c>
      <c r="H1341" s="42">
        <v>836</v>
      </c>
      <c r="I1341" s="2">
        <v>1</v>
      </c>
      <c r="J1341" s="2">
        <v>461.99347107438001</v>
      </c>
      <c r="K1341" s="87">
        <v>646.28266668594995</v>
      </c>
      <c r="L1341" s="2">
        <v>782.00202668999941</v>
      </c>
      <c r="M1341" s="4">
        <v>559.0120999999998</v>
      </c>
      <c r="N1341" s="4">
        <v>559.0120999999998</v>
      </c>
      <c r="O1341" s="4">
        <v>531.06149499999981</v>
      </c>
      <c r="P1341" s="4">
        <v>531.06149499999981</v>
      </c>
      <c r="Q1341" s="5" t="s">
        <v>2969</v>
      </c>
      <c r="R1341" s="12">
        <v>250.9405316899996</v>
      </c>
      <c r="S1341" s="59">
        <v>2803.5</v>
      </c>
      <c r="T1341" s="59">
        <v>-67.56</v>
      </c>
      <c r="U1341" s="59">
        <v>-56.07</v>
      </c>
      <c r="V1341" s="59">
        <v>-173.82999999999993</v>
      </c>
      <c r="W1341" s="59">
        <v>2506.04</v>
      </c>
      <c r="X1341" s="60">
        <f>+W1341-P1342</f>
        <v>876.79532000000108</v>
      </c>
      <c r="Y1341" s="5"/>
    </row>
    <row r="1342" spans="1:25" customFormat="1" x14ac:dyDescent="0.35">
      <c r="A1342" s="1"/>
      <c r="B1342" s="1"/>
      <c r="C1342" s="3"/>
      <c r="D1342" s="1"/>
      <c r="E1342" s="1"/>
      <c r="F1342" s="1"/>
      <c r="G1342" s="1"/>
      <c r="H1342" s="42"/>
      <c r="I1342" s="2"/>
      <c r="J1342" s="2"/>
      <c r="K1342" s="87"/>
      <c r="L1342" s="2"/>
      <c r="M1342" s="4"/>
      <c r="N1342" s="4"/>
      <c r="O1342" s="4"/>
      <c r="P1342" s="26">
        <f>SUM(P1339:P1341)</f>
        <v>1629.2446799999989</v>
      </c>
      <c r="Q1342" s="5"/>
      <c r="R1342" s="12"/>
      <c r="S1342" s="59">
        <v>0</v>
      </c>
      <c r="T1342" s="59">
        <v>0</v>
      </c>
      <c r="U1342" s="59">
        <v>0</v>
      </c>
      <c r="V1342" s="59">
        <v>0</v>
      </c>
      <c r="W1342" s="59">
        <v>0</v>
      </c>
      <c r="X1342" s="60">
        <f>+W1342</f>
        <v>0</v>
      </c>
      <c r="Y1342" s="5"/>
    </row>
    <row r="1343" spans="1:25" customFormat="1" x14ac:dyDescent="0.35">
      <c r="A1343" s="1" t="s">
        <v>986</v>
      </c>
      <c r="B1343" s="1" t="s">
        <v>987</v>
      </c>
      <c r="C1343" s="3">
        <v>44010</v>
      </c>
      <c r="D1343" s="1" t="s">
        <v>994</v>
      </c>
      <c r="E1343" s="1" t="s">
        <v>889</v>
      </c>
      <c r="F1343" s="1" t="s">
        <v>2983</v>
      </c>
      <c r="G1343" s="1" t="s">
        <v>3109</v>
      </c>
      <c r="H1343" s="42">
        <v>839</v>
      </c>
      <c r="I1343" s="2">
        <v>1</v>
      </c>
      <c r="J1343" s="2">
        <v>853.29380165289297</v>
      </c>
      <c r="K1343" s="87">
        <v>1492.81190717769</v>
      </c>
      <c r="L1343" s="2">
        <v>1806.3024076850049</v>
      </c>
      <c r="M1343" s="4">
        <v>1032.4855000000005</v>
      </c>
      <c r="N1343" s="4">
        <v>1032.4855000000005</v>
      </c>
      <c r="O1343" s="4">
        <v>980.86122500000033</v>
      </c>
      <c r="P1343" s="26">
        <v>980.86122500000033</v>
      </c>
      <c r="Q1343" s="5" t="s">
        <v>2969</v>
      </c>
      <c r="R1343" s="12">
        <v>825.44118268500461</v>
      </c>
      <c r="S1343" s="59">
        <v>1806.31</v>
      </c>
      <c r="T1343" s="59">
        <v>-43.53</v>
      </c>
      <c r="U1343" s="59">
        <v>-36.130000000000003</v>
      </c>
      <c r="V1343" s="59">
        <v>-75.8599999999999</v>
      </c>
      <c r="W1343" s="59">
        <v>1650.79</v>
      </c>
      <c r="X1343" s="60">
        <f t="shared" ref="X1343:X1344" si="241">+W1343-P1343</f>
        <v>669.92877499999963</v>
      </c>
      <c r="Y1343" s="5"/>
    </row>
    <row r="1344" spans="1:25" customFormat="1" x14ac:dyDescent="0.35">
      <c r="A1344" s="1" t="s">
        <v>1325</v>
      </c>
      <c r="B1344" s="1" t="s">
        <v>1326</v>
      </c>
      <c r="C1344" s="3">
        <v>44010</v>
      </c>
      <c r="D1344" s="1" t="s">
        <v>1333</v>
      </c>
      <c r="E1344" s="1" t="s">
        <v>464</v>
      </c>
      <c r="F1344" s="1" t="s">
        <v>2983</v>
      </c>
      <c r="G1344" s="1" t="s">
        <v>3309</v>
      </c>
      <c r="H1344" s="42">
        <v>835</v>
      </c>
      <c r="I1344" s="2">
        <v>1</v>
      </c>
      <c r="J1344" s="2">
        <v>214.553305785124</v>
      </c>
      <c r="K1344" s="87">
        <v>381.81691744214902</v>
      </c>
      <c r="L1344" s="2">
        <v>461.99847010500031</v>
      </c>
      <c r="M1344" s="4">
        <v>259.60950000000003</v>
      </c>
      <c r="N1344" s="4">
        <v>259.60950000000003</v>
      </c>
      <c r="O1344" s="4">
        <v>246.62902500000001</v>
      </c>
      <c r="P1344" s="26">
        <v>246.62902500000001</v>
      </c>
      <c r="Q1344" s="5" t="s">
        <v>2969</v>
      </c>
      <c r="R1344" s="12">
        <v>215.3694451050003</v>
      </c>
      <c r="S1344" s="59">
        <v>982</v>
      </c>
      <c r="T1344" s="59">
        <v>-23.67</v>
      </c>
      <c r="U1344" s="59">
        <v>-19.64</v>
      </c>
      <c r="V1344" s="59">
        <v>-41.240000000000009</v>
      </c>
      <c r="W1344" s="59">
        <v>897.45</v>
      </c>
      <c r="X1344" s="60">
        <f t="shared" si="241"/>
        <v>650.82097500000009</v>
      </c>
      <c r="Y1344" s="5"/>
    </row>
    <row r="1345" spans="1:25" customFormat="1" x14ac:dyDescent="0.35">
      <c r="A1345" s="1" t="s">
        <v>465</v>
      </c>
      <c r="B1345" s="1" t="s">
        <v>466</v>
      </c>
      <c r="C1345" s="3">
        <v>44010</v>
      </c>
      <c r="D1345" s="1" t="s">
        <v>475</v>
      </c>
      <c r="E1345" s="1" t="s">
        <v>476</v>
      </c>
      <c r="F1345" s="1" t="s">
        <v>3318</v>
      </c>
      <c r="G1345" s="1" t="s">
        <v>3336</v>
      </c>
      <c r="H1345" s="42"/>
      <c r="I1345" s="2">
        <v>1</v>
      </c>
      <c r="J1345" s="2">
        <v>306.28190082644602</v>
      </c>
      <c r="K1345" s="87">
        <v>535.82793421983399</v>
      </c>
      <c r="L1345" s="2">
        <v>648.35180040599914</v>
      </c>
      <c r="M1345" s="4">
        <v>370.60109999999969</v>
      </c>
      <c r="N1345" s="4">
        <v>370.60109999999969</v>
      </c>
      <c r="O1345" s="4">
        <v>352.07104499999969</v>
      </c>
      <c r="P1345" s="4">
        <v>352.07104499999969</v>
      </c>
      <c r="Q1345" s="5" t="s">
        <v>2969</v>
      </c>
      <c r="R1345" s="12">
        <v>296.28075540599946</v>
      </c>
      <c r="S1345" s="59">
        <v>0</v>
      </c>
      <c r="T1345" s="59">
        <v>0</v>
      </c>
      <c r="U1345" s="59">
        <v>0</v>
      </c>
      <c r="V1345" s="59">
        <v>0</v>
      </c>
      <c r="W1345" s="59">
        <v>0</v>
      </c>
      <c r="X1345" s="60">
        <f t="shared" ref="X1345:X1346" si="242">+W1345</f>
        <v>0</v>
      </c>
      <c r="Y1345" s="5"/>
    </row>
    <row r="1346" spans="1:25" customFormat="1" x14ac:dyDescent="0.35">
      <c r="A1346" s="1" t="s">
        <v>495</v>
      </c>
      <c r="B1346" s="1" t="s">
        <v>496</v>
      </c>
      <c r="C1346" s="3">
        <v>44010</v>
      </c>
      <c r="D1346" s="1" t="s">
        <v>475</v>
      </c>
      <c r="E1346" s="1" t="s">
        <v>476</v>
      </c>
      <c r="F1346" s="1" t="s">
        <v>3318</v>
      </c>
      <c r="G1346" s="1" t="s">
        <v>3336</v>
      </c>
      <c r="H1346" s="42"/>
      <c r="I1346" s="2">
        <v>1</v>
      </c>
      <c r="J1346" s="2">
        <v>421.15859504132197</v>
      </c>
      <c r="K1346" s="87">
        <v>737.19179317438</v>
      </c>
      <c r="L1346" s="2">
        <v>892.00206974099979</v>
      </c>
      <c r="M1346" s="4">
        <v>509.60189999999955</v>
      </c>
      <c r="N1346" s="4">
        <v>509.60189999999955</v>
      </c>
      <c r="O1346" s="4">
        <v>484.12180499999954</v>
      </c>
      <c r="P1346" s="4">
        <v>484.12180499999954</v>
      </c>
      <c r="Q1346" s="5" t="s">
        <v>2969</v>
      </c>
      <c r="R1346" s="12">
        <v>407.88026474100025</v>
      </c>
      <c r="S1346" s="59">
        <v>0</v>
      </c>
      <c r="T1346" s="59">
        <v>0</v>
      </c>
      <c r="U1346" s="59">
        <v>0</v>
      </c>
      <c r="V1346" s="59">
        <v>0</v>
      </c>
      <c r="W1346" s="59">
        <v>0</v>
      </c>
      <c r="X1346" s="60">
        <f t="shared" si="242"/>
        <v>0</v>
      </c>
      <c r="Y1346" s="5"/>
    </row>
    <row r="1347" spans="1:25" customFormat="1" x14ac:dyDescent="0.35">
      <c r="A1347" s="1" t="s">
        <v>592</v>
      </c>
      <c r="B1347" s="1" t="s">
        <v>561</v>
      </c>
      <c r="C1347" s="3">
        <v>44010</v>
      </c>
      <c r="D1347" s="1" t="s">
        <v>475</v>
      </c>
      <c r="E1347" s="1" t="s">
        <v>476</v>
      </c>
      <c r="F1347" s="1" t="s">
        <v>3318</v>
      </c>
      <c r="G1347" s="1" t="s">
        <v>3336</v>
      </c>
      <c r="H1347" s="42">
        <v>834</v>
      </c>
      <c r="I1347" s="2">
        <v>2</v>
      </c>
      <c r="J1347" s="2">
        <v>181.975537190083</v>
      </c>
      <c r="K1347" s="87">
        <v>636.57954517686096</v>
      </c>
      <c r="L1347" s="2">
        <v>770.26124966400175</v>
      </c>
      <c r="M1347" s="4">
        <v>220.19040000000044</v>
      </c>
      <c r="N1347" s="4">
        <v>440.38080000000087</v>
      </c>
      <c r="O1347" s="4">
        <v>418.3617600000008</v>
      </c>
      <c r="P1347" s="4">
        <v>418.3617600000008</v>
      </c>
      <c r="Q1347" s="5" t="s">
        <v>2969</v>
      </c>
      <c r="R1347" s="12">
        <v>351.89948966400095</v>
      </c>
      <c r="S1347" s="59">
        <v>2310.61</v>
      </c>
      <c r="T1347" s="59">
        <v>-55.69</v>
      </c>
      <c r="U1347" s="59">
        <v>-46.21</v>
      </c>
      <c r="V1347" s="59">
        <v>-97.050000000000182</v>
      </c>
      <c r="W1347" s="59">
        <v>2111.66</v>
      </c>
      <c r="X1347" s="60">
        <f>+W1347-P1348</f>
        <v>857.10538999999972</v>
      </c>
      <c r="Y1347" s="5"/>
    </row>
    <row r="1348" spans="1:25" customFormat="1" x14ac:dyDescent="0.35">
      <c r="A1348" s="1"/>
      <c r="B1348" s="1"/>
      <c r="C1348" s="3"/>
      <c r="D1348" s="1"/>
      <c r="E1348" s="1"/>
      <c r="F1348" s="1"/>
      <c r="G1348" s="1"/>
      <c r="H1348" s="42"/>
      <c r="I1348" s="2"/>
      <c r="J1348" s="2"/>
      <c r="K1348" s="87"/>
      <c r="L1348" s="2"/>
      <c r="M1348" s="4"/>
      <c r="N1348" s="4"/>
      <c r="O1348" s="4"/>
      <c r="P1348" s="26">
        <f>SUM(P1345:P1347)</f>
        <v>1254.5546100000001</v>
      </c>
      <c r="Q1348" s="5"/>
      <c r="R1348" s="12"/>
      <c r="S1348" s="59">
        <v>0</v>
      </c>
      <c r="T1348" s="59">
        <v>0</v>
      </c>
      <c r="U1348" s="59">
        <v>0</v>
      </c>
      <c r="V1348" s="59">
        <v>0</v>
      </c>
      <c r="W1348" s="59">
        <v>0</v>
      </c>
      <c r="X1348" s="60">
        <f>+W1348</f>
        <v>0</v>
      </c>
      <c r="Y1348" s="5"/>
    </row>
    <row r="1349" spans="1:25" customFormat="1" x14ac:dyDescent="0.35">
      <c r="A1349" s="1" t="s">
        <v>1334</v>
      </c>
      <c r="B1349" s="1" t="s">
        <v>1335</v>
      </c>
      <c r="C1349" s="3">
        <v>44010</v>
      </c>
      <c r="D1349" s="1" t="s">
        <v>1341</v>
      </c>
      <c r="E1349" s="1" t="s">
        <v>1342</v>
      </c>
      <c r="F1349" s="1" t="s">
        <v>3318</v>
      </c>
      <c r="G1349" s="1" t="s">
        <v>3337</v>
      </c>
      <c r="H1349" s="42">
        <v>837</v>
      </c>
      <c r="I1349" s="2">
        <v>1</v>
      </c>
      <c r="J1349" s="2">
        <v>1077.2109917355399</v>
      </c>
      <c r="K1349" s="87">
        <v>1616.1073345710799</v>
      </c>
      <c r="L1349" s="2">
        <v>1955.4898748310068</v>
      </c>
      <c r="M1349" s="4">
        <v>1303.4253000000033</v>
      </c>
      <c r="N1349" s="4">
        <v>1303.4253000000033</v>
      </c>
      <c r="O1349" s="4">
        <v>1238.2540350000031</v>
      </c>
      <c r="P1349" s="26">
        <v>1238.2540350000031</v>
      </c>
      <c r="Q1349" s="5" t="s">
        <v>2969</v>
      </c>
      <c r="R1349" s="12">
        <v>717.23583983100366</v>
      </c>
      <c r="S1349" s="59">
        <v>1955.5</v>
      </c>
      <c r="T1349" s="59">
        <v>-47.13</v>
      </c>
      <c r="U1349" s="59">
        <v>-39.11</v>
      </c>
      <c r="V1349" s="59">
        <v>-82.1400000000001</v>
      </c>
      <c r="W1349" s="59">
        <v>1787.12</v>
      </c>
      <c r="X1349" s="60">
        <f t="shared" ref="X1349:X1351" si="243">+W1349-P1349</f>
        <v>548.86596499999678</v>
      </c>
      <c r="Y1349" s="5"/>
    </row>
    <row r="1350" spans="1:25" customFormat="1" x14ac:dyDescent="0.35">
      <c r="A1350" s="1" t="s">
        <v>2474</v>
      </c>
      <c r="B1350" s="1" t="s">
        <v>2475</v>
      </c>
      <c r="C1350" s="3">
        <v>44010</v>
      </c>
      <c r="D1350" s="1" t="s">
        <v>2535</v>
      </c>
      <c r="E1350" s="1" t="s">
        <v>2536</v>
      </c>
      <c r="F1350" s="1" t="s">
        <v>3318</v>
      </c>
      <c r="G1350" s="1" t="s">
        <v>3338</v>
      </c>
      <c r="H1350" s="42">
        <v>838</v>
      </c>
      <c r="I1350" s="2">
        <v>1</v>
      </c>
      <c r="J1350" s="2">
        <v>806.82363636363596</v>
      </c>
      <c r="K1350" s="87">
        <v>1411.56215652727</v>
      </c>
      <c r="L1350" s="2">
        <v>1707.9902093979965</v>
      </c>
      <c r="M1350" s="4">
        <v>976.25659999999948</v>
      </c>
      <c r="N1350" s="4">
        <v>976.25659999999948</v>
      </c>
      <c r="O1350" s="4">
        <v>927.44376999999952</v>
      </c>
      <c r="P1350" s="26">
        <v>927.44376999999952</v>
      </c>
      <c r="Q1350" s="5" t="s">
        <v>2969</v>
      </c>
      <c r="R1350" s="12">
        <v>780.54643939799701</v>
      </c>
      <c r="S1350" s="59">
        <v>1708</v>
      </c>
      <c r="T1350" s="59">
        <v>-41.16</v>
      </c>
      <c r="U1350" s="59">
        <v>-34.159999999999997</v>
      </c>
      <c r="V1350" s="59">
        <v>-105.89999999999986</v>
      </c>
      <c r="W1350" s="59">
        <v>1526.78</v>
      </c>
      <c r="X1350" s="60">
        <f t="shared" si="243"/>
        <v>599.33623000000046</v>
      </c>
      <c r="Y1350" s="5"/>
    </row>
    <row r="1351" spans="1:25" customFormat="1" x14ac:dyDescent="0.35">
      <c r="A1351" s="1" t="s">
        <v>2474</v>
      </c>
      <c r="B1351" s="1" t="s">
        <v>2475</v>
      </c>
      <c r="C1351" s="3">
        <v>44010</v>
      </c>
      <c r="D1351" s="1" t="s">
        <v>2537</v>
      </c>
      <c r="E1351" s="1" t="s">
        <v>2538</v>
      </c>
      <c r="F1351" s="1" t="s">
        <v>3318</v>
      </c>
      <c r="G1351" s="1" t="s">
        <v>3339</v>
      </c>
      <c r="H1351" s="42">
        <v>840</v>
      </c>
      <c r="I1351" s="2">
        <v>1</v>
      </c>
      <c r="J1351" s="2">
        <v>806.82363636363596</v>
      </c>
      <c r="K1351" s="87">
        <v>1411.56215652727</v>
      </c>
      <c r="L1351" s="2">
        <v>1707.9902093979965</v>
      </c>
      <c r="M1351" s="4">
        <v>976.25659999999948</v>
      </c>
      <c r="N1351" s="4">
        <v>976.25659999999948</v>
      </c>
      <c r="O1351" s="4">
        <v>927.44376999999952</v>
      </c>
      <c r="P1351" s="26">
        <v>927.44376999999952</v>
      </c>
      <c r="Q1351" s="5" t="s">
        <v>2969</v>
      </c>
      <c r="R1351" s="12">
        <v>780.54643939799701</v>
      </c>
      <c r="S1351" s="59">
        <v>3416</v>
      </c>
      <c r="T1351" s="59">
        <v>-82.33</v>
      </c>
      <c r="U1351" s="59">
        <v>-68.319999999999993</v>
      </c>
      <c r="V1351" s="59">
        <v>-143.4699999999998</v>
      </c>
      <c r="W1351" s="59">
        <v>3121.88</v>
      </c>
      <c r="X1351" s="60">
        <f t="shared" si="243"/>
        <v>2194.4362300000007</v>
      </c>
      <c r="Y1351" s="5"/>
    </row>
    <row r="1352" spans="1:25" customFormat="1" x14ac:dyDescent="0.35">
      <c r="A1352" s="1" t="s">
        <v>477</v>
      </c>
      <c r="B1352" s="1" t="s">
        <v>478</v>
      </c>
      <c r="C1352" s="3">
        <v>44010</v>
      </c>
      <c r="D1352" s="1" t="s">
        <v>481</v>
      </c>
      <c r="E1352" s="1" t="s">
        <v>482</v>
      </c>
      <c r="F1352" s="1" t="s">
        <v>3318</v>
      </c>
      <c r="G1352" s="1" t="s">
        <v>3340</v>
      </c>
      <c r="H1352" s="42"/>
      <c r="I1352" s="2">
        <v>1</v>
      </c>
      <c r="J1352" s="2">
        <v>2412.7790082644601</v>
      </c>
      <c r="K1352" s="87">
        <v>3618.1792730032998</v>
      </c>
      <c r="L1352" s="2">
        <v>4377.9969203339924</v>
      </c>
      <c r="M1352" s="4">
        <v>2919.4625999999967</v>
      </c>
      <c r="N1352" s="4">
        <v>2919.4625999999967</v>
      </c>
      <c r="O1352" s="4">
        <v>2773.4894699999968</v>
      </c>
      <c r="P1352" s="4">
        <v>2773.4894699999968</v>
      </c>
      <c r="Q1352" s="5" t="s">
        <v>2969</v>
      </c>
      <c r="R1352" s="12">
        <v>1604.5074503339956</v>
      </c>
      <c r="S1352" s="59">
        <v>0</v>
      </c>
      <c r="T1352" s="59">
        <v>0</v>
      </c>
      <c r="U1352" s="59">
        <v>0</v>
      </c>
      <c r="V1352" s="59">
        <v>0</v>
      </c>
      <c r="W1352" s="59">
        <v>0</v>
      </c>
      <c r="X1352" s="60">
        <f t="shared" ref="X1352:X1353" si="244">+W1352</f>
        <v>0</v>
      </c>
      <c r="Y1352" s="5"/>
    </row>
    <row r="1353" spans="1:25" customFormat="1" x14ac:dyDescent="0.35">
      <c r="A1353" s="1" t="s">
        <v>483</v>
      </c>
      <c r="B1353" s="1" t="s">
        <v>484</v>
      </c>
      <c r="C1353" s="3">
        <v>44010</v>
      </c>
      <c r="D1353" s="1" t="s">
        <v>481</v>
      </c>
      <c r="E1353" s="1" t="s">
        <v>482</v>
      </c>
      <c r="F1353" s="1" t="s">
        <v>3318</v>
      </c>
      <c r="G1353" s="1" t="s">
        <v>3340</v>
      </c>
      <c r="H1353" s="42"/>
      <c r="I1353" s="2">
        <v>1</v>
      </c>
      <c r="J1353" s="2">
        <v>2288.6951239669402</v>
      </c>
      <c r="K1353" s="87">
        <v>3433.0655729016498</v>
      </c>
      <c r="L1353" s="2">
        <v>4154.0093432109961</v>
      </c>
      <c r="M1353" s="4">
        <v>2769.3210999999974</v>
      </c>
      <c r="N1353" s="4">
        <v>2769.3210999999974</v>
      </c>
      <c r="O1353" s="4">
        <v>2630.8550449999975</v>
      </c>
      <c r="P1353" s="4">
        <v>2630.8550449999975</v>
      </c>
      <c r="Q1353" s="5" t="s">
        <v>2969</v>
      </c>
      <c r="R1353" s="12">
        <v>1523.1542982109986</v>
      </c>
      <c r="S1353" s="59">
        <v>0</v>
      </c>
      <c r="T1353" s="59">
        <v>0</v>
      </c>
      <c r="U1353" s="59">
        <v>0</v>
      </c>
      <c r="V1353" s="59">
        <v>0</v>
      </c>
      <c r="W1353" s="59">
        <v>0</v>
      </c>
      <c r="X1353" s="60">
        <f t="shared" si="244"/>
        <v>0</v>
      </c>
      <c r="Y1353" s="5"/>
    </row>
    <row r="1354" spans="1:25" customFormat="1" x14ac:dyDescent="0.35">
      <c r="A1354" s="1" t="s">
        <v>485</v>
      </c>
      <c r="B1354" s="1" t="s">
        <v>486</v>
      </c>
      <c r="C1354" s="3">
        <v>44010</v>
      </c>
      <c r="D1354" s="1" t="s">
        <v>481</v>
      </c>
      <c r="E1354" s="1" t="s">
        <v>482</v>
      </c>
      <c r="F1354" s="1" t="s">
        <v>3318</v>
      </c>
      <c r="G1354" s="1" t="s">
        <v>3340</v>
      </c>
      <c r="H1354" s="42">
        <v>841</v>
      </c>
      <c r="I1354" s="2">
        <v>1</v>
      </c>
      <c r="J1354" s="2">
        <v>1977.57388429752</v>
      </c>
      <c r="K1354" s="87">
        <v>2966.1235175801598</v>
      </c>
      <c r="L1354" s="2">
        <v>3589.0094562719933</v>
      </c>
      <c r="M1354" s="4">
        <v>2392.864399999999</v>
      </c>
      <c r="N1354" s="4">
        <v>2392.864399999999</v>
      </c>
      <c r="O1354" s="4">
        <v>2273.2211799999991</v>
      </c>
      <c r="P1354" s="4">
        <v>2273.2211799999991</v>
      </c>
      <c r="Q1354" s="5" t="s">
        <v>2969</v>
      </c>
      <c r="R1354" s="12">
        <v>1315.7882762719942</v>
      </c>
      <c r="S1354" s="59">
        <v>13096</v>
      </c>
      <c r="T1354" s="59">
        <v>-315.61</v>
      </c>
      <c r="U1354" s="59">
        <v>-261.92</v>
      </c>
      <c r="V1354" s="59">
        <v>-157.14999999999964</v>
      </c>
      <c r="W1354" s="59">
        <v>12361.32</v>
      </c>
      <c r="X1354" s="60">
        <f>+W1354-P1355</f>
        <v>4683.7543050000058</v>
      </c>
      <c r="Y1354" s="5"/>
    </row>
    <row r="1355" spans="1:25" customFormat="1" x14ac:dyDescent="0.35">
      <c r="A1355" s="1"/>
      <c r="B1355" s="1"/>
      <c r="C1355" s="3"/>
      <c r="D1355" s="1"/>
      <c r="E1355" s="1"/>
      <c r="F1355" s="1"/>
      <c r="G1355" s="1"/>
      <c r="H1355" s="42"/>
      <c r="I1355" s="2"/>
      <c r="J1355" s="2"/>
      <c r="K1355" s="87"/>
      <c r="L1355" s="2"/>
      <c r="M1355" s="4"/>
      <c r="N1355" s="4"/>
      <c r="O1355" s="4"/>
      <c r="P1355" s="26">
        <f>SUM(P1352:P1354)</f>
        <v>7677.5656949999939</v>
      </c>
      <c r="Q1355" s="5"/>
      <c r="R1355" s="12"/>
      <c r="S1355" s="59">
        <v>0</v>
      </c>
      <c r="T1355" s="59">
        <v>0</v>
      </c>
      <c r="U1355" s="59">
        <v>0</v>
      </c>
      <c r="V1355" s="59">
        <v>0</v>
      </c>
      <c r="W1355" s="59">
        <v>0</v>
      </c>
      <c r="X1355" s="60">
        <f t="shared" ref="X1355:X1356" si="245">+W1355</f>
        <v>0</v>
      </c>
      <c r="Y1355" s="5"/>
    </row>
    <row r="1356" spans="1:25" customFormat="1" x14ac:dyDescent="0.35">
      <c r="A1356" s="1" t="s">
        <v>600</v>
      </c>
      <c r="B1356" s="1" t="s">
        <v>601</v>
      </c>
      <c r="C1356" s="3">
        <v>44011</v>
      </c>
      <c r="D1356" s="1" t="s">
        <v>602</v>
      </c>
      <c r="E1356" s="1" t="s">
        <v>603</v>
      </c>
      <c r="F1356" s="1" t="s">
        <v>2983</v>
      </c>
      <c r="G1356" s="1" t="s">
        <v>3341</v>
      </c>
      <c r="H1356" s="42"/>
      <c r="I1356" s="2">
        <v>1</v>
      </c>
      <c r="J1356" s="2">
        <v>181.975537190083</v>
      </c>
      <c r="K1356" s="87">
        <v>318.28977258843003</v>
      </c>
      <c r="L1356" s="2">
        <v>385.13062483200031</v>
      </c>
      <c r="M1356" s="4">
        <v>220.19040000000044</v>
      </c>
      <c r="N1356" s="4">
        <v>220.19040000000044</v>
      </c>
      <c r="O1356" s="4">
        <v>209.1808800000004</v>
      </c>
      <c r="P1356" s="4">
        <v>209.1808800000004</v>
      </c>
      <c r="Q1356" s="5" t="s">
        <v>2969</v>
      </c>
      <c r="R1356" s="12">
        <v>175.94974483199991</v>
      </c>
      <c r="S1356" s="59">
        <v>0</v>
      </c>
      <c r="T1356" s="59">
        <v>0</v>
      </c>
      <c r="U1356" s="59">
        <v>0</v>
      </c>
      <c r="V1356" s="59">
        <v>0</v>
      </c>
      <c r="W1356" s="59">
        <v>0</v>
      </c>
      <c r="X1356" s="60">
        <f t="shared" si="245"/>
        <v>0</v>
      </c>
      <c r="Y1356" s="5"/>
    </row>
    <row r="1357" spans="1:25" customFormat="1" x14ac:dyDescent="0.35">
      <c r="A1357" s="1" t="s">
        <v>606</v>
      </c>
      <c r="B1357" s="1" t="s">
        <v>607</v>
      </c>
      <c r="C1357" s="3">
        <v>44011</v>
      </c>
      <c r="D1357" s="1" t="s">
        <v>602</v>
      </c>
      <c r="E1357" s="1" t="s">
        <v>603</v>
      </c>
      <c r="F1357" s="1" t="s">
        <v>2983</v>
      </c>
      <c r="G1357" s="1" t="s">
        <v>3341</v>
      </c>
      <c r="H1357" s="42">
        <v>860</v>
      </c>
      <c r="I1357" s="2">
        <v>2</v>
      </c>
      <c r="J1357" s="2">
        <v>181.975537190083</v>
      </c>
      <c r="K1357" s="87">
        <v>636.41576719339002</v>
      </c>
      <c r="L1357" s="2">
        <v>770.06307830400192</v>
      </c>
      <c r="M1357" s="4">
        <v>220.19040000000044</v>
      </c>
      <c r="N1357" s="4">
        <v>440.38080000000087</v>
      </c>
      <c r="O1357" s="4">
        <v>418.3617600000008</v>
      </c>
      <c r="P1357" s="4">
        <v>418.3617600000008</v>
      </c>
      <c r="Q1357" s="5" t="s">
        <v>2969</v>
      </c>
      <c r="R1357" s="12">
        <v>351.70131830400112</v>
      </c>
      <c r="S1357" s="59">
        <v>1155.19</v>
      </c>
      <c r="T1357" s="59">
        <v>-27.84</v>
      </c>
      <c r="U1357" s="59">
        <v>-23.1</v>
      </c>
      <c r="V1357" s="59">
        <v>-48.520000000000209</v>
      </c>
      <c r="W1357" s="59">
        <v>1055.73</v>
      </c>
      <c r="X1357" s="60">
        <f>+W1357-P1358</f>
        <v>428.18735999999876</v>
      </c>
      <c r="Y1357" s="5"/>
    </row>
    <row r="1358" spans="1:25" customFormat="1" x14ac:dyDescent="0.35">
      <c r="A1358" s="1"/>
      <c r="B1358" s="1"/>
      <c r="C1358" s="3"/>
      <c r="D1358" s="1"/>
      <c r="E1358" s="1"/>
      <c r="F1358" s="1"/>
      <c r="G1358" s="1"/>
      <c r="H1358" s="42"/>
      <c r="I1358" s="2"/>
      <c r="J1358" s="2"/>
      <c r="K1358" s="87"/>
      <c r="L1358" s="2"/>
      <c r="M1358" s="4"/>
      <c r="N1358" s="4"/>
      <c r="O1358" s="4"/>
      <c r="P1358" s="26">
        <f>SUM(P1356:P1357)</f>
        <v>627.54264000000126</v>
      </c>
      <c r="Q1358" s="5"/>
      <c r="R1358" s="12"/>
      <c r="S1358" s="59">
        <v>0</v>
      </c>
      <c r="T1358" s="59">
        <v>0</v>
      </c>
      <c r="U1358" s="59">
        <v>0</v>
      </c>
      <c r="V1358" s="59">
        <v>0</v>
      </c>
      <c r="W1358" s="59">
        <v>0</v>
      </c>
      <c r="X1358" s="60">
        <f t="shared" ref="X1358:X1361" si="246">+W1358</f>
        <v>0</v>
      </c>
      <c r="Y1358" s="5"/>
    </row>
    <row r="1359" spans="1:25" customFormat="1" x14ac:dyDescent="0.35">
      <c r="A1359" s="1" t="s">
        <v>491</v>
      </c>
      <c r="B1359" s="1" t="s">
        <v>492</v>
      </c>
      <c r="C1359" s="3">
        <v>44011</v>
      </c>
      <c r="D1359" s="1" t="s">
        <v>493</v>
      </c>
      <c r="E1359" s="1" t="s">
        <v>494</v>
      </c>
      <c r="F1359" s="1" t="s">
        <v>2983</v>
      </c>
      <c r="G1359" s="1" t="s">
        <v>3057</v>
      </c>
      <c r="H1359" s="42"/>
      <c r="I1359" s="2">
        <v>1</v>
      </c>
      <c r="J1359" s="2">
        <v>619.94148760330597</v>
      </c>
      <c r="K1359" s="87">
        <v>1084.5628349024801</v>
      </c>
      <c r="L1359" s="2">
        <v>1312.3210302320008</v>
      </c>
      <c r="M1359" s="4">
        <v>750.1292000000002</v>
      </c>
      <c r="N1359" s="4">
        <v>750.1292000000002</v>
      </c>
      <c r="O1359" s="4">
        <v>712.62274000000014</v>
      </c>
      <c r="P1359" s="4">
        <v>712.62274000000014</v>
      </c>
      <c r="Q1359" s="5" t="s">
        <v>2969</v>
      </c>
      <c r="R1359" s="12">
        <v>599.69829023200066</v>
      </c>
      <c r="S1359" s="59">
        <v>0</v>
      </c>
      <c r="T1359" s="59">
        <v>0</v>
      </c>
      <c r="U1359" s="59">
        <v>0</v>
      </c>
      <c r="V1359" s="59">
        <v>0</v>
      </c>
      <c r="W1359" s="59">
        <v>0</v>
      </c>
      <c r="X1359" s="60">
        <f t="shared" si="246"/>
        <v>0</v>
      </c>
      <c r="Y1359" s="5"/>
    </row>
    <row r="1360" spans="1:25" customFormat="1" x14ac:dyDescent="0.35">
      <c r="A1360" s="1" t="s">
        <v>844</v>
      </c>
      <c r="B1360" s="1" t="s">
        <v>845</v>
      </c>
      <c r="C1360" s="3">
        <v>44011</v>
      </c>
      <c r="D1360" s="1" t="s">
        <v>493</v>
      </c>
      <c r="E1360" s="1" t="s">
        <v>494</v>
      </c>
      <c r="F1360" s="1" t="s">
        <v>2983</v>
      </c>
      <c r="G1360" s="1" t="s">
        <v>3057</v>
      </c>
      <c r="H1360" s="42"/>
      <c r="I1360" s="2">
        <v>1</v>
      </c>
      <c r="J1360" s="2">
        <v>379.18297520661201</v>
      </c>
      <c r="K1360" s="87">
        <v>663.37303146446402</v>
      </c>
      <c r="L1360" s="2">
        <v>802.68136807200142</v>
      </c>
      <c r="M1360" s="4">
        <v>458.8114000000005</v>
      </c>
      <c r="N1360" s="4">
        <v>458.8114000000005</v>
      </c>
      <c r="O1360" s="4">
        <v>435.87083000000047</v>
      </c>
      <c r="P1360" s="4">
        <v>435.87083000000047</v>
      </c>
      <c r="Q1360" s="5" t="s">
        <v>2969</v>
      </c>
      <c r="R1360" s="12">
        <v>366.81053807200095</v>
      </c>
      <c r="S1360" s="59">
        <v>0</v>
      </c>
      <c r="T1360" s="59">
        <v>0</v>
      </c>
      <c r="U1360" s="59">
        <v>0</v>
      </c>
      <c r="V1360" s="59">
        <v>0</v>
      </c>
      <c r="W1360" s="59">
        <v>0</v>
      </c>
      <c r="X1360" s="60">
        <f t="shared" si="246"/>
        <v>0</v>
      </c>
      <c r="Y1360" s="5"/>
    </row>
    <row r="1361" spans="1:25" customFormat="1" x14ac:dyDescent="0.35">
      <c r="A1361" s="1" t="s">
        <v>1702</v>
      </c>
      <c r="B1361" s="1" t="s">
        <v>1703</v>
      </c>
      <c r="C1361" s="3">
        <v>44011</v>
      </c>
      <c r="D1361" s="1" t="s">
        <v>493</v>
      </c>
      <c r="E1361" s="1" t="s">
        <v>494</v>
      </c>
      <c r="F1361" s="1" t="s">
        <v>2983</v>
      </c>
      <c r="G1361" s="1" t="s">
        <v>3057</v>
      </c>
      <c r="H1361" s="42"/>
      <c r="I1361" s="2">
        <v>1</v>
      </c>
      <c r="J1361" s="2">
        <v>176.041818181818</v>
      </c>
      <c r="K1361" s="87">
        <v>308.26506740000002</v>
      </c>
      <c r="L1361" s="2">
        <v>373.00073155400003</v>
      </c>
      <c r="M1361" s="4">
        <v>213.01059999999978</v>
      </c>
      <c r="N1361" s="4">
        <v>213.01059999999978</v>
      </c>
      <c r="O1361" s="4">
        <v>202.36006999999978</v>
      </c>
      <c r="P1361" s="4">
        <v>202.36006999999978</v>
      </c>
      <c r="Q1361" s="5" t="s">
        <v>2969</v>
      </c>
      <c r="R1361" s="12">
        <v>170.64066155400025</v>
      </c>
      <c r="S1361" s="59">
        <v>0</v>
      </c>
      <c r="T1361" s="59">
        <v>0</v>
      </c>
      <c r="U1361" s="59">
        <v>0</v>
      </c>
      <c r="V1361" s="59">
        <v>0</v>
      </c>
      <c r="W1361" s="59">
        <v>0</v>
      </c>
      <c r="X1361" s="60">
        <f t="shared" si="246"/>
        <v>0</v>
      </c>
      <c r="Y1361" s="5"/>
    </row>
    <row r="1362" spans="1:25" customFormat="1" x14ac:dyDescent="0.35">
      <c r="A1362" s="1" t="s">
        <v>1818</v>
      </c>
      <c r="B1362" s="1" t="s">
        <v>1819</v>
      </c>
      <c r="C1362" s="3">
        <v>44011</v>
      </c>
      <c r="D1362" s="1" t="s">
        <v>493</v>
      </c>
      <c r="E1362" s="1" t="s">
        <v>494</v>
      </c>
      <c r="F1362" s="1" t="s">
        <v>2983</v>
      </c>
      <c r="G1362" s="1" t="s">
        <v>3057</v>
      </c>
      <c r="H1362" s="42">
        <v>861</v>
      </c>
      <c r="I1362" s="2">
        <v>1</v>
      </c>
      <c r="J1362" s="2">
        <v>412.61280991735498</v>
      </c>
      <c r="K1362" s="87">
        <v>721.85373256611501</v>
      </c>
      <c r="L1362" s="2">
        <v>873.44301640499918</v>
      </c>
      <c r="M1362" s="4">
        <v>499.2614999999995</v>
      </c>
      <c r="N1362" s="4">
        <v>499.2614999999995</v>
      </c>
      <c r="O1362" s="4">
        <v>474.2984249999995</v>
      </c>
      <c r="P1362" s="4">
        <v>474.2984249999995</v>
      </c>
      <c r="Q1362" s="5" t="s">
        <v>2969</v>
      </c>
      <c r="R1362" s="12">
        <v>399.14459140499969</v>
      </c>
      <c r="S1362" s="59">
        <v>3361.44</v>
      </c>
      <c r="T1362" s="59">
        <v>-81.010000000000005</v>
      </c>
      <c r="U1362" s="59">
        <v>-67.23</v>
      </c>
      <c r="V1362" s="59">
        <v>-208.39999999999964</v>
      </c>
      <c r="W1362" s="59">
        <v>3004.8</v>
      </c>
      <c r="X1362" s="60">
        <f>+W1362-P1363</f>
        <v>1179.6479350000004</v>
      </c>
      <c r="Y1362" s="5"/>
    </row>
    <row r="1363" spans="1:25" customFormat="1" x14ac:dyDescent="0.35">
      <c r="A1363" s="1"/>
      <c r="B1363" s="1"/>
      <c r="C1363" s="3"/>
      <c r="D1363" s="1"/>
      <c r="E1363" s="1"/>
      <c r="F1363" s="1"/>
      <c r="G1363" s="1"/>
      <c r="H1363" s="42"/>
      <c r="I1363" s="2"/>
      <c r="J1363" s="2"/>
      <c r="K1363" s="87"/>
      <c r="L1363" s="2"/>
      <c r="M1363" s="4"/>
      <c r="N1363" s="4"/>
      <c r="O1363" s="4"/>
      <c r="P1363" s="26">
        <f>SUM(P1359:P1362)</f>
        <v>1825.1520649999998</v>
      </c>
      <c r="Q1363" s="5"/>
      <c r="R1363" s="12"/>
      <c r="S1363" s="59">
        <v>0</v>
      </c>
      <c r="T1363" s="59">
        <v>0</v>
      </c>
      <c r="U1363" s="59">
        <v>0</v>
      </c>
      <c r="V1363" s="59">
        <v>0</v>
      </c>
      <c r="W1363" s="59">
        <v>0</v>
      </c>
      <c r="X1363" s="60">
        <f t="shared" ref="X1363:X1366" si="247">+W1363</f>
        <v>0</v>
      </c>
      <c r="Y1363" s="5"/>
    </row>
    <row r="1364" spans="1:25" customFormat="1" x14ac:dyDescent="0.35">
      <c r="A1364" s="1" t="s">
        <v>210</v>
      </c>
      <c r="B1364" s="1" t="s">
        <v>211</v>
      </c>
      <c r="C1364" s="3">
        <v>44011</v>
      </c>
      <c r="D1364" s="1" t="s">
        <v>218</v>
      </c>
      <c r="E1364" s="1" t="s">
        <v>158</v>
      </c>
      <c r="F1364" s="1" t="s">
        <v>2983</v>
      </c>
      <c r="G1364" s="1" t="s">
        <v>3285</v>
      </c>
      <c r="H1364" s="42"/>
      <c r="I1364" s="2">
        <v>1</v>
      </c>
      <c r="J1364" s="2">
        <v>629.37776859504095</v>
      </c>
      <c r="K1364" s="87">
        <v>1101.18451904463</v>
      </c>
      <c r="L1364" s="2">
        <v>1332.4332680440023</v>
      </c>
      <c r="M1364" s="4">
        <v>761.54709999999955</v>
      </c>
      <c r="N1364" s="4">
        <v>761.54709999999955</v>
      </c>
      <c r="O1364" s="4">
        <v>723.46974499999953</v>
      </c>
      <c r="P1364" s="4">
        <v>723.46974499999953</v>
      </c>
      <c r="Q1364" s="5" t="s">
        <v>2969</v>
      </c>
      <c r="R1364" s="12">
        <v>608.96352304400273</v>
      </c>
      <c r="S1364" s="59">
        <v>0</v>
      </c>
      <c r="T1364" s="59">
        <v>0</v>
      </c>
      <c r="U1364" s="59">
        <v>0</v>
      </c>
      <c r="V1364" s="59">
        <v>0</v>
      </c>
      <c r="W1364" s="59">
        <v>0</v>
      </c>
      <c r="X1364" s="60">
        <f t="shared" si="247"/>
        <v>0</v>
      </c>
      <c r="Y1364" s="5"/>
    </row>
    <row r="1365" spans="1:25" customFormat="1" x14ac:dyDescent="0.35">
      <c r="A1365" s="1" t="s">
        <v>252</v>
      </c>
      <c r="B1365" s="1" t="s">
        <v>253</v>
      </c>
      <c r="C1365" s="3">
        <v>44011</v>
      </c>
      <c r="D1365" s="1" t="s">
        <v>218</v>
      </c>
      <c r="E1365" s="1" t="s">
        <v>158</v>
      </c>
      <c r="F1365" s="1" t="s">
        <v>2983</v>
      </c>
      <c r="G1365" s="1" t="s">
        <v>3285</v>
      </c>
      <c r="H1365" s="42"/>
      <c r="I1365" s="2">
        <v>1</v>
      </c>
      <c r="J1365" s="2">
        <v>232.53272727272699</v>
      </c>
      <c r="K1365" s="87">
        <v>406.36954352727201</v>
      </c>
      <c r="L1365" s="2">
        <v>491.7071476679991</v>
      </c>
      <c r="M1365" s="4">
        <v>281.36459999999965</v>
      </c>
      <c r="N1365" s="4">
        <v>281.36459999999965</v>
      </c>
      <c r="O1365" s="4">
        <v>267.29636999999968</v>
      </c>
      <c r="P1365" s="4">
        <v>267.29636999999968</v>
      </c>
      <c r="Q1365" s="5" t="s">
        <v>2969</v>
      </c>
      <c r="R1365" s="12">
        <v>224.41077766799941</v>
      </c>
      <c r="S1365" s="59">
        <v>0</v>
      </c>
      <c r="T1365" s="59">
        <v>0</v>
      </c>
      <c r="U1365" s="59">
        <v>0</v>
      </c>
      <c r="V1365" s="59">
        <v>0</v>
      </c>
      <c r="W1365" s="59">
        <v>0</v>
      </c>
      <c r="X1365" s="60">
        <f t="shared" si="247"/>
        <v>0</v>
      </c>
      <c r="Y1365" s="5"/>
    </row>
    <row r="1366" spans="1:25" customFormat="1" x14ac:dyDescent="0.35">
      <c r="A1366" s="1" t="s">
        <v>964</v>
      </c>
      <c r="B1366" s="1" t="s">
        <v>965</v>
      </c>
      <c r="C1366" s="3">
        <v>44011</v>
      </c>
      <c r="D1366" s="1" t="s">
        <v>218</v>
      </c>
      <c r="E1366" s="1" t="s">
        <v>158</v>
      </c>
      <c r="F1366" s="1" t="s">
        <v>2983</v>
      </c>
      <c r="G1366" s="1" t="s">
        <v>3285</v>
      </c>
      <c r="H1366" s="42"/>
      <c r="I1366" s="2">
        <v>1</v>
      </c>
      <c r="J1366" s="2">
        <v>368.60338842975199</v>
      </c>
      <c r="K1366" s="87">
        <v>645.04118561652899</v>
      </c>
      <c r="L1366" s="2">
        <v>780.49983459600003</v>
      </c>
      <c r="M1366" s="4">
        <v>446.01009999999991</v>
      </c>
      <c r="N1366" s="4">
        <v>446.01009999999991</v>
      </c>
      <c r="O1366" s="4">
        <v>423.70959499999992</v>
      </c>
      <c r="P1366" s="4">
        <v>423.70959499999992</v>
      </c>
      <c r="Q1366" s="5" t="s">
        <v>2969</v>
      </c>
      <c r="R1366" s="12">
        <v>356.79023959600011</v>
      </c>
      <c r="S1366" s="59">
        <v>0</v>
      </c>
      <c r="T1366" s="59">
        <v>0</v>
      </c>
      <c r="U1366" s="59">
        <v>0</v>
      </c>
      <c r="V1366" s="59">
        <v>0</v>
      </c>
      <c r="W1366" s="59">
        <v>0</v>
      </c>
      <c r="X1366" s="60">
        <f t="shared" si="247"/>
        <v>0</v>
      </c>
      <c r="Y1366" s="5"/>
    </row>
    <row r="1367" spans="1:25" customFormat="1" x14ac:dyDescent="0.35">
      <c r="A1367" s="1" t="s">
        <v>964</v>
      </c>
      <c r="B1367" s="1" t="s">
        <v>965</v>
      </c>
      <c r="C1367" s="3">
        <v>44011</v>
      </c>
      <c r="D1367" s="1" t="s">
        <v>218</v>
      </c>
      <c r="E1367" s="1" t="s">
        <v>158</v>
      </c>
      <c r="F1367" s="1" t="s">
        <v>2983</v>
      </c>
      <c r="G1367" s="1" t="s">
        <v>3285</v>
      </c>
      <c r="H1367" s="42">
        <v>862</v>
      </c>
      <c r="I1367" s="2">
        <v>1</v>
      </c>
      <c r="J1367" s="2">
        <v>368.60338842975199</v>
      </c>
      <c r="K1367" s="87">
        <v>645.04118561652899</v>
      </c>
      <c r="L1367" s="2">
        <v>780.49983459600003</v>
      </c>
      <c r="M1367" s="4">
        <v>446.01009999999991</v>
      </c>
      <c r="N1367" s="4">
        <v>446.01009999999991</v>
      </c>
      <c r="O1367" s="4">
        <v>423.70959499999992</v>
      </c>
      <c r="P1367" s="4">
        <v>423.70959499999992</v>
      </c>
      <c r="Q1367" s="5" t="s">
        <v>2969</v>
      </c>
      <c r="R1367" s="12">
        <v>356.79023959600011</v>
      </c>
      <c r="S1367" s="59">
        <v>3385.14</v>
      </c>
      <c r="T1367" s="59">
        <v>-81.58</v>
      </c>
      <c r="U1367" s="59">
        <v>-67.7</v>
      </c>
      <c r="V1367" s="59">
        <v>-108.32999999999993</v>
      </c>
      <c r="W1367" s="59">
        <v>3127.53</v>
      </c>
      <c r="X1367" s="60">
        <f>+W1367-P1368</f>
        <v>1289.3446950000011</v>
      </c>
      <c r="Y1367" s="5"/>
    </row>
    <row r="1368" spans="1:25" customFormat="1" x14ac:dyDescent="0.35">
      <c r="A1368" s="1"/>
      <c r="B1368" s="1"/>
      <c r="C1368" s="3"/>
      <c r="D1368" s="1"/>
      <c r="E1368" s="1"/>
      <c r="F1368" s="1"/>
      <c r="G1368" s="1"/>
      <c r="H1368" s="42"/>
      <c r="I1368" s="2"/>
      <c r="J1368" s="2"/>
      <c r="K1368" s="87"/>
      <c r="L1368" s="2"/>
      <c r="M1368" s="4"/>
      <c r="N1368" s="4"/>
      <c r="O1368" s="4"/>
      <c r="P1368" s="26">
        <f>SUM(P1364:P1367)</f>
        <v>1838.1853049999991</v>
      </c>
      <c r="Q1368" s="5"/>
      <c r="R1368" s="12"/>
      <c r="S1368" s="59">
        <v>0</v>
      </c>
      <c r="T1368" s="59">
        <v>0</v>
      </c>
      <c r="U1368" s="59">
        <v>0</v>
      </c>
      <c r="V1368" s="59">
        <v>0</v>
      </c>
      <c r="W1368" s="59">
        <v>0</v>
      </c>
      <c r="X1368" s="60">
        <f>+W1368</f>
        <v>0</v>
      </c>
      <c r="Y1368" s="5"/>
    </row>
    <row r="1369" spans="1:25" customFormat="1" x14ac:dyDescent="0.35">
      <c r="A1369" s="1" t="s">
        <v>679</v>
      </c>
      <c r="B1369" s="1" t="s">
        <v>680</v>
      </c>
      <c r="C1369" s="3">
        <v>44011</v>
      </c>
      <c r="D1369" s="1" t="s">
        <v>683</v>
      </c>
      <c r="E1369" s="1" t="s">
        <v>365</v>
      </c>
      <c r="F1369" s="1" t="s">
        <v>2983</v>
      </c>
      <c r="G1369" s="1" t="s">
        <v>3317</v>
      </c>
      <c r="H1369" s="42">
        <v>855</v>
      </c>
      <c r="I1369" s="2">
        <v>1</v>
      </c>
      <c r="J1369" s="2">
        <v>2412.7790082644601</v>
      </c>
      <c r="K1369" s="87">
        <v>3618.1792730032998</v>
      </c>
      <c r="L1369" s="2">
        <v>4377.9969203339924</v>
      </c>
      <c r="M1369" s="4">
        <v>2919.4625999999967</v>
      </c>
      <c r="N1369" s="4">
        <v>2919.4625999999967</v>
      </c>
      <c r="O1369" s="4">
        <v>2773.4894699999968</v>
      </c>
      <c r="P1369" s="26">
        <v>2773.4894699999968</v>
      </c>
      <c r="Q1369" s="5" t="s">
        <v>2969</v>
      </c>
      <c r="R1369" s="12">
        <v>1604.5074503339956</v>
      </c>
      <c r="S1369" s="59">
        <v>4378</v>
      </c>
      <c r="T1369" s="59">
        <v>-105.51</v>
      </c>
      <c r="U1369" s="59">
        <v>-87.56</v>
      </c>
      <c r="V1369" s="59">
        <v>-52.539999999999054</v>
      </c>
      <c r="W1369" s="59">
        <v>4132.3900000000003</v>
      </c>
      <c r="X1369" s="60">
        <f t="shared" ref="X1369:X1372" si="248">+W1369-P1369</f>
        <v>1358.9005300000035</v>
      </c>
      <c r="Y1369" s="5"/>
    </row>
    <row r="1370" spans="1:25" customFormat="1" x14ac:dyDescent="0.35">
      <c r="A1370" s="1" t="s">
        <v>2474</v>
      </c>
      <c r="B1370" s="1" t="s">
        <v>2475</v>
      </c>
      <c r="C1370" s="3">
        <v>44011</v>
      </c>
      <c r="D1370" s="1" t="s">
        <v>2539</v>
      </c>
      <c r="E1370" s="1" t="s">
        <v>2538</v>
      </c>
      <c r="F1370" s="1" t="s">
        <v>3318</v>
      </c>
      <c r="G1370" s="1" t="s">
        <v>3339</v>
      </c>
      <c r="H1370" s="42">
        <v>840</v>
      </c>
      <c r="I1370" s="2">
        <v>1</v>
      </c>
      <c r="J1370" s="2">
        <v>806.82363636363596</v>
      </c>
      <c r="K1370" s="87">
        <v>1411.56215652727</v>
      </c>
      <c r="L1370" s="2">
        <v>1707.9902093979965</v>
      </c>
      <c r="M1370" s="4">
        <v>976.25659999999948</v>
      </c>
      <c r="N1370" s="4">
        <v>976.25659999999948</v>
      </c>
      <c r="O1370" s="4">
        <v>927.44376999999952</v>
      </c>
      <c r="P1370" s="26">
        <v>927.44376999999952</v>
      </c>
      <c r="Q1370" s="5" t="s">
        <v>2969</v>
      </c>
      <c r="R1370" s="12">
        <v>780.54643939799701</v>
      </c>
      <c r="S1370" s="59">
        <v>3416</v>
      </c>
      <c r="T1370" s="59">
        <v>-82.33</v>
      </c>
      <c r="U1370" s="59">
        <v>-68.319999999999993</v>
      </c>
      <c r="V1370" s="59">
        <v>-143.4699999999998</v>
      </c>
      <c r="W1370" s="59">
        <v>3121.88</v>
      </c>
      <c r="X1370" s="60">
        <f t="shared" si="248"/>
        <v>2194.4362300000007</v>
      </c>
      <c r="Y1370" s="5"/>
    </row>
    <row r="1371" spans="1:25" customFormat="1" x14ac:dyDescent="0.35">
      <c r="A1371" s="1" t="s">
        <v>2474</v>
      </c>
      <c r="B1371" s="1" t="s">
        <v>2475</v>
      </c>
      <c r="C1371" s="3">
        <v>44011</v>
      </c>
      <c r="D1371" s="1" t="s">
        <v>2540</v>
      </c>
      <c r="E1371" s="1" t="s">
        <v>2541</v>
      </c>
      <c r="F1371" s="1" t="s">
        <v>3318</v>
      </c>
      <c r="G1371" s="1" t="s">
        <v>3342</v>
      </c>
      <c r="H1371" s="42">
        <v>844</v>
      </c>
      <c r="I1371" s="2">
        <v>2</v>
      </c>
      <c r="J1371" s="2">
        <v>806.82363636363596</v>
      </c>
      <c r="K1371" s="87">
        <v>2823.1243130545399</v>
      </c>
      <c r="L1371" s="2">
        <v>3415.980418795993</v>
      </c>
      <c r="M1371" s="4">
        <v>976.25659999999948</v>
      </c>
      <c r="N1371" s="4">
        <v>1952.513199999999</v>
      </c>
      <c r="O1371" s="4">
        <v>1854.887539999999</v>
      </c>
      <c r="P1371" s="26">
        <v>1854.887539999999</v>
      </c>
      <c r="Q1371" s="5" t="s">
        <v>2969</v>
      </c>
      <c r="R1371" s="12">
        <v>1561.092878795994</v>
      </c>
      <c r="S1371" s="59">
        <v>4391</v>
      </c>
      <c r="T1371" s="59">
        <v>-105.82</v>
      </c>
      <c r="U1371" s="59">
        <v>-87.82</v>
      </c>
      <c r="V1371" s="59">
        <v>-184.42000000000053</v>
      </c>
      <c r="W1371" s="59">
        <v>4012.94</v>
      </c>
      <c r="X1371" s="60">
        <f t="shared" si="248"/>
        <v>2158.0524600000008</v>
      </c>
      <c r="Y1371" s="5"/>
    </row>
    <row r="1372" spans="1:25" customFormat="1" x14ac:dyDescent="0.35">
      <c r="A1372" s="1" t="s">
        <v>2474</v>
      </c>
      <c r="B1372" s="1" t="s">
        <v>2475</v>
      </c>
      <c r="C1372" s="3">
        <v>44011</v>
      </c>
      <c r="D1372" s="1" t="s">
        <v>2542</v>
      </c>
      <c r="E1372" s="1" t="s">
        <v>2543</v>
      </c>
      <c r="F1372" s="1" t="s">
        <v>3318</v>
      </c>
      <c r="G1372" s="1" t="s">
        <v>3343</v>
      </c>
      <c r="H1372" s="42">
        <v>845</v>
      </c>
      <c r="I1372" s="2">
        <v>1</v>
      </c>
      <c r="J1372" s="2">
        <v>806.82363636363596</v>
      </c>
      <c r="K1372" s="87">
        <v>1411.56215652727</v>
      </c>
      <c r="L1372" s="2">
        <v>1707.9902093979965</v>
      </c>
      <c r="M1372" s="4">
        <v>976.25659999999948</v>
      </c>
      <c r="N1372" s="4">
        <v>976.25659999999948</v>
      </c>
      <c r="O1372" s="4">
        <v>927.44376999999952</v>
      </c>
      <c r="P1372" s="26">
        <v>927.44376999999952</v>
      </c>
      <c r="Q1372" s="5" t="s">
        <v>2969</v>
      </c>
      <c r="R1372" s="12">
        <v>780.54643939799701</v>
      </c>
      <c r="S1372" s="59">
        <v>1708</v>
      </c>
      <c r="T1372" s="59">
        <v>-41.16</v>
      </c>
      <c r="U1372" s="59">
        <v>-34.159999999999997</v>
      </c>
      <c r="V1372" s="59">
        <v>-105.89999999999986</v>
      </c>
      <c r="W1372" s="59">
        <v>1526.78</v>
      </c>
      <c r="X1372" s="60">
        <f t="shared" si="248"/>
        <v>599.33623000000046</v>
      </c>
      <c r="Y1372" s="5"/>
    </row>
    <row r="1373" spans="1:25" customFormat="1" x14ac:dyDescent="0.35">
      <c r="A1373" s="1" t="s">
        <v>756</v>
      </c>
      <c r="B1373" s="1" t="s">
        <v>757</v>
      </c>
      <c r="C1373" s="3">
        <v>44011</v>
      </c>
      <c r="D1373" s="1" t="s">
        <v>760</v>
      </c>
      <c r="E1373" s="1" t="s">
        <v>761</v>
      </c>
      <c r="F1373" s="1" t="s">
        <v>3318</v>
      </c>
      <c r="G1373" s="1" t="s">
        <v>3344</v>
      </c>
      <c r="H1373" s="42"/>
      <c r="I1373" s="2">
        <v>4</v>
      </c>
      <c r="J1373" s="2">
        <v>10.995702479338799</v>
      </c>
      <c r="K1373" s="87">
        <v>77.019617930578207</v>
      </c>
      <c r="L1373" s="2">
        <v>93.19373769599963</v>
      </c>
      <c r="M1373" s="4">
        <v>13.304799999999947</v>
      </c>
      <c r="N1373" s="4">
        <v>53.219199999999788</v>
      </c>
      <c r="O1373" s="4">
        <v>50.558239999999799</v>
      </c>
      <c r="P1373" s="4">
        <v>50.558239999999799</v>
      </c>
      <c r="Q1373" s="5" t="s">
        <v>2969</v>
      </c>
      <c r="R1373" s="12">
        <v>42.635497695999831</v>
      </c>
      <c r="S1373" s="59">
        <v>0</v>
      </c>
      <c r="T1373" s="59">
        <v>0</v>
      </c>
      <c r="U1373" s="59">
        <v>0</v>
      </c>
      <c r="V1373" s="59">
        <v>0</v>
      </c>
      <c r="W1373" s="59">
        <v>0</v>
      </c>
      <c r="X1373" s="60">
        <f t="shared" ref="X1373:X1375" si="249">+W1373</f>
        <v>0</v>
      </c>
      <c r="Y1373" s="5"/>
    </row>
    <row r="1374" spans="1:25" customFormat="1" x14ac:dyDescent="0.35">
      <c r="A1374" s="1" t="s">
        <v>798</v>
      </c>
      <c r="B1374" s="1" t="s">
        <v>799</v>
      </c>
      <c r="C1374" s="3">
        <v>44011</v>
      </c>
      <c r="D1374" s="1" t="s">
        <v>760</v>
      </c>
      <c r="E1374" s="1" t="s">
        <v>761</v>
      </c>
      <c r="F1374" s="1" t="s">
        <v>3318</v>
      </c>
      <c r="G1374" s="1" t="s">
        <v>3344</v>
      </c>
      <c r="H1374" s="42"/>
      <c r="I1374" s="2">
        <v>1</v>
      </c>
      <c r="J1374" s="2">
        <v>127.319173553719</v>
      </c>
      <c r="K1374" s="87">
        <v>245.010471203306</v>
      </c>
      <c r="L1374" s="2">
        <v>296.46267015600023</v>
      </c>
      <c r="M1374" s="4">
        <v>154.05619999999999</v>
      </c>
      <c r="N1374" s="4">
        <v>154.05619999999999</v>
      </c>
      <c r="O1374" s="4">
        <v>146.35338999999999</v>
      </c>
      <c r="P1374" s="4">
        <v>146.35338999999999</v>
      </c>
      <c r="Q1374" s="5" t="s">
        <v>2969</v>
      </c>
      <c r="R1374" s="12">
        <v>150.10928015600024</v>
      </c>
      <c r="S1374" s="59">
        <v>0</v>
      </c>
      <c r="T1374" s="59">
        <v>0</v>
      </c>
      <c r="U1374" s="59">
        <v>0</v>
      </c>
      <c r="V1374" s="59">
        <v>0</v>
      </c>
      <c r="W1374" s="59">
        <v>0</v>
      </c>
      <c r="X1374" s="60">
        <f t="shared" si="249"/>
        <v>0</v>
      </c>
      <c r="Y1374" s="5"/>
    </row>
    <row r="1375" spans="1:25" customFormat="1" x14ac:dyDescent="0.35">
      <c r="A1375" s="1" t="s">
        <v>866</v>
      </c>
      <c r="B1375" s="1" t="s">
        <v>867</v>
      </c>
      <c r="C1375" s="3">
        <v>44011</v>
      </c>
      <c r="D1375" s="1" t="s">
        <v>760</v>
      </c>
      <c r="E1375" s="1" t="s">
        <v>761</v>
      </c>
      <c r="F1375" s="1" t="s">
        <v>3318</v>
      </c>
      <c r="G1375" s="1" t="s">
        <v>3344</v>
      </c>
      <c r="H1375" s="42"/>
      <c r="I1375" s="2">
        <v>1</v>
      </c>
      <c r="J1375" s="2">
        <v>158.30231404958701</v>
      </c>
      <c r="K1375" s="87">
        <v>276.935651221488</v>
      </c>
      <c r="L1375" s="2">
        <v>335.09213797800049</v>
      </c>
      <c r="M1375" s="4">
        <v>191.54580000000027</v>
      </c>
      <c r="N1375" s="4">
        <v>191.54580000000027</v>
      </c>
      <c r="O1375" s="4">
        <v>181.96851000000024</v>
      </c>
      <c r="P1375" s="4">
        <v>181.96851000000024</v>
      </c>
      <c r="Q1375" s="5" t="s">
        <v>2969</v>
      </c>
      <c r="R1375" s="12">
        <v>153.12362797800026</v>
      </c>
      <c r="S1375" s="59">
        <v>0</v>
      </c>
      <c r="T1375" s="59">
        <v>0</v>
      </c>
      <c r="U1375" s="59">
        <v>0</v>
      </c>
      <c r="V1375" s="59">
        <v>0</v>
      </c>
      <c r="W1375" s="59">
        <v>0</v>
      </c>
      <c r="X1375" s="60">
        <f t="shared" si="249"/>
        <v>0</v>
      </c>
      <c r="Y1375" s="5"/>
    </row>
    <row r="1376" spans="1:25" customFormat="1" x14ac:dyDescent="0.35">
      <c r="A1376" s="1" t="s">
        <v>1145</v>
      </c>
      <c r="B1376" s="1" t="s">
        <v>1146</v>
      </c>
      <c r="C1376" s="3">
        <v>44011</v>
      </c>
      <c r="D1376" s="1" t="s">
        <v>760</v>
      </c>
      <c r="E1376" s="1" t="s">
        <v>761</v>
      </c>
      <c r="F1376" s="1" t="s">
        <v>3318</v>
      </c>
      <c r="G1376" s="1" t="s">
        <v>3344</v>
      </c>
      <c r="H1376" s="42">
        <v>849</v>
      </c>
      <c r="I1376" s="2">
        <v>1</v>
      </c>
      <c r="J1376" s="2">
        <v>148.53363636363599</v>
      </c>
      <c r="K1376" s="87">
        <v>259.084251236363</v>
      </c>
      <c r="L1376" s="2">
        <v>313.49194399599924</v>
      </c>
      <c r="M1376" s="4">
        <v>179.72569999999953</v>
      </c>
      <c r="N1376" s="4">
        <v>179.72569999999953</v>
      </c>
      <c r="O1376" s="4">
        <v>170.73941499999955</v>
      </c>
      <c r="P1376" s="4">
        <v>170.73941499999955</v>
      </c>
      <c r="Q1376" s="5" t="s">
        <v>2969</v>
      </c>
      <c r="R1376" s="12">
        <v>142.75252899599968</v>
      </c>
      <c r="S1376" s="59">
        <v>1038.23</v>
      </c>
      <c r="T1376" s="59">
        <v>-25.02</v>
      </c>
      <c r="U1376" s="59">
        <v>-20.76</v>
      </c>
      <c r="V1376" s="59">
        <v>-12.460000000000036</v>
      </c>
      <c r="W1376" s="59">
        <v>979.99</v>
      </c>
      <c r="X1376" s="60">
        <f>+W1376-P1377</f>
        <v>430.37044500000047</v>
      </c>
      <c r="Y1376" s="5"/>
    </row>
    <row r="1377" spans="1:25" customFormat="1" x14ac:dyDescent="0.35">
      <c r="A1377" s="1"/>
      <c r="B1377" s="1"/>
      <c r="C1377" s="3"/>
      <c r="D1377" s="1"/>
      <c r="E1377" s="1"/>
      <c r="F1377" s="1"/>
      <c r="G1377" s="1"/>
      <c r="H1377" s="42"/>
      <c r="I1377" s="2"/>
      <c r="J1377" s="2"/>
      <c r="K1377" s="87"/>
      <c r="L1377" s="2"/>
      <c r="M1377" s="4"/>
      <c r="N1377" s="4"/>
      <c r="O1377" s="4"/>
      <c r="P1377" s="26">
        <f>SUM(P1373:P1376)</f>
        <v>549.61955499999954</v>
      </c>
      <c r="Q1377" s="5"/>
      <c r="R1377" s="12"/>
      <c r="S1377" s="59">
        <v>0</v>
      </c>
      <c r="T1377" s="59">
        <v>0</v>
      </c>
      <c r="U1377" s="59">
        <v>0</v>
      </c>
      <c r="V1377" s="59">
        <v>0</v>
      </c>
      <c r="W1377" s="59">
        <v>0</v>
      </c>
      <c r="X1377" s="60">
        <f>+W1377</f>
        <v>0</v>
      </c>
      <c r="Y1377" s="5"/>
    </row>
    <row r="1378" spans="1:25" customFormat="1" x14ac:dyDescent="0.35">
      <c r="A1378" s="1" t="s">
        <v>1976</v>
      </c>
      <c r="B1378" s="1" t="s">
        <v>1977</v>
      </c>
      <c r="C1378" s="3">
        <v>44011</v>
      </c>
      <c r="D1378" s="1" t="s">
        <v>1978</v>
      </c>
      <c r="E1378" s="1" t="s">
        <v>761</v>
      </c>
      <c r="F1378" s="1" t="s">
        <v>3318</v>
      </c>
      <c r="G1378" s="1" t="s">
        <v>3344</v>
      </c>
      <c r="H1378" s="42">
        <v>846</v>
      </c>
      <c r="I1378" s="2">
        <v>1</v>
      </c>
      <c r="J1378" s="2">
        <v>546.16289256198399</v>
      </c>
      <c r="K1378" s="87">
        <v>955.58298171322394</v>
      </c>
      <c r="L1378" s="2">
        <v>1156.2554078730009</v>
      </c>
      <c r="M1378" s="4">
        <v>660.85710000000063</v>
      </c>
      <c r="N1378" s="4">
        <v>660.85710000000063</v>
      </c>
      <c r="O1378" s="4">
        <v>627.8142450000006</v>
      </c>
      <c r="P1378" s="26">
        <v>627.8142450000006</v>
      </c>
      <c r="Q1378" s="5" t="s">
        <v>2969</v>
      </c>
      <c r="R1378" s="12">
        <v>528.44116287300028</v>
      </c>
      <c r="S1378" s="59">
        <v>1156.26</v>
      </c>
      <c r="T1378" s="59">
        <v>-27.87</v>
      </c>
      <c r="U1378" s="59">
        <v>-23.13</v>
      </c>
      <c r="V1378" s="59">
        <v>-48.559999999999945</v>
      </c>
      <c r="W1378" s="59">
        <v>1056.7</v>
      </c>
      <c r="X1378" s="60">
        <f t="shared" ref="X1378:X1379" si="250">+W1378-P1378</f>
        <v>428.88575499999945</v>
      </c>
      <c r="Y1378" s="5"/>
    </row>
    <row r="1379" spans="1:25" customFormat="1" x14ac:dyDescent="0.35">
      <c r="A1379" s="1" t="s">
        <v>1025</v>
      </c>
      <c r="B1379" s="1" t="s">
        <v>1026</v>
      </c>
      <c r="C1379" s="3">
        <v>44011</v>
      </c>
      <c r="D1379" s="1" t="s">
        <v>1031</v>
      </c>
      <c r="E1379" s="1" t="s">
        <v>1032</v>
      </c>
      <c r="F1379" s="1" t="s">
        <v>3318</v>
      </c>
      <c r="G1379" s="1" t="s">
        <v>3345</v>
      </c>
      <c r="H1379" s="42">
        <v>847</v>
      </c>
      <c r="I1379" s="2">
        <v>1</v>
      </c>
      <c r="J1379" s="2">
        <v>660.18702479338799</v>
      </c>
      <c r="K1379" s="87">
        <v>1268.3711176438001</v>
      </c>
      <c r="L1379" s="2">
        <v>1534.729052348998</v>
      </c>
      <c r="M1379" s="4">
        <v>798.82629999999949</v>
      </c>
      <c r="N1379" s="4">
        <v>798.82629999999949</v>
      </c>
      <c r="O1379" s="4">
        <v>758.88498499999946</v>
      </c>
      <c r="P1379" s="26">
        <v>758.88498499999946</v>
      </c>
      <c r="Q1379" s="5" t="s">
        <v>2969</v>
      </c>
      <c r="R1379" s="12">
        <v>775.84406734899858</v>
      </c>
      <c r="S1379" s="59">
        <v>1534.74</v>
      </c>
      <c r="T1379" s="59">
        <v>-36.99</v>
      </c>
      <c r="U1379" s="59">
        <v>-30.69</v>
      </c>
      <c r="V1379" s="59">
        <v>-49.099999999999909</v>
      </c>
      <c r="W1379" s="59">
        <v>1417.96</v>
      </c>
      <c r="X1379" s="60">
        <f t="shared" si="250"/>
        <v>659.07501500000058</v>
      </c>
      <c r="Y1379" s="5"/>
    </row>
    <row r="1380" spans="1:25" customFormat="1" x14ac:dyDescent="0.35">
      <c r="A1380" s="1" t="s">
        <v>1820</v>
      </c>
      <c r="B1380" s="1" t="s">
        <v>1821</v>
      </c>
      <c r="C1380" s="3">
        <v>44011</v>
      </c>
      <c r="D1380" s="1" t="s">
        <v>1824</v>
      </c>
      <c r="E1380" s="1" t="s">
        <v>1825</v>
      </c>
      <c r="F1380" s="1" t="s">
        <v>3318</v>
      </c>
      <c r="G1380" s="1" t="s">
        <v>3346</v>
      </c>
      <c r="H1380" s="42"/>
      <c r="I1380" s="2">
        <v>1</v>
      </c>
      <c r="J1380" s="2">
        <v>242.04421487603301</v>
      </c>
      <c r="K1380" s="87">
        <v>423.47571746281</v>
      </c>
      <c r="L1380" s="2">
        <v>512.40561813000011</v>
      </c>
      <c r="M1380" s="4">
        <v>292.87349999999992</v>
      </c>
      <c r="N1380" s="4">
        <v>292.87349999999992</v>
      </c>
      <c r="O1380" s="4">
        <v>278.22982499999989</v>
      </c>
      <c r="P1380" s="4">
        <v>278.22982499999989</v>
      </c>
      <c r="Q1380" s="5" t="s">
        <v>2969</v>
      </c>
      <c r="R1380" s="12">
        <v>234.17579313000022</v>
      </c>
      <c r="S1380" s="59">
        <v>0</v>
      </c>
      <c r="T1380" s="59">
        <v>0</v>
      </c>
      <c r="U1380" s="59">
        <v>0</v>
      </c>
      <c r="V1380" s="59">
        <v>0</v>
      </c>
      <c r="W1380" s="59">
        <v>0</v>
      </c>
      <c r="X1380" s="60">
        <f t="shared" ref="X1380:X1381" si="251">+W1380</f>
        <v>0</v>
      </c>
      <c r="Y1380" s="5"/>
    </row>
    <row r="1381" spans="1:25" customFormat="1" x14ac:dyDescent="0.35">
      <c r="A1381" s="1" t="s">
        <v>2092</v>
      </c>
      <c r="B1381" s="1" t="s">
        <v>2093</v>
      </c>
      <c r="C1381" s="3">
        <v>44011</v>
      </c>
      <c r="D1381" s="1" t="s">
        <v>1824</v>
      </c>
      <c r="E1381" s="1" t="s">
        <v>1825</v>
      </c>
      <c r="F1381" s="1" t="s">
        <v>3318</v>
      </c>
      <c r="G1381" s="1" t="s">
        <v>3346</v>
      </c>
      <c r="H1381" s="42"/>
      <c r="I1381" s="2">
        <v>1</v>
      </c>
      <c r="J1381" s="2">
        <v>154.745123966942</v>
      </c>
      <c r="K1381" s="87">
        <v>271.07631836032999</v>
      </c>
      <c r="L1381" s="2">
        <v>328.0023452159993</v>
      </c>
      <c r="M1381" s="4">
        <v>187.24159999999981</v>
      </c>
      <c r="N1381" s="4">
        <v>187.24159999999981</v>
      </c>
      <c r="O1381" s="4">
        <v>177.87951999999981</v>
      </c>
      <c r="P1381" s="4">
        <v>177.87951999999981</v>
      </c>
      <c r="Q1381" s="5" t="s">
        <v>2969</v>
      </c>
      <c r="R1381" s="12">
        <v>150.12282521599948</v>
      </c>
      <c r="S1381" s="59">
        <v>0</v>
      </c>
      <c r="T1381" s="59">
        <v>0</v>
      </c>
      <c r="U1381" s="59">
        <v>0</v>
      </c>
      <c r="V1381" s="59">
        <v>0</v>
      </c>
      <c r="W1381" s="59">
        <v>0</v>
      </c>
      <c r="X1381" s="60">
        <f t="shared" si="251"/>
        <v>0</v>
      </c>
      <c r="Y1381" s="5"/>
    </row>
    <row r="1382" spans="1:25" customFormat="1" x14ac:dyDescent="0.35">
      <c r="A1382" s="1" t="s">
        <v>2731</v>
      </c>
      <c r="B1382" s="1" t="s">
        <v>2732</v>
      </c>
      <c r="C1382" s="3">
        <v>44011</v>
      </c>
      <c r="D1382" s="1" t="s">
        <v>1824</v>
      </c>
      <c r="E1382" s="1" t="s">
        <v>1825</v>
      </c>
      <c r="F1382" s="1" t="s">
        <v>3318</v>
      </c>
      <c r="G1382" s="1" t="s">
        <v>3346</v>
      </c>
      <c r="H1382" s="42">
        <v>848</v>
      </c>
      <c r="I1382" s="2">
        <v>1</v>
      </c>
      <c r="J1382" s="2">
        <v>659.09768595041305</v>
      </c>
      <c r="K1382" s="87">
        <v>1153.1968572000001</v>
      </c>
      <c r="L1382" s="2">
        <v>1395.368197212</v>
      </c>
      <c r="M1382" s="4">
        <v>797.50819999999976</v>
      </c>
      <c r="N1382" s="4">
        <v>797.50819999999976</v>
      </c>
      <c r="O1382" s="4">
        <v>757.63278999999977</v>
      </c>
      <c r="P1382" s="4">
        <v>757.63278999999977</v>
      </c>
      <c r="Q1382" s="5" t="s">
        <v>2969</v>
      </c>
      <c r="R1382" s="12">
        <v>637.73540721200027</v>
      </c>
      <c r="S1382" s="59">
        <v>2235.77</v>
      </c>
      <c r="T1382" s="59">
        <v>-53.88</v>
      </c>
      <c r="U1382" s="59">
        <v>-44.72</v>
      </c>
      <c r="V1382" s="59">
        <v>-93.900000000000091</v>
      </c>
      <c r="W1382" s="59">
        <v>2043.27</v>
      </c>
      <c r="X1382" s="60">
        <f>+W1382-P1383</f>
        <v>829.52786500000047</v>
      </c>
      <c r="Y1382" s="5"/>
    </row>
    <row r="1383" spans="1:25" customFormat="1" x14ac:dyDescent="0.35">
      <c r="A1383" s="1"/>
      <c r="B1383" s="1"/>
      <c r="C1383" s="3"/>
      <c r="D1383" s="1"/>
      <c r="E1383" s="1"/>
      <c r="F1383" s="1"/>
      <c r="G1383" s="1"/>
      <c r="H1383" s="42"/>
      <c r="I1383" s="2"/>
      <c r="J1383" s="2"/>
      <c r="K1383" s="87"/>
      <c r="L1383" s="2"/>
      <c r="M1383" s="4"/>
      <c r="N1383" s="4"/>
      <c r="O1383" s="4"/>
      <c r="P1383" s="26">
        <f>SUM(P1380:P1382)</f>
        <v>1213.7421349999995</v>
      </c>
      <c r="Q1383" s="5"/>
      <c r="R1383" s="12"/>
      <c r="S1383" s="59">
        <v>0</v>
      </c>
      <c r="T1383" s="59">
        <v>0</v>
      </c>
      <c r="U1383" s="59">
        <v>0</v>
      </c>
      <c r="V1383" s="59">
        <v>0</v>
      </c>
      <c r="W1383" s="59">
        <v>0</v>
      </c>
      <c r="X1383" s="60">
        <f t="shared" ref="X1383:X1387" si="252">+W1383</f>
        <v>0</v>
      </c>
      <c r="Y1383" s="5"/>
    </row>
    <row r="1384" spans="1:25" customFormat="1" x14ac:dyDescent="0.35">
      <c r="A1384" s="1" t="s">
        <v>770</v>
      </c>
      <c r="B1384" s="1" t="s">
        <v>771</v>
      </c>
      <c r="C1384" s="3">
        <v>44011</v>
      </c>
      <c r="D1384" s="1" t="s">
        <v>772</v>
      </c>
      <c r="E1384" s="1" t="s">
        <v>773</v>
      </c>
      <c r="F1384" s="1" t="s">
        <v>3318</v>
      </c>
      <c r="G1384" s="1" t="s">
        <v>3347</v>
      </c>
      <c r="H1384" s="42"/>
      <c r="I1384" s="2">
        <v>1</v>
      </c>
      <c r="J1384" s="2">
        <v>26.621239669421499</v>
      </c>
      <c r="K1384" s="87">
        <v>47.1017579842975</v>
      </c>
      <c r="L1384" s="2">
        <v>56.993127160999975</v>
      </c>
      <c r="M1384" s="4">
        <v>32.211700000000015</v>
      </c>
      <c r="N1384" s="4">
        <v>32.211700000000015</v>
      </c>
      <c r="O1384" s="4">
        <v>30.601115000000011</v>
      </c>
      <c r="P1384" s="4">
        <v>30.601115000000011</v>
      </c>
      <c r="Q1384" s="5" t="s">
        <v>2969</v>
      </c>
      <c r="R1384" s="12">
        <v>26.392012160999965</v>
      </c>
      <c r="S1384" s="59">
        <v>0</v>
      </c>
      <c r="T1384" s="59">
        <v>0</v>
      </c>
      <c r="U1384" s="59">
        <v>0</v>
      </c>
      <c r="V1384" s="59">
        <v>0</v>
      </c>
      <c r="W1384" s="59">
        <v>0</v>
      </c>
      <c r="X1384" s="60">
        <f t="shared" si="252"/>
        <v>0</v>
      </c>
      <c r="Y1384" s="5"/>
    </row>
    <row r="1385" spans="1:25" customFormat="1" x14ac:dyDescent="0.35">
      <c r="A1385" s="1" t="s">
        <v>898</v>
      </c>
      <c r="B1385" s="1" t="s">
        <v>899</v>
      </c>
      <c r="C1385" s="3">
        <v>44011</v>
      </c>
      <c r="D1385" s="1" t="s">
        <v>772</v>
      </c>
      <c r="E1385" s="1" t="s">
        <v>773</v>
      </c>
      <c r="F1385" s="1" t="s">
        <v>3318</v>
      </c>
      <c r="G1385" s="1" t="s">
        <v>3347</v>
      </c>
      <c r="H1385" s="42"/>
      <c r="I1385" s="2">
        <v>1</v>
      </c>
      <c r="J1385" s="2">
        <v>204.647107438017</v>
      </c>
      <c r="K1385" s="87">
        <v>358.03011446281101</v>
      </c>
      <c r="L1385" s="2">
        <v>433.21643850000129</v>
      </c>
      <c r="M1385" s="4">
        <v>247.62300000000056</v>
      </c>
      <c r="N1385" s="4">
        <v>247.62300000000056</v>
      </c>
      <c r="O1385" s="4">
        <v>235.24185000000051</v>
      </c>
      <c r="P1385" s="4">
        <v>235.24185000000051</v>
      </c>
      <c r="Q1385" s="5" t="s">
        <v>2969</v>
      </c>
      <c r="R1385" s="12">
        <v>197.97458850000078</v>
      </c>
      <c r="S1385" s="59">
        <v>0</v>
      </c>
      <c r="T1385" s="59">
        <v>0</v>
      </c>
      <c r="U1385" s="59">
        <v>0</v>
      </c>
      <c r="V1385" s="59">
        <v>0</v>
      </c>
      <c r="W1385" s="59">
        <v>0</v>
      </c>
      <c r="X1385" s="60">
        <f t="shared" si="252"/>
        <v>0</v>
      </c>
      <c r="Y1385" s="5"/>
    </row>
    <row r="1386" spans="1:25" customFormat="1" x14ac:dyDescent="0.35">
      <c r="A1386" s="1" t="s">
        <v>1688</v>
      </c>
      <c r="B1386" s="1" t="s">
        <v>1689</v>
      </c>
      <c r="C1386" s="3">
        <v>44011</v>
      </c>
      <c r="D1386" s="1" t="s">
        <v>772</v>
      </c>
      <c r="E1386" s="1" t="s">
        <v>773</v>
      </c>
      <c r="F1386" s="1" t="s">
        <v>3318</v>
      </c>
      <c r="G1386" s="1" t="s">
        <v>3347</v>
      </c>
      <c r="H1386" s="42"/>
      <c r="I1386" s="2">
        <v>1</v>
      </c>
      <c r="J1386" s="2">
        <v>88.015371900826494</v>
      </c>
      <c r="K1386" s="87">
        <v>153.98113283305801</v>
      </c>
      <c r="L1386" s="2">
        <v>186.31717072800018</v>
      </c>
      <c r="M1386" s="4">
        <v>106.49860000000005</v>
      </c>
      <c r="N1386" s="4">
        <v>106.49860000000005</v>
      </c>
      <c r="O1386" s="4">
        <v>101.17367000000004</v>
      </c>
      <c r="P1386" s="4">
        <v>101.17367000000004</v>
      </c>
      <c r="Q1386" s="5" t="s">
        <v>2969</v>
      </c>
      <c r="R1386" s="12">
        <v>85.143500728000134</v>
      </c>
      <c r="S1386" s="59">
        <v>0</v>
      </c>
      <c r="T1386" s="59">
        <v>0</v>
      </c>
      <c r="U1386" s="59">
        <v>0</v>
      </c>
      <c r="V1386" s="59">
        <v>0</v>
      </c>
      <c r="W1386" s="59">
        <v>0</v>
      </c>
      <c r="X1386" s="60">
        <f t="shared" si="252"/>
        <v>0</v>
      </c>
      <c r="Y1386" s="5"/>
    </row>
    <row r="1387" spans="1:25" customFormat="1" x14ac:dyDescent="0.35">
      <c r="A1387" s="1" t="s">
        <v>1991</v>
      </c>
      <c r="B1387" s="1" t="s">
        <v>1992</v>
      </c>
      <c r="C1387" s="3">
        <v>44011</v>
      </c>
      <c r="D1387" s="1" t="s">
        <v>772</v>
      </c>
      <c r="E1387" s="1" t="s">
        <v>773</v>
      </c>
      <c r="F1387" s="1" t="s">
        <v>3318</v>
      </c>
      <c r="G1387" s="1" t="s">
        <v>3347</v>
      </c>
      <c r="H1387" s="42"/>
      <c r="I1387" s="2">
        <v>1</v>
      </c>
      <c r="J1387" s="2">
        <v>385.10446280991698</v>
      </c>
      <c r="K1387" s="87">
        <v>673.72870455206498</v>
      </c>
      <c r="L1387" s="2">
        <v>815.21173250799859</v>
      </c>
      <c r="M1387" s="4">
        <v>465.97639999999956</v>
      </c>
      <c r="N1387" s="4">
        <v>465.97639999999956</v>
      </c>
      <c r="O1387" s="4">
        <v>442.67757999999958</v>
      </c>
      <c r="P1387" s="4">
        <v>442.67757999999958</v>
      </c>
      <c r="Q1387" s="5" t="s">
        <v>2969</v>
      </c>
      <c r="R1387" s="12">
        <v>372.53415250799901</v>
      </c>
      <c r="S1387" s="59">
        <v>0</v>
      </c>
      <c r="T1387" s="59">
        <v>0</v>
      </c>
      <c r="U1387" s="59">
        <v>0</v>
      </c>
      <c r="V1387" s="59">
        <v>0</v>
      </c>
      <c r="W1387" s="59">
        <v>0</v>
      </c>
      <c r="X1387" s="60">
        <f t="shared" si="252"/>
        <v>0</v>
      </c>
      <c r="Y1387" s="5"/>
    </row>
    <row r="1388" spans="1:25" customFormat="1" x14ac:dyDescent="0.35">
      <c r="A1388" s="1" t="s">
        <v>2474</v>
      </c>
      <c r="B1388" s="1" t="s">
        <v>2475</v>
      </c>
      <c r="C1388" s="3">
        <v>44011</v>
      </c>
      <c r="D1388" s="1" t="s">
        <v>772</v>
      </c>
      <c r="E1388" s="1" t="s">
        <v>773</v>
      </c>
      <c r="F1388" s="1" t="s">
        <v>3318</v>
      </c>
      <c r="G1388" s="1" t="s">
        <v>3347</v>
      </c>
      <c r="H1388" s="42">
        <v>850</v>
      </c>
      <c r="I1388" s="2">
        <v>1</v>
      </c>
      <c r="J1388" s="2">
        <v>806.82363636363596</v>
      </c>
      <c r="K1388" s="87">
        <v>1411.56215652727</v>
      </c>
      <c r="L1388" s="2">
        <v>1707.9902093979965</v>
      </c>
      <c r="M1388" s="4">
        <v>976.25659999999948</v>
      </c>
      <c r="N1388" s="4">
        <v>976.25659999999948</v>
      </c>
      <c r="O1388" s="4">
        <v>927.44376999999952</v>
      </c>
      <c r="P1388" s="4">
        <v>927.44376999999952</v>
      </c>
      <c r="Q1388" s="5" t="s">
        <v>2969</v>
      </c>
      <c r="R1388" s="12">
        <v>780.54643939799701</v>
      </c>
      <c r="S1388" s="59">
        <v>3199.74</v>
      </c>
      <c r="T1388" s="59">
        <v>-77.11</v>
      </c>
      <c r="U1388" s="59">
        <v>-63.99</v>
      </c>
      <c r="V1388" s="59">
        <v>-134.38999999999987</v>
      </c>
      <c r="W1388" s="59">
        <v>2924.25</v>
      </c>
      <c r="X1388" s="60">
        <f>+W1388-P1389</f>
        <v>1187.1120150000004</v>
      </c>
      <c r="Y1388" s="5"/>
    </row>
    <row r="1389" spans="1:25" customFormat="1" x14ac:dyDescent="0.35">
      <c r="A1389" s="1"/>
      <c r="B1389" s="1"/>
      <c r="C1389" s="3"/>
      <c r="D1389" s="1"/>
      <c r="E1389" s="1"/>
      <c r="F1389" s="1"/>
      <c r="G1389" s="1"/>
      <c r="H1389" s="42"/>
      <c r="I1389" s="2"/>
      <c r="J1389" s="2"/>
      <c r="K1389" s="87"/>
      <c r="L1389" s="2"/>
      <c r="M1389" s="4"/>
      <c r="N1389" s="4"/>
      <c r="O1389" s="4"/>
      <c r="P1389" s="26">
        <f>SUM(P1384:P1388)</f>
        <v>1737.1379849999996</v>
      </c>
      <c r="Q1389" s="5"/>
      <c r="R1389" s="12"/>
      <c r="S1389" s="59">
        <v>0</v>
      </c>
      <c r="T1389" s="59">
        <v>0</v>
      </c>
      <c r="U1389" s="59">
        <v>0</v>
      </c>
      <c r="V1389" s="59">
        <v>0</v>
      </c>
      <c r="W1389" s="59">
        <v>0</v>
      </c>
      <c r="X1389" s="60">
        <f t="shared" ref="X1389:X1390" si="253">+W1389</f>
        <v>0</v>
      </c>
      <c r="Y1389" s="5"/>
    </row>
    <row r="1390" spans="1:25" customFormat="1" x14ac:dyDescent="0.35">
      <c r="A1390" s="1" t="s">
        <v>2474</v>
      </c>
      <c r="B1390" s="1" t="s">
        <v>2475</v>
      </c>
      <c r="C1390" s="3">
        <v>44011</v>
      </c>
      <c r="D1390" s="1" t="s">
        <v>2544</v>
      </c>
      <c r="E1390" s="1" t="s">
        <v>2545</v>
      </c>
      <c r="F1390" s="1" t="s">
        <v>3318</v>
      </c>
      <c r="G1390" s="1" t="s">
        <v>3348</v>
      </c>
      <c r="H1390" s="42"/>
      <c r="I1390" s="2">
        <v>1</v>
      </c>
      <c r="J1390" s="2">
        <v>806.82363636363596</v>
      </c>
      <c r="K1390" s="87">
        <v>1411.56215652727</v>
      </c>
      <c r="L1390" s="2">
        <v>1707.9902093979965</v>
      </c>
      <c r="M1390" s="4">
        <v>976.25659999999948</v>
      </c>
      <c r="N1390" s="4">
        <v>976.25659999999948</v>
      </c>
      <c r="O1390" s="4">
        <v>927.44376999999952</v>
      </c>
      <c r="P1390" s="4">
        <v>927.44376999999952</v>
      </c>
      <c r="Q1390" s="5" t="s">
        <v>2969</v>
      </c>
      <c r="R1390" s="12">
        <v>780.54643939799701</v>
      </c>
      <c r="S1390" s="59">
        <v>0</v>
      </c>
      <c r="T1390" s="59">
        <v>0</v>
      </c>
      <c r="U1390" s="59">
        <v>0</v>
      </c>
      <c r="V1390" s="59">
        <v>0</v>
      </c>
      <c r="W1390" s="59">
        <v>0</v>
      </c>
      <c r="X1390" s="60">
        <f t="shared" si="253"/>
        <v>0</v>
      </c>
      <c r="Y1390" s="5"/>
    </row>
    <row r="1391" spans="1:25" customFormat="1" x14ac:dyDescent="0.35">
      <c r="A1391" s="1" t="s">
        <v>2474</v>
      </c>
      <c r="B1391" s="1" t="s">
        <v>2475</v>
      </c>
      <c r="C1391" s="3">
        <v>44011</v>
      </c>
      <c r="D1391" s="1" t="s">
        <v>2544</v>
      </c>
      <c r="E1391" s="1" t="s">
        <v>2545</v>
      </c>
      <c r="F1391" s="1" t="s">
        <v>3318</v>
      </c>
      <c r="G1391" s="1" t="s">
        <v>3348</v>
      </c>
      <c r="H1391" s="42">
        <v>851</v>
      </c>
      <c r="I1391" s="2">
        <v>1</v>
      </c>
      <c r="J1391" s="2">
        <v>806.82363636363596</v>
      </c>
      <c r="K1391" s="87">
        <v>1411.56215652727</v>
      </c>
      <c r="L1391" s="2">
        <v>1707.9902093979965</v>
      </c>
      <c r="M1391" s="4">
        <v>976.25659999999948</v>
      </c>
      <c r="N1391" s="4">
        <v>976.25659999999948</v>
      </c>
      <c r="O1391" s="4">
        <v>927.44376999999952</v>
      </c>
      <c r="P1391" s="4">
        <v>927.44376999999952</v>
      </c>
      <c r="Q1391" s="5" t="s">
        <v>2969</v>
      </c>
      <c r="R1391" s="12">
        <v>780.54643939799701</v>
      </c>
      <c r="S1391" s="59">
        <v>3416</v>
      </c>
      <c r="T1391" s="59">
        <v>-82.33</v>
      </c>
      <c r="U1391" s="59">
        <v>-68.319999999999993</v>
      </c>
      <c r="V1391" s="59">
        <v>-109.30999999999995</v>
      </c>
      <c r="W1391" s="59">
        <v>3156.04</v>
      </c>
      <c r="X1391" s="60">
        <f>+W1391-P1392</f>
        <v>1301.1524600000009</v>
      </c>
      <c r="Y1391" s="5"/>
    </row>
    <row r="1392" spans="1:25" customFormat="1" x14ac:dyDescent="0.35">
      <c r="A1392" s="1"/>
      <c r="B1392" s="1"/>
      <c r="C1392" s="3"/>
      <c r="D1392" s="1"/>
      <c r="E1392" s="1"/>
      <c r="F1392" s="1"/>
      <c r="G1392" s="1"/>
      <c r="H1392" s="42"/>
      <c r="I1392" s="2"/>
      <c r="J1392" s="2"/>
      <c r="K1392" s="87"/>
      <c r="L1392" s="2"/>
      <c r="M1392" s="4"/>
      <c r="N1392" s="4"/>
      <c r="O1392" s="4"/>
      <c r="P1392" s="26">
        <f>SUM(P1390:P1391)</f>
        <v>1854.887539999999</v>
      </c>
      <c r="Q1392" s="5"/>
      <c r="R1392" s="12"/>
      <c r="S1392" s="59">
        <v>0</v>
      </c>
      <c r="T1392" s="59">
        <v>0</v>
      </c>
      <c r="U1392" s="59">
        <v>0</v>
      </c>
      <c r="V1392" s="59">
        <v>0</v>
      </c>
      <c r="W1392" s="59">
        <v>0</v>
      </c>
      <c r="X1392" s="60">
        <f>+W1392</f>
        <v>0</v>
      </c>
      <c r="Y1392" s="5"/>
    </row>
    <row r="1393" spans="1:25" customFormat="1" x14ac:dyDescent="0.35">
      <c r="A1393" s="1" t="s">
        <v>2474</v>
      </c>
      <c r="B1393" s="1" t="s">
        <v>2475</v>
      </c>
      <c r="C1393" s="3">
        <v>44011</v>
      </c>
      <c r="D1393" s="1" t="s">
        <v>2546</v>
      </c>
      <c r="E1393" s="1" t="s">
        <v>2547</v>
      </c>
      <c r="F1393" s="1" t="s">
        <v>3318</v>
      </c>
      <c r="G1393" s="1" t="s">
        <v>3349</v>
      </c>
      <c r="H1393" s="42">
        <v>852</v>
      </c>
      <c r="I1393" s="2">
        <v>1</v>
      </c>
      <c r="J1393" s="2">
        <v>806.82363636363596</v>
      </c>
      <c r="K1393" s="87">
        <v>1411.56215652727</v>
      </c>
      <c r="L1393" s="2">
        <v>1707.9902093979965</v>
      </c>
      <c r="M1393" s="4">
        <v>976.25659999999948</v>
      </c>
      <c r="N1393" s="4">
        <v>976.25659999999948</v>
      </c>
      <c r="O1393" s="4">
        <v>927.44376999999952</v>
      </c>
      <c r="P1393" s="26">
        <v>927.44376999999952</v>
      </c>
      <c r="Q1393" s="5" t="s">
        <v>2969</v>
      </c>
      <c r="R1393" s="12">
        <v>780.54643939799701</v>
      </c>
      <c r="S1393" s="59">
        <v>1708</v>
      </c>
      <c r="T1393" s="59">
        <v>-41.16</v>
      </c>
      <c r="U1393" s="59">
        <v>-34.159999999999997</v>
      </c>
      <c r="V1393" s="59">
        <v>-54.659999999999854</v>
      </c>
      <c r="W1393" s="59">
        <v>1578.02</v>
      </c>
      <c r="X1393" s="60">
        <f t="shared" ref="X1393:X1394" si="254">+W1393-P1393</f>
        <v>650.57623000000046</v>
      </c>
      <c r="Y1393" s="5"/>
    </row>
    <row r="1394" spans="1:25" customFormat="1" x14ac:dyDescent="0.35">
      <c r="A1394" s="1" t="s">
        <v>2474</v>
      </c>
      <c r="B1394" s="1" t="s">
        <v>2475</v>
      </c>
      <c r="C1394" s="3">
        <v>44011</v>
      </c>
      <c r="D1394" s="1" t="s">
        <v>2548</v>
      </c>
      <c r="E1394" s="1" t="s">
        <v>2549</v>
      </c>
      <c r="F1394" s="1" t="s">
        <v>3318</v>
      </c>
      <c r="G1394" s="1" t="s">
        <v>3350</v>
      </c>
      <c r="H1394" s="42">
        <v>853</v>
      </c>
      <c r="I1394" s="2">
        <v>1</v>
      </c>
      <c r="J1394" s="2">
        <v>806.82363636363596</v>
      </c>
      <c r="K1394" s="87">
        <v>1411.57022476364</v>
      </c>
      <c r="L1394" s="2">
        <v>1707.9999719640043</v>
      </c>
      <c r="M1394" s="4">
        <v>976.25659999999948</v>
      </c>
      <c r="N1394" s="4">
        <v>976.25659999999948</v>
      </c>
      <c r="O1394" s="4">
        <v>927.44376999999952</v>
      </c>
      <c r="P1394" s="26">
        <v>927.44376999999952</v>
      </c>
      <c r="Q1394" s="5" t="s">
        <v>2969</v>
      </c>
      <c r="R1394" s="12">
        <v>780.5562019640048</v>
      </c>
      <c r="S1394" s="59">
        <v>1708</v>
      </c>
      <c r="T1394" s="59">
        <v>-41.16</v>
      </c>
      <c r="U1394" s="59">
        <v>-34.159999999999997</v>
      </c>
      <c r="V1394" s="59">
        <v>-20.499999999999773</v>
      </c>
      <c r="W1394" s="59">
        <v>1612.18</v>
      </c>
      <c r="X1394" s="60">
        <f t="shared" si="254"/>
        <v>684.73623000000055</v>
      </c>
      <c r="Y1394" s="5"/>
    </row>
    <row r="1395" spans="1:25" customFormat="1" x14ac:dyDescent="0.35">
      <c r="A1395" s="1" t="s">
        <v>995</v>
      </c>
      <c r="B1395" s="1" t="s">
        <v>996</v>
      </c>
      <c r="C1395" s="3">
        <v>44011</v>
      </c>
      <c r="D1395" s="1" t="s">
        <v>999</v>
      </c>
      <c r="E1395" s="1" t="s">
        <v>1000</v>
      </c>
      <c r="F1395" s="1" t="s">
        <v>3318</v>
      </c>
      <c r="G1395" s="1" t="s">
        <v>3351</v>
      </c>
      <c r="H1395" s="42"/>
      <c r="I1395" s="2">
        <v>2</v>
      </c>
      <c r="J1395" s="2">
        <v>853.29380165289297</v>
      </c>
      <c r="K1395" s="87">
        <v>2985.6238143553701</v>
      </c>
      <c r="L1395" s="2">
        <v>3612.6048153699976</v>
      </c>
      <c r="M1395" s="4">
        <v>1032.4855000000005</v>
      </c>
      <c r="N1395" s="4">
        <v>2064.9710000000009</v>
      </c>
      <c r="O1395" s="4">
        <v>1961.7224500000007</v>
      </c>
      <c r="P1395" s="4">
        <v>1961.7224500000007</v>
      </c>
      <c r="Q1395" s="5" t="s">
        <v>2969</v>
      </c>
      <c r="R1395" s="12">
        <v>1650.8823653699969</v>
      </c>
      <c r="S1395" s="59">
        <v>0</v>
      </c>
      <c r="T1395" s="59">
        <v>0</v>
      </c>
      <c r="U1395" s="59">
        <v>0</v>
      </c>
      <c r="V1395" s="59">
        <v>0</v>
      </c>
      <c r="W1395" s="59">
        <v>0</v>
      </c>
      <c r="X1395" s="60">
        <f>+W1395</f>
        <v>0</v>
      </c>
      <c r="Y1395" s="5"/>
    </row>
    <row r="1396" spans="1:25" customFormat="1" x14ac:dyDescent="0.35">
      <c r="A1396" s="1" t="s">
        <v>1674</v>
      </c>
      <c r="B1396" s="1" t="s">
        <v>1675</v>
      </c>
      <c r="C1396" s="3">
        <v>44011</v>
      </c>
      <c r="D1396" s="1" t="s">
        <v>999</v>
      </c>
      <c r="E1396" s="1" t="s">
        <v>1000</v>
      </c>
      <c r="F1396" s="1" t="s">
        <v>3318</v>
      </c>
      <c r="G1396" s="1" t="s">
        <v>3351</v>
      </c>
      <c r="H1396" s="42">
        <v>854</v>
      </c>
      <c r="I1396" s="2">
        <v>1</v>
      </c>
      <c r="J1396" s="2">
        <v>624.10363636363604</v>
      </c>
      <c r="K1396" s="87">
        <v>1092.55582581818</v>
      </c>
      <c r="L1396" s="2">
        <v>1321.9925492399977</v>
      </c>
      <c r="M1396" s="4">
        <v>755.16539999999964</v>
      </c>
      <c r="N1396" s="4">
        <v>755.16539999999964</v>
      </c>
      <c r="O1396" s="4">
        <v>717.4071299999996</v>
      </c>
      <c r="P1396" s="4">
        <v>717.4071299999996</v>
      </c>
      <c r="Q1396" s="5" t="s">
        <v>2969</v>
      </c>
      <c r="R1396" s="12">
        <v>604.58541923999815</v>
      </c>
      <c r="S1396" s="59">
        <v>4934.62</v>
      </c>
      <c r="T1396" s="59">
        <v>-118.92</v>
      </c>
      <c r="U1396" s="59">
        <v>-98.69</v>
      </c>
      <c r="V1396" s="59">
        <v>-305.94999999999982</v>
      </c>
      <c r="W1396" s="59">
        <v>4411.0600000000004</v>
      </c>
      <c r="X1396" s="60">
        <f>+W1396-P1397</f>
        <v>1731.9304200000001</v>
      </c>
      <c r="Y1396" s="5"/>
    </row>
    <row r="1397" spans="1:25" customFormat="1" x14ac:dyDescent="0.35">
      <c r="A1397" s="1"/>
      <c r="B1397" s="1"/>
      <c r="C1397" s="3"/>
      <c r="D1397" s="1"/>
      <c r="E1397" s="1"/>
      <c r="F1397" s="1"/>
      <c r="G1397" s="1"/>
      <c r="H1397" s="42"/>
      <c r="I1397" s="2"/>
      <c r="J1397" s="2"/>
      <c r="K1397" s="87"/>
      <c r="L1397" s="2"/>
      <c r="M1397" s="4"/>
      <c r="N1397" s="4"/>
      <c r="O1397" s="4"/>
      <c r="P1397" s="26">
        <f>SUM(P1395:P1396)</f>
        <v>2679.1295800000003</v>
      </c>
      <c r="Q1397" s="5"/>
      <c r="R1397" s="12"/>
      <c r="S1397" s="59">
        <v>0</v>
      </c>
      <c r="T1397" s="59">
        <v>0</v>
      </c>
      <c r="U1397" s="59">
        <v>0</v>
      </c>
      <c r="V1397" s="59">
        <v>0</v>
      </c>
      <c r="W1397" s="59">
        <v>0</v>
      </c>
      <c r="X1397" s="60">
        <f>+W1397</f>
        <v>0</v>
      </c>
      <c r="Y1397" s="5"/>
    </row>
    <row r="1398" spans="1:25" customFormat="1" x14ac:dyDescent="0.35">
      <c r="A1398" s="1" t="s">
        <v>2474</v>
      </c>
      <c r="B1398" s="1" t="s">
        <v>2475</v>
      </c>
      <c r="C1398" s="3">
        <v>44011</v>
      </c>
      <c r="D1398" s="1" t="s">
        <v>2550</v>
      </c>
      <c r="E1398" s="1" t="s">
        <v>2551</v>
      </c>
      <c r="F1398" s="1" t="s">
        <v>3318</v>
      </c>
      <c r="G1398" s="1" t="s">
        <v>3352</v>
      </c>
      <c r="H1398" s="42">
        <v>856</v>
      </c>
      <c r="I1398" s="2">
        <v>1</v>
      </c>
      <c r="J1398" s="2">
        <v>806.82363636363596</v>
      </c>
      <c r="K1398" s="87">
        <v>1411.57022476364</v>
      </c>
      <c r="L1398" s="2">
        <v>1707.9999719640043</v>
      </c>
      <c r="M1398" s="4">
        <v>976.25659999999948</v>
      </c>
      <c r="N1398" s="4">
        <v>976.25659999999948</v>
      </c>
      <c r="O1398" s="4">
        <v>927.44376999999952</v>
      </c>
      <c r="P1398" s="26">
        <v>927.44376999999952</v>
      </c>
      <c r="Q1398" s="5" t="s">
        <v>2969</v>
      </c>
      <c r="R1398" s="12">
        <v>780.5562019640048</v>
      </c>
      <c r="S1398" s="59">
        <v>1708</v>
      </c>
      <c r="T1398" s="59">
        <v>-41.16</v>
      </c>
      <c r="U1398" s="59">
        <v>-34.159999999999997</v>
      </c>
      <c r="V1398" s="59">
        <v>-105.89999999999986</v>
      </c>
      <c r="W1398" s="59">
        <v>1526.78</v>
      </c>
      <c r="X1398" s="60">
        <f>+W1398-P1398</f>
        <v>599.33623000000046</v>
      </c>
      <c r="Y1398" s="5"/>
    </row>
    <row r="1399" spans="1:25" customFormat="1" x14ac:dyDescent="0.35">
      <c r="A1399" s="1" t="s">
        <v>19</v>
      </c>
      <c r="B1399" s="1" t="s">
        <v>20</v>
      </c>
      <c r="C1399" s="3">
        <v>44011</v>
      </c>
      <c r="D1399" s="1" t="s">
        <v>21</v>
      </c>
      <c r="E1399" s="1" t="s">
        <v>22</v>
      </c>
      <c r="F1399" s="1" t="s">
        <v>3318</v>
      </c>
      <c r="G1399" s="1" t="s">
        <v>3353</v>
      </c>
      <c r="H1399" s="42"/>
      <c r="I1399" s="2">
        <v>1</v>
      </c>
      <c r="J1399" s="2">
        <v>181.74231404958701</v>
      </c>
      <c r="K1399" s="87">
        <v>318.17990405289299</v>
      </c>
      <c r="L1399" s="2">
        <v>384.9976839040005</v>
      </c>
      <c r="M1399" s="4">
        <v>219.90820000000028</v>
      </c>
      <c r="N1399" s="4">
        <v>219.90820000000028</v>
      </c>
      <c r="O1399" s="4">
        <v>208.91279000000026</v>
      </c>
      <c r="P1399" s="4">
        <v>208.91279000000026</v>
      </c>
      <c r="Q1399" s="5" t="s">
        <v>2969</v>
      </c>
      <c r="R1399" s="12">
        <v>176.08489390400024</v>
      </c>
      <c r="S1399" s="59">
        <v>0</v>
      </c>
      <c r="T1399" s="59">
        <v>0</v>
      </c>
      <c r="U1399" s="59">
        <v>0</v>
      </c>
      <c r="V1399" s="59">
        <v>0</v>
      </c>
      <c r="W1399" s="59">
        <v>0</v>
      </c>
      <c r="X1399" s="60">
        <f>+W1399</f>
        <v>0</v>
      </c>
      <c r="Y1399" s="5"/>
    </row>
    <row r="1400" spans="1:25" customFormat="1" x14ac:dyDescent="0.35">
      <c r="A1400" s="1" t="s">
        <v>2731</v>
      </c>
      <c r="B1400" s="1" t="s">
        <v>2732</v>
      </c>
      <c r="C1400" s="3">
        <v>44011</v>
      </c>
      <c r="D1400" s="1" t="s">
        <v>21</v>
      </c>
      <c r="E1400" s="1" t="s">
        <v>22</v>
      </c>
      <c r="F1400" s="1" t="s">
        <v>3318</v>
      </c>
      <c r="G1400" s="1" t="s">
        <v>3353</v>
      </c>
      <c r="H1400" s="42">
        <v>857</v>
      </c>
      <c r="I1400" s="2">
        <v>1</v>
      </c>
      <c r="J1400" s="2">
        <v>659.09768595041305</v>
      </c>
      <c r="K1400" s="87">
        <v>1153.1968572000001</v>
      </c>
      <c r="L1400" s="2">
        <v>1395.368197212</v>
      </c>
      <c r="M1400" s="4">
        <v>797.50819999999976</v>
      </c>
      <c r="N1400" s="4">
        <v>797.50819999999976</v>
      </c>
      <c r="O1400" s="4">
        <v>757.63278999999977</v>
      </c>
      <c r="P1400" s="4">
        <v>757.63278999999977</v>
      </c>
      <c r="Q1400" s="5" t="s">
        <v>2969</v>
      </c>
      <c r="R1400" s="12">
        <v>637.73540721200027</v>
      </c>
      <c r="S1400" s="59">
        <v>1780.37</v>
      </c>
      <c r="T1400" s="59">
        <v>-42.91</v>
      </c>
      <c r="U1400" s="59">
        <v>-35.61</v>
      </c>
      <c r="V1400" s="59">
        <v>-21.3599999999999</v>
      </c>
      <c r="W1400" s="59">
        <v>1680.49</v>
      </c>
      <c r="X1400" s="60">
        <f>+W1400-P1401</f>
        <v>713.94442000000004</v>
      </c>
      <c r="Y1400" s="5"/>
    </row>
    <row r="1401" spans="1:25" customFormat="1" x14ac:dyDescent="0.35">
      <c r="A1401" s="1"/>
      <c r="B1401" s="1"/>
      <c r="C1401" s="3"/>
      <c r="D1401" s="1"/>
      <c r="E1401" s="1"/>
      <c r="F1401" s="1"/>
      <c r="G1401" s="1"/>
      <c r="H1401" s="42"/>
      <c r="I1401" s="2"/>
      <c r="J1401" s="2"/>
      <c r="K1401" s="87"/>
      <c r="L1401" s="2"/>
      <c r="M1401" s="4"/>
      <c r="N1401" s="4"/>
      <c r="O1401" s="4"/>
      <c r="P1401" s="26">
        <f>SUM(P1399:P1400)</f>
        <v>966.54557999999997</v>
      </c>
      <c r="Q1401" s="5"/>
      <c r="R1401" s="12"/>
      <c r="S1401" s="59">
        <v>0</v>
      </c>
      <c r="T1401" s="59">
        <v>0</v>
      </c>
      <c r="U1401" s="59">
        <v>0</v>
      </c>
      <c r="V1401" s="59">
        <v>0</v>
      </c>
      <c r="W1401" s="59">
        <v>0</v>
      </c>
      <c r="X1401" s="60">
        <f t="shared" ref="X1401:X1402" si="255">+W1401</f>
        <v>0</v>
      </c>
      <c r="Y1401" s="5"/>
    </row>
    <row r="1402" spans="1:25" customFormat="1" x14ac:dyDescent="0.35">
      <c r="A1402" s="1" t="s">
        <v>600</v>
      </c>
      <c r="B1402" s="1" t="s">
        <v>601</v>
      </c>
      <c r="C1402" s="3">
        <v>44011</v>
      </c>
      <c r="D1402" s="1" t="s">
        <v>604</v>
      </c>
      <c r="E1402" s="1" t="s">
        <v>605</v>
      </c>
      <c r="F1402" s="1" t="s">
        <v>3318</v>
      </c>
      <c r="G1402" s="1" t="s">
        <v>3354</v>
      </c>
      <c r="H1402" s="42"/>
      <c r="I1402" s="2">
        <v>8</v>
      </c>
      <c r="J1402" s="2">
        <v>181.975537190083</v>
      </c>
      <c r="K1402" s="87">
        <v>2546.3181807074402</v>
      </c>
      <c r="L1402" s="2">
        <v>3081.0449986560025</v>
      </c>
      <c r="M1402" s="4">
        <v>220.19040000000044</v>
      </c>
      <c r="N1402" s="4">
        <v>1761.5232000000035</v>
      </c>
      <c r="O1402" s="4">
        <v>1673.4470400000032</v>
      </c>
      <c r="P1402" s="4">
        <v>1673.4470400000032</v>
      </c>
      <c r="Q1402" s="5" t="s">
        <v>2969</v>
      </c>
      <c r="R1402" s="12">
        <v>1407.5979586559993</v>
      </c>
      <c r="S1402" s="59">
        <v>0</v>
      </c>
      <c r="T1402" s="59">
        <v>0</v>
      </c>
      <c r="U1402" s="59">
        <v>0</v>
      </c>
      <c r="V1402" s="59">
        <v>0</v>
      </c>
      <c r="W1402" s="59">
        <v>0</v>
      </c>
      <c r="X1402" s="60">
        <f t="shared" si="255"/>
        <v>0</v>
      </c>
      <c r="Y1402" s="5"/>
    </row>
    <row r="1403" spans="1:25" customFormat="1" x14ac:dyDescent="0.35">
      <c r="A1403" s="1" t="s">
        <v>2474</v>
      </c>
      <c r="B1403" s="1" t="s">
        <v>2475</v>
      </c>
      <c r="C1403" s="3">
        <v>44011</v>
      </c>
      <c r="D1403" s="1" t="s">
        <v>604</v>
      </c>
      <c r="E1403" s="1" t="s">
        <v>605</v>
      </c>
      <c r="F1403" s="1" t="s">
        <v>3318</v>
      </c>
      <c r="G1403" s="1" t="s">
        <v>3354</v>
      </c>
      <c r="H1403" s="42">
        <v>863</v>
      </c>
      <c r="I1403" s="2">
        <v>1</v>
      </c>
      <c r="J1403" s="2">
        <v>806.82363636363596</v>
      </c>
      <c r="K1403" s="87">
        <v>1411.57022476364</v>
      </c>
      <c r="L1403" s="2">
        <v>1707.9999719640043</v>
      </c>
      <c r="M1403" s="4">
        <v>976.25659999999948</v>
      </c>
      <c r="N1403" s="4">
        <v>976.25659999999948</v>
      </c>
      <c r="O1403" s="4">
        <v>927.44376999999952</v>
      </c>
      <c r="P1403" s="4">
        <v>927.44376999999952</v>
      </c>
      <c r="Q1403" s="5" t="s">
        <v>2969</v>
      </c>
      <c r="R1403" s="12">
        <v>780.5562019640048</v>
      </c>
      <c r="S1403" s="59">
        <v>4789.04</v>
      </c>
      <c r="T1403" s="59">
        <v>-115.42</v>
      </c>
      <c r="U1403" s="59">
        <v>-95.78</v>
      </c>
      <c r="V1403" s="59">
        <v>-201.14000000000033</v>
      </c>
      <c r="W1403" s="59">
        <v>4376.7</v>
      </c>
      <c r="X1403" s="60">
        <f>+W1403-P1404</f>
        <v>1775.8091899999972</v>
      </c>
      <c r="Y1403" s="5"/>
    </row>
    <row r="1404" spans="1:25" customFormat="1" x14ac:dyDescent="0.35">
      <c r="A1404" s="1"/>
      <c r="B1404" s="1"/>
      <c r="C1404" s="3"/>
      <c r="D1404" s="1"/>
      <c r="E1404" s="1"/>
      <c r="F1404" s="1"/>
      <c r="G1404" s="1"/>
      <c r="H1404" s="42"/>
      <c r="I1404" s="2"/>
      <c r="J1404" s="2"/>
      <c r="K1404" s="87"/>
      <c r="L1404" s="2"/>
      <c r="M1404" s="4"/>
      <c r="N1404" s="4"/>
      <c r="O1404" s="4"/>
      <c r="P1404" s="26">
        <f>SUM(P1402:P1403)</f>
        <v>2600.8908100000026</v>
      </c>
      <c r="Q1404" s="5"/>
      <c r="R1404" s="12"/>
      <c r="S1404" s="59">
        <v>0</v>
      </c>
      <c r="T1404" s="59">
        <v>0</v>
      </c>
      <c r="U1404" s="59">
        <v>0</v>
      </c>
      <c r="V1404" s="59">
        <v>0</v>
      </c>
      <c r="W1404" s="59">
        <v>0</v>
      </c>
      <c r="X1404" s="60">
        <f>+W1404</f>
        <v>0</v>
      </c>
      <c r="Y1404" s="5"/>
    </row>
    <row r="1405" spans="1:25" customFormat="1" x14ac:dyDescent="0.35">
      <c r="A1405" s="1" t="s">
        <v>982</v>
      </c>
      <c r="B1405" s="1" t="s">
        <v>983</v>
      </c>
      <c r="C1405" s="3">
        <v>44011</v>
      </c>
      <c r="D1405" s="1" t="s">
        <v>984</v>
      </c>
      <c r="E1405" s="1" t="s">
        <v>985</v>
      </c>
      <c r="F1405" s="1" t="s">
        <v>3318</v>
      </c>
      <c r="G1405" s="1" t="s">
        <v>3355</v>
      </c>
      <c r="H1405" s="42">
        <v>864</v>
      </c>
      <c r="I1405" s="2">
        <v>1</v>
      </c>
      <c r="J1405" s="2">
        <v>853.29380165289297</v>
      </c>
      <c r="K1405" s="87">
        <v>1492.7180448595</v>
      </c>
      <c r="L1405" s="2">
        <v>1806.1888342799948</v>
      </c>
      <c r="M1405" s="4">
        <v>1032.4855000000005</v>
      </c>
      <c r="N1405" s="4">
        <v>1032.4855000000005</v>
      </c>
      <c r="O1405" s="4">
        <v>980.86122500000033</v>
      </c>
      <c r="P1405" s="26">
        <v>980.86122500000033</v>
      </c>
      <c r="Q1405" s="5" t="s">
        <v>2969</v>
      </c>
      <c r="R1405" s="12">
        <v>825.32760927999448</v>
      </c>
      <c r="S1405" s="59">
        <v>1806.2</v>
      </c>
      <c r="T1405" s="59">
        <v>-43.53</v>
      </c>
      <c r="U1405" s="59">
        <v>-36.119999999999997</v>
      </c>
      <c r="V1405" s="59">
        <v>-111.98000000000025</v>
      </c>
      <c r="W1405" s="59">
        <v>1614.57</v>
      </c>
      <c r="X1405" s="60">
        <f>+W1405-P1405</f>
        <v>633.7087749999996</v>
      </c>
      <c r="Y1405" s="5"/>
    </row>
    <row r="1406" spans="1:25" customFormat="1" x14ac:dyDescent="0.35">
      <c r="A1406" s="1" t="s">
        <v>1930</v>
      </c>
      <c r="B1406" s="1" t="s">
        <v>1931</v>
      </c>
      <c r="C1406" s="3">
        <v>44011</v>
      </c>
      <c r="D1406" s="1" t="s">
        <v>1932</v>
      </c>
      <c r="E1406" s="1" t="s">
        <v>1933</v>
      </c>
      <c r="F1406" s="1" t="s">
        <v>3318</v>
      </c>
      <c r="G1406" s="1" t="s">
        <v>3356</v>
      </c>
      <c r="H1406" s="42"/>
      <c r="I1406" s="2">
        <v>1</v>
      </c>
      <c r="J1406" s="2">
        <v>241.793223140496</v>
      </c>
      <c r="K1406" s="87">
        <v>423.01724388429801</v>
      </c>
      <c r="L1406" s="2">
        <v>511.85086510000059</v>
      </c>
      <c r="M1406" s="4">
        <v>292.56980000000016</v>
      </c>
      <c r="N1406" s="4">
        <v>292.56980000000016</v>
      </c>
      <c r="O1406" s="4">
        <v>277.94131000000016</v>
      </c>
      <c r="P1406" s="4">
        <v>277.94131000000016</v>
      </c>
      <c r="Q1406" s="5" t="s">
        <v>2969</v>
      </c>
      <c r="R1406" s="12">
        <v>233.90955510000043</v>
      </c>
      <c r="S1406" s="59">
        <v>0</v>
      </c>
      <c r="T1406" s="59">
        <v>0</v>
      </c>
      <c r="U1406" s="59">
        <v>0</v>
      </c>
      <c r="V1406" s="59">
        <v>0</v>
      </c>
      <c r="W1406" s="59">
        <v>0</v>
      </c>
      <c r="X1406" s="60">
        <f>+W1406</f>
        <v>0</v>
      </c>
      <c r="Y1406" s="5"/>
    </row>
    <row r="1407" spans="1:25" customFormat="1" x14ac:dyDescent="0.35">
      <c r="A1407" s="1" t="s">
        <v>2474</v>
      </c>
      <c r="B1407" s="1" t="s">
        <v>2475</v>
      </c>
      <c r="C1407" s="3">
        <v>44011</v>
      </c>
      <c r="D1407" s="1" t="s">
        <v>1932</v>
      </c>
      <c r="E1407" s="1" t="s">
        <v>1933</v>
      </c>
      <c r="F1407" s="1" t="s">
        <v>3318</v>
      </c>
      <c r="G1407" s="1" t="s">
        <v>3356</v>
      </c>
      <c r="H1407" s="42">
        <v>865</v>
      </c>
      <c r="I1407" s="2">
        <v>1</v>
      </c>
      <c r="J1407" s="2">
        <v>806.82363636363596</v>
      </c>
      <c r="K1407" s="87">
        <v>1411.57022476364</v>
      </c>
      <c r="L1407" s="2">
        <v>1707.9999719640043</v>
      </c>
      <c r="M1407" s="4">
        <v>976.25659999999948</v>
      </c>
      <c r="N1407" s="4">
        <v>976.25659999999948</v>
      </c>
      <c r="O1407" s="4">
        <v>927.44376999999952</v>
      </c>
      <c r="P1407" s="4">
        <v>927.44376999999952</v>
      </c>
      <c r="Q1407" s="5" t="s">
        <v>2969</v>
      </c>
      <c r="R1407" s="12">
        <v>780.5562019640048</v>
      </c>
      <c r="S1407" s="59">
        <v>2219.85</v>
      </c>
      <c r="T1407" s="59">
        <v>-53.5</v>
      </c>
      <c r="U1407" s="59">
        <v>-44.4</v>
      </c>
      <c r="V1407" s="59">
        <v>-137.63999999999987</v>
      </c>
      <c r="W1407" s="59">
        <v>1984.31</v>
      </c>
      <c r="X1407" s="60">
        <f>+W1407-P1408</f>
        <v>778.92492000000038</v>
      </c>
      <c r="Y1407" s="5"/>
    </row>
    <row r="1408" spans="1:25" customFormat="1" x14ac:dyDescent="0.35">
      <c r="A1408" s="1"/>
      <c r="B1408" s="1"/>
      <c r="C1408" s="3"/>
      <c r="D1408" s="1"/>
      <c r="E1408" s="1"/>
      <c r="F1408" s="1"/>
      <c r="G1408" s="1"/>
      <c r="H1408" s="42"/>
      <c r="I1408" s="2"/>
      <c r="J1408" s="2"/>
      <c r="K1408" s="87"/>
      <c r="L1408" s="2"/>
      <c r="M1408" s="4"/>
      <c r="N1408" s="4"/>
      <c r="O1408" s="4"/>
      <c r="P1408" s="26">
        <f>SUM(P1406:P1407)</f>
        <v>1205.3850799999996</v>
      </c>
      <c r="Q1408" s="5"/>
      <c r="R1408" s="12"/>
      <c r="S1408" s="59">
        <v>0</v>
      </c>
      <c r="T1408" s="59">
        <v>0</v>
      </c>
      <c r="U1408" s="59">
        <v>0</v>
      </c>
      <c r="V1408" s="59">
        <v>0</v>
      </c>
      <c r="W1408" s="59">
        <v>0</v>
      </c>
      <c r="X1408" s="60">
        <f t="shared" ref="X1408:X1409" si="256">+W1408</f>
        <v>0</v>
      </c>
      <c r="Y1408" s="5"/>
    </row>
    <row r="1409" spans="1:25" customFormat="1" x14ac:dyDescent="0.35">
      <c r="A1409" s="1" t="s">
        <v>284</v>
      </c>
      <c r="B1409" s="1" t="s">
        <v>285</v>
      </c>
      <c r="C1409" s="3">
        <v>44011</v>
      </c>
      <c r="D1409" s="1" t="s">
        <v>286</v>
      </c>
      <c r="E1409" s="1" t="s">
        <v>287</v>
      </c>
      <c r="F1409" s="1" t="s">
        <v>3318</v>
      </c>
      <c r="G1409" s="1" t="s">
        <v>3357</v>
      </c>
      <c r="H1409" s="42"/>
      <c r="I1409" s="2">
        <v>1</v>
      </c>
      <c r="J1409" s="2">
        <v>104.168760330579</v>
      </c>
      <c r="K1409" s="87">
        <v>104.548976305786</v>
      </c>
      <c r="L1409" s="2">
        <v>126.50426133000106</v>
      </c>
      <c r="M1409" s="4">
        <v>126.04420000000059</v>
      </c>
      <c r="N1409" s="4">
        <v>126.04420000000059</v>
      </c>
      <c r="O1409" s="4">
        <v>119.74199000000056</v>
      </c>
      <c r="P1409" s="4">
        <v>119.74199000000056</v>
      </c>
      <c r="Q1409" s="5" t="s">
        <v>2969</v>
      </c>
      <c r="R1409" s="12">
        <v>6.7622713300005017</v>
      </c>
      <c r="S1409" s="59">
        <v>0</v>
      </c>
      <c r="T1409" s="59">
        <v>0</v>
      </c>
      <c r="U1409" s="59">
        <v>0</v>
      </c>
      <c r="V1409" s="59">
        <v>0</v>
      </c>
      <c r="W1409" s="59">
        <v>0</v>
      </c>
      <c r="X1409" s="60">
        <f t="shared" si="256"/>
        <v>0</v>
      </c>
      <c r="Y1409" s="5"/>
    </row>
    <row r="1410" spans="1:25" customFormat="1" x14ac:dyDescent="0.35">
      <c r="A1410" s="1" t="s">
        <v>2474</v>
      </c>
      <c r="B1410" s="1" t="s">
        <v>2475</v>
      </c>
      <c r="C1410" s="3">
        <v>44011</v>
      </c>
      <c r="D1410" s="1" t="s">
        <v>286</v>
      </c>
      <c r="E1410" s="1" t="s">
        <v>287</v>
      </c>
      <c r="F1410" s="1" t="s">
        <v>3318</v>
      </c>
      <c r="G1410" s="1" t="s">
        <v>3357</v>
      </c>
      <c r="H1410" s="42">
        <v>866</v>
      </c>
      <c r="I1410" s="2">
        <v>1</v>
      </c>
      <c r="J1410" s="2">
        <v>806.82363636363596</v>
      </c>
      <c r="K1410" s="87">
        <v>1411.57022476364</v>
      </c>
      <c r="L1410" s="2">
        <v>1707.9999719640043</v>
      </c>
      <c r="M1410" s="4">
        <v>976.25659999999948</v>
      </c>
      <c r="N1410" s="4">
        <v>976.25659999999948</v>
      </c>
      <c r="O1410" s="4">
        <v>927.44376999999952</v>
      </c>
      <c r="P1410" s="4">
        <v>927.44376999999952</v>
      </c>
      <c r="Q1410" s="5" t="s">
        <v>2969</v>
      </c>
      <c r="R1410" s="12">
        <v>780.5562019640048</v>
      </c>
      <c r="S1410" s="59">
        <v>1834.5</v>
      </c>
      <c r="T1410" s="59">
        <v>-44.21</v>
      </c>
      <c r="U1410" s="59">
        <v>-36.69</v>
      </c>
      <c r="V1410" s="59">
        <v>-113.75</v>
      </c>
      <c r="W1410" s="59">
        <v>1639.85</v>
      </c>
      <c r="X1410" s="60">
        <f>+W1410-P1411</f>
        <v>592.66423999999984</v>
      </c>
      <c r="Y1410" s="5"/>
    </row>
    <row r="1411" spans="1:25" customFormat="1" x14ac:dyDescent="0.35">
      <c r="A1411" s="1"/>
      <c r="B1411" s="1"/>
      <c r="C1411" s="3"/>
      <c r="D1411" s="1"/>
      <c r="E1411" s="1"/>
      <c r="F1411" s="1"/>
      <c r="G1411" s="1"/>
      <c r="H1411" s="42"/>
      <c r="I1411" s="2"/>
      <c r="J1411" s="2"/>
      <c r="K1411" s="87"/>
      <c r="L1411" s="2"/>
      <c r="M1411" s="4"/>
      <c r="N1411" s="4"/>
      <c r="O1411" s="4"/>
      <c r="P1411" s="26">
        <f>SUM(P1409:P1410)</f>
        <v>1047.1857600000001</v>
      </c>
      <c r="Q1411" s="5"/>
      <c r="R1411" s="12"/>
      <c r="S1411" s="59">
        <v>0</v>
      </c>
      <c r="T1411" s="59">
        <v>0</v>
      </c>
      <c r="U1411" s="59">
        <v>0</v>
      </c>
      <c r="V1411" s="59">
        <v>0</v>
      </c>
      <c r="W1411" s="59">
        <v>0</v>
      </c>
      <c r="X1411" s="60">
        <f t="shared" ref="X1411:X1412" si="257">+W1411</f>
        <v>0</v>
      </c>
      <c r="Y1411" s="5"/>
    </row>
    <row r="1412" spans="1:25" customFormat="1" x14ac:dyDescent="0.35">
      <c r="A1412" s="1" t="s">
        <v>2474</v>
      </c>
      <c r="B1412" s="1" t="s">
        <v>2475</v>
      </c>
      <c r="C1412" s="3">
        <v>44011</v>
      </c>
      <c r="D1412" s="1" t="s">
        <v>2552</v>
      </c>
      <c r="E1412" s="1" t="s">
        <v>2553</v>
      </c>
      <c r="F1412" s="1" t="s">
        <v>3318</v>
      </c>
      <c r="G1412" s="1" t="s">
        <v>3358</v>
      </c>
      <c r="H1412" s="42"/>
      <c r="I1412" s="2">
        <v>1</v>
      </c>
      <c r="J1412" s="2">
        <v>806.82363636363596</v>
      </c>
      <c r="K1412" s="87">
        <v>1411.56850905289</v>
      </c>
      <c r="L1412" s="2">
        <v>1707.9978959539969</v>
      </c>
      <c r="M1412" s="4">
        <v>976.25659999999948</v>
      </c>
      <c r="N1412" s="4">
        <v>976.25659999999948</v>
      </c>
      <c r="O1412" s="4">
        <v>927.44376999999952</v>
      </c>
      <c r="P1412" s="4">
        <v>927.44376999999952</v>
      </c>
      <c r="Q1412" s="5" t="s">
        <v>2969</v>
      </c>
      <c r="R1412" s="12">
        <v>780.55412595399741</v>
      </c>
      <c r="S1412" s="59">
        <v>0</v>
      </c>
      <c r="T1412" s="59">
        <v>0</v>
      </c>
      <c r="U1412" s="59">
        <v>0</v>
      </c>
      <c r="V1412" s="59">
        <v>0</v>
      </c>
      <c r="W1412" s="59">
        <v>0</v>
      </c>
      <c r="X1412" s="60">
        <f t="shared" si="257"/>
        <v>0</v>
      </c>
      <c r="Y1412" s="5"/>
    </row>
    <row r="1413" spans="1:25" customFormat="1" x14ac:dyDescent="0.35">
      <c r="A1413" s="1" t="s">
        <v>2785</v>
      </c>
      <c r="B1413" s="1" t="s">
        <v>2786</v>
      </c>
      <c r="C1413" s="3">
        <v>44011</v>
      </c>
      <c r="D1413" s="1" t="s">
        <v>2552</v>
      </c>
      <c r="E1413" s="1" t="s">
        <v>2553</v>
      </c>
      <c r="F1413" s="1" t="s">
        <v>3318</v>
      </c>
      <c r="G1413" s="1" t="s">
        <v>3358</v>
      </c>
      <c r="H1413" s="42">
        <v>867</v>
      </c>
      <c r="I1413" s="2">
        <v>1</v>
      </c>
      <c r="J1413" s="2">
        <v>214.72669421487601</v>
      </c>
      <c r="K1413" s="87">
        <v>495.04271960330499</v>
      </c>
      <c r="L1413" s="2">
        <v>599.00169071999903</v>
      </c>
      <c r="M1413" s="4">
        <v>259.81929999999994</v>
      </c>
      <c r="N1413" s="4">
        <v>259.81929999999994</v>
      </c>
      <c r="O1413" s="4">
        <v>246.82833499999992</v>
      </c>
      <c r="P1413" s="4">
        <v>246.82833499999992</v>
      </c>
      <c r="Q1413" s="5" t="s">
        <v>2969</v>
      </c>
      <c r="R1413" s="12">
        <v>352.17335571999911</v>
      </c>
      <c r="S1413" s="59">
        <v>2307</v>
      </c>
      <c r="T1413" s="59">
        <v>-55.6</v>
      </c>
      <c r="U1413" s="59">
        <v>-46.14</v>
      </c>
      <c r="V1413" s="59">
        <v>-73.830000000000382</v>
      </c>
      <c r="W1413" s="59">
        <v>2131.4299999999998</v>
      </c>
      <c r="X1413" s="60">
        <f>+W1413-P1414</f>
        <v>957.15789500000028</v>
      </c>
      <c r="Y1413" s="5"/>
    </row>
    <row r="1414" spans="1:25" customFormat="1" x14ac:dyDescent="0.35">
      <c r="A1414" s="1"/>
      <c r="B1414" s="1"/>
      <c r="C1414" s="3"/>
      <c r="D1414" s="1"/>
      <c r="E1414" s="1"/>
      <c r="F1414" s="1"/>
      <c r="G1414" s="1"/>
      <c r="H1414" s="42"/>
      <c r="I1414" s="2"/>
      <c r="J1414" s="2"/>
      <c r="K1414" s="87"/>
      <c r="L1414" s="2"/>
      <c r="M1414" s="4"/>
      <c r="N1414" s="4"/>
      <c r="O1414" s="4"/>
      <c r="P1414" s="26">
        <f>SUM(P1412:P1413)</f>
        <v>1174.2721049999996</v>
      </c>
      <c r="Q1414" s="5"/>
      <c r="R1414" s="12"/>
      <c r="S1414" s="59">
        <v>0</v>
      </c>
      <c r="T1414" s="59">
        <v>0</v>
      </c>
      <c r="U1414" s="59">
        <v>0</v>
      </c>
      <c r="V1414" s="59">
        <v>0</v>
      </c>
      <c r="W1414" s="59">
        <v>0</v>
      </c>
      <c r="X1414" s="60">
        <f t="shared" ref="X1414:X1417" si="258">+W1414</f>
        <v>0</v>
      </c>
      <c r="Y1414" s="5"/>
    </row>
    <row r="1415" spans="1:25" customFormat="1" x14ac:dyDescent="0.35">
      <c r="A1415" s="1" t="s">
        <v>338</v>
      </c>
      <c r="B1415" s="1" t="s">
        <v>339</v>
      </c>
      <c r="C1415" s="3">
        <v>44011</v>
      </c>
      <c r="D1415" s="1" t="s">
        <v>346</v>
      </c>
      <c r="E1415" s="1" t="s">
        <v>347</v>
      </c>
      <c r="F1415" s="1" t="s">
        <v>3318</v>
      </c>
      <c r="G1415" s="1" t="s">
        <v>3359</v>
      </c>
      <c r="H1415" s="42"/>
      <c r="I1415" s="2">
        <v>1</v>
      </c>
      <c r="J1415" s="2">
        <v>93.109421487603299</v>
      </c>
      <c r="K1415" s="87">
        <v>179.09504113719001</v>
      </c>
      <c r="L1415" s="2">
        <v>216.70499977599991</v>
      </c>
      <c r="M1415" s="4">
        <v>112.66239999999999</v>
      </c>
      <c r="N1415" s="4">
        <v>112.66239999999999</v>
      </c>
      <c r="O1415" s="4">
        <v>107.02927999999999</v>
      </c>
      <c r="P1415" s="4">
        <v>107.02927999999999</v>
      </c>
      <c r="Q1415" s="5" t="s">
        <v>2969</v>
      </c>
      <c r="R1415" s="12">
        <v>109.67571977599992</v>
      </c>
      <c r="S1415" s="59">
        <v>0</v>
      </c>
      <c r="T1415" s="59">
        <v>0</v>
      </c>
      <c r="U1415" s="59">
        <v>0</v>
      </c>
      <c r="V1415" s="59">
        <v>0</v>
      </c>
      <c r="W1415" s="59">
        <v>0</v>
      </c>
      <c r="X1415" s="60">
        <f t="shared" si="258"/>
        <v>0</v>
      </c>
      <c r="Y1415" s="5"/>
    </row>
    <row r="1416" spans="1:25" customFormat="1" x14ac:dyDescent="0.35">
      <c r="A1416" s="1" t="s">
        <v>1145</v>
      </c>
      <c r="B1416" s="1" t="s">
        <v>1146</v>
      </c>
      <c r="C1416" s="3">
        <v>44011</v>
      </c>
      <c r="D1416" s="1" t="s">
        <v>346</v>
      </c>
      <c r="E1416" s="1" t="s">
        <v>347</v>
      </c>
      <c r="F1416" s="1" t="s">
        <v>3318</v>
      </c>
      <c r="G1416" s="1" t="s">
        <v>3359</v>
      </c>
      <c r="H1416" s="42"/>
      <c r="I1416" s="2">
        <v>1</v>
      </c>
      <c r="J1416" s="2">
        <v>148.53363636363599</v>
      </c>
      <c r="K1416" s="87">
        <v>259.084251236363</v>
      </c>
      <c r="L1416" s="2">
        <v>313.49194399599924</v>
      </c>
      <c r="M1416" s="4">
        <v>179.72569999999953</v>
      </c>
      <c r="N1416" s="4">
        <v>179.72569999999953</v>
      </c>
      <c r="O1416" s="4">
        <v>170.73941499999955</v>
      </c>
      <c r="P1416" s="4">
        <v>170.73941499999955</v>
      </c>
      <c r="Q1416" s="5" t="s">
        <v>2969</v>
      </c>
      <c r="R1416" s="12">
        <v>142.75252899599968</v>
      </c>
      <c r="S1416" s="59">
        <v>0</v>
      </c>
      <c r="T1416" s="59">
        <v>0</v>
      </c>
      <c r="U1416" s="59">
        <v>0</v>
      </c>
      <c r="V1416" s="59">
        <v>0</v>
      </c>
      <c r="W1416" s="59">
        <v>0</v>
      </c>
      <c r="X1416" s="60">
        <f t="shared" si="258"/>
        <v>0</v>
      </c>
      <c r="Y1416" s="5"/>
    </row>
    <row r="1417" spans="1:25" customFormat="1" x14ac:dyDescent="0.35">
      <c r="A1417" s="1" t="s">
        <v>1906</v>
      </c>
      <c r="B1417" s="1" t="s">
        <v>1907</v>
      </c>
      <c r="C1417" s="3">
        <v>44011</v>
      </c>
      <c r="D1417" s="1" t="s">
        <v>346</v>
      </c>
      <c r="E1417" s="1" t="s">
        <v>347</v>
      </c>
      <c r="F1417" s="1" t="s">
        <v>3318</v>
      </c>
      <c r="G1417" s="1" t="s">
        <v>3359</v>
      </c>
      <c r="H1417" s="42"/>
      <c r="I1417" s="2">
        <v>1</v>
      </c>
      <c r="J1417" s="2">
        <v>22.803471074380202</v>
      </c>
      <c r="K1417" s="87">
        <v>41.3173812049587</v>
      </c>
      <c r="L1417" s="2">
        <v>49.994031258000028</v>
      </c>
      <c r="M1417" s="4">
        <v>27.592200000000044</v>
      </c>
      <c r="N1417" s="4">
        <v>27.592200000000044</v>
      </c>
      <c r="O1417" s="4">
        <v>26.212590000000041</v>
      </c>
      <c r="P1417" s="4">
        <v>26.212590000000041</v>
      </c>
      <c r="Q1417" s="5" t="s">
        <v>2969</v>
      </c>
      <c r="R1417" s="12">
        <v>23.781441257999987</v>
      </c>
      <c r="S1417" s="59">
        <v>0</v>
      </c>
      <c r="T1417" s="59">
        <v>0</v>
      </c>
      <c r="U1417" s="59">
        <v>0</v>
      </c>
      <c r="V1417" s="59">
        <v>0</v>
      </c>
      <c r="W1417" s="59">
        <v>0</v>
      </c>
      <c r="X1417" s="60">
        <f t="shared" si="258"/>
        <v>0</v>
      </c>
      <c r="Y1417" s="5"/>
    </row>
    <row r="1418" spans="1:25" customFormat="1" x14ac:dyDescent="0.35">
      <c r="A1418" s="1" t="s">
        <v>2747</v>
      </c>
      <c r="B1418" s="1" t="s">
        <v>2748</v>
      </c>
      <c r="C1418" s="3">
        <v>44011</v>
      </c>
      <c r="D1418" s="1" t="s">
        <v>346</v>
      </c>
      <c r="E1418" s="1" t="s">
        <v>347</v>
      </c>
      <c r="F1418" s="1" t="s">
        <v>3318</v>
      </c>
      <c r="G1418" s="1" t="s">
        <v>3359</v>
      </c>
      <c r="H1418" s="42">
        <v>868</v>
      </c>
      <c r="I1418" s="2">
        <v>1</v>
      </c>
      <c r="J1418" s="2">
        <v>89.358512396694195</v>
      </c>
      <c r="K1418" s="87">
        <v>157.021671568595</v>
      </c>
      <c r="L1418" s="2">
        <v>189.99622259799995</v>
      </c>
      <c r="M1418" s="4">
        <v>108.12379999999997</v>
      </c>
      <c r="N1418" s="4">
        <v>108.12379999999997</v>
      </c>
      <c r="O1418" s="4">
        <v>102.71760999999996</v>
      </c>
      <c r="P1418" s="4">
        <v>102.71760999999996</v>
      </c>
      <c r="Q1418" s="5" t="s">
        <v>2969</v>
      </c>
      <c r="R1418" s="12">
        <v>87.278612597999981</v>
      </c>
      <c r="S1418" s="59">
        <v>770.18</v>
      </c>
      <c r="T1418" s="59">
        <v>-18.559999999999999</v>
      </c>
      <c r="U1418" s="59">
        <v>-15.4</v>
      </c>
      <c r="V1418" s="59">
        <v>-24.639999999999986</v>
      </c>
      <c r="W1418" s="59">
        <v>711.58</v>
      </c>
      <c r="X1418" s="60">
        <f>+W1418-P1419</f>
        <v>304.8811050000005</v>
      </c>
      <c r="Y1418" s="5"/>
    </row>
    <row r="1419" spans="1:25" customFormat="1" x14ac:dyDescent="0.35">
      <c r="A1419" s="1"/>
      <c r="B1419" s="1"/>
      <c r="C1419" s="3"/>
      <c r="D1419" s="1"/>
      <c r="E1419" s="1"/>
      <c r="F1419" s="1"/>
      <c r="G1419" s="1"/>
      <c r="H1419" s="42"/>
      <c r="I1419" s="2"/>
      <c r="J1419" s="2"/>
      <c r="K1419" s="87"/>
      <c r="L1419" s="2"/>
      <c r="M1419" s="4"/>
      <c r="N1419" s="4"/>
      <c r="O1419" s="4"/>
      <c r="P1419" s="26">
        <f>SUM(P1415:P1418)</f>
        <v>406.69889499999954</v>
      </c>
      <c r="Q1419" s="5"/>
      <c r="R1419" s="12"/>
      <c r="S1419" s="59">
        <v>0</v>
      </c>
      <c r="T1419" s="59">
        <v>0</v>
      </c>
      <c r="U1419" s="59">
        <v>0</v>
      </c>
      <c r="V1419" s="59">
        <v>0</v>
      </c>
      <c r="W1419" s="59">
        <v>0</v>
      </c>
      <c r="X1419" s="60">
        <f t="shared" ref="X1419:X1427" si="259">+W1419</f>
        <v>0</v>
      </c>
      <c r="Y1419" s="5"/>
    </row>
    <row r="1420" spans="1:25" customFormat="1" x14ac:dyDescent="0.35">
      <c r="A1420" s="1" t="s">
        <v>1033</v>
      </c>
      <c r="B1420" s="1" t="s">
        <v>1034</v>
      </c>
      <c r="C1420" s="3">
        <v>44011</v>
      </c>
      <c r="D1420" s="1" t="s">
        <v>1081</v>
      </c>
      <c r="E1420" s="1" t="s">
        <v>1082</v>
      </c>
      <c r="F1420" s="1" t="s">
        <v>3318</v>
      </c>
      <c r="G1420" s="1" t="s">
        <v>3360</v>
      </c>
      <c r="H1420" s="42"/>
      <c r="I1420" s="2">
        <v>1</v>
      </c>
      <c r="J1420" s="2">
        <v>269.56991735537201</v>
      </c>
      <c r="K1420" s="87">
        <v>470.90899292892601</v>
      </c>
      <c r="L1420" s="2">
        <v>569.79988144400045</v>
      </c>
      <c r="M1420" s="4">
        <v>326.17960000000011</v>
      </c>
      <c r="N1420" s="4">
        <v>326.17960000000011</v>
      </c>
      <c r="O1420" s="4">
        <v>309.87062000000009</v>
      </c>
      <c r="P1420" s="4">
        <v>309.87062000000009</v>
      </c>
      <c r="Q1420" s="5" t="s">
        <v>2969</v>
      </c>
      <c r="R1420" s="12">
        <v>259.92926144400036</v>
      </c>
      <c r="S1420" s="59">
        <v>0</v>
      </c>
      <c r="T1420" s="59">
        <v>0</v>
      </c>
      <c r="U1420" s="59">
        <v>0</v>
      </c>
      <c r="V1420" s="59">
        <v>0</v>
      </c>
      <c r="W1420" s="59">
        <v>0</v>
      </c>
      <c r="X1420" s="60">
        <f t="shared" si="259"/>
        <v>0</v>
      </c>
      <c r="Y1420" s="5"/>
    </row>
    <row r="1421" spans="1:25" customFormat="1" x14ac:dyDescent="0.35">
      <c r="A1421" s="1" t="s">
        <v>1033</v>
      </c>
      <c r="B1421" s="1" t="s">
        <v>1034</v>
      </c>
      <c r="C1421" s="3">
        <v>44011</v>
      </c>
      <c r="D1421" s="1" t="s">
        <v>1083</v>
      </c>
      <c r="E1421" s="1" t="s">
        <v>1082</v>
      </c>
      <c r="F1421" s="1" t="s">
        <v>3318</v>
      </c>
      <c r="G1421" s="1" t="s">
        <v>3360</v>
      </c>
      <c r="H1421" s="42"/>
      <c r="I1421" s="2">
        <v>-1</v>
      </c>
      <c r="J1421" s="2">
        <v>269.56991735537201</v>
      </c>
      <c r="K1421" s="87">
        <v>-470.90899292892601</v>
      </c>
      <c r="L1421" s="2">
        <v>-569.79988144400045</v>
      </c>
      <c r="M1421" s="4">
        <v>326.17960000000011</v>
      </c>
      <c r="N1421" s="4">
        <v>-326.17960000000011</v>
      </c>
      <c r="O1421" s="4">
        <v>-309.87062000000009</v>
      </c>
      <c r="P1421" s="4">
        <v>-309.87062000000009</v>
      </c>
      <c r="Q1421" s="5" t="s">
        <v>2969</v>
      </c>
      <c r="R1421" s="12">
        <v>-259.92926144400036</v>
      </c>
      <c r="S1421" s="59">
        <v>0</v>
      </c>
      <c r="T1421" s="59">
        <v>0</v>
      </c>
      <c r="U1421" s="59">
        <v>0</v>
      </c>
      <c r="V1421" s="59">
        <v>0</v>
      </c>
      <c r="W1421" s="59">
        <v>0</v>
      </c>
      <c r="X1421" s="60">
        <f t="shared" si="259"/>
        <v>0</v>
      </c>
      <c r="Y1421" s="5"/>
    </row>
    <row r="1422" spans="1:25" customFormat="1" x14ac:dyDescent="0.35">
      <c r="A1422" s="1" t="s">
        <v>1033</v>
      </c>
      <c r="B1422" s="1" t="s">
        <v>1034</v>
      </c>
      <c r="C1422" s="3">
        <v>44011</v>
      </c>
      <c r="D1422" s="1" t="s">
        <v>1084</v>
      </c>
      <c r="E1422" s="1" t="s">
        <v>1082</v>
      </c>
      <c r="F1422" s="1" t="s">
        <v>3318</v>
      </c>
      <c r="G1422" s="1" t="s">
        <v>3360</v>
      </c>
      <c r="H1422" s="42"/>
      <c r="I1422" s="2">
        <v>1</v>
      </c>
      <c r="J1422" s="2">
        <v>269.56991735537201</v>
      </c>
      <c r="K1422" s="87">
        <v>400.27264398958698</v>
      </c>
      <c r="L1422" s="2">
        <v>484.32989922740023</v>
      </c>
      <c r="M1422" s="4">
        <v>326.17960000000011</v>
      </c>
      <c r="N1422" s="4">
        <v>326.17960000000011</v>
      </c>
      <c r="O1422" s="4">
        <v>309.87062000000009</v>
      </c>
      <c r="P1422" s="4">
        <v>309.87062000000009</v>
      </c>
      <c r="Q1422" s="5" t="s">
        <v>2969</v>
      </c>
      <c r="R1422" s="12">
        <v>174.45927922740015</v>
      </c>
      <c r="S1422" s="59">
        <v>0</v>
      </c>
      <c r="T1422" s="59">
        <v>0</v>
      </c>
      <c r="U1422" s="59">
        <v>0</v>
      </c>
      <c r="V1422" s="59">
        <v>0</v>
      </c>
      <c r="W1422" s="59">
        <v>0</v>
      </c>
      <c r="X1422" s="60">
        <f t="shared" si="259"/>
        <v>0</v>
      </c>
      <c r="Y1422" s="5"/>
    </row>
    <row r="1423" spans="1:25" customFormat="1" x14ac:dyDescent="0.35">
      <c r="A1423" s="1" t="s">
        <v>1139</v>
      </c>
      <c r="B1423" s="1" t="s">
        <v>1140</v>
      </c>
      <c r="C1423" s="3">
        <v>44011</v>
      </c>
      <c r="D1423" s="1" t="s">
        <v>1081</v>
      </c>
      <c r="E1423" s="1" t="s">
        <v>1082</v>
      </c>
      <c r="F1423" s="1" t="s">
        <v>3318</v>
      </c>
      <c r="G1423" s="1" t="s">
        <v>3360</v>
      </c>
      <c r="H1423" s="42"/>
      <c r="I1423" s="2">
        <v>1</v>
      </c>
      <c r="J1423" s="2">
        <v>204.79801652892601</v>
      </c>
      <c r="K1423" s="87">
        <v>358.29208193719103</v>
      </c>
      <c r="L1423" s="2">
        <v>433.53341914400113</v>
      </c>
      <c r="M1423" s="4">
        <v>247.80560000000048</v>
      </c>
      <c r="N1423" s="4">
        <v>247.80560000000048</v>
      </c>
      <c r="O1423" s="4">
        <v>235.41532000000043</v>
      </c>
      <c r="P1423" s="4">
        <v>235.41532000000043</v>
      </c>
      <c r="Q1423" s="5" t="s">
        <v>2969</v>
      </c>
      <c r="R1423" s="12">
        <v>198.11809914400069</v>
      </c>
      <c r="S1423" s="59">
        <v>0</v>
      </c>
      <c r="T1423" s="59">
        <v>0</v>
      </c>
      <c r="U1423" s="59">
        <v>0</v>
      </c>
      <c r="V1423" s="59">
        <v>0</v>
      </c>
      <c r="W1423" s="59">
        <v>0</v>
      </c>
      <c r="X1423" s="60">
        <f t="shared" si="259"/>
        <v>0</v>
      </c>
      <c r="Y1423" s="5"/>
    </row>
    <row r="1424" spans="1:25" customFormat="1" x14ac:dyDescent="0.35">
      <c r="A1424" s="1" t="s">
        <v>1139</v>
      </c>
      <c r="B1424" s="1" t="s">
        <v>1140</v>
      </c>
      <c r="C1424" s="3">
        <v>44011</v>
      </c>
      <c r="D1424" s="1" t="s">
        <v>1083</v>
      </c>
      <c r="E1424" s="1" t="s">
        <v>1082</v>
      </c>
      <c r="F1424" s="1" t="s">
        <v>3318</v>
      </c>
      <c r="G1424" s="1" t="s">
        <v>3360</v>
      </c>
      <c r="H1424" s="42"/>
      <c r="I1424" s="2">
        <v>-1</v>
      </c>
      <c r="J1424" s="2">
        <v>204.79801652892601</v>
      </c>
      <c r="K1424" s="87">
        <v>-358.29208193719103</v>
      </c>
      <c r="L1424" s="2">
        <v>-433.53341914400113</v>
      </c>
      <c r="M1424" s="4">
        <v>247.80560000000048</v>
      </c>
      <c r="N1424" s="4">
        <v>-247.80560000000048</v>
      </c>
      <c r="O1424" s="4">
        <v>-235.41532000000043</v>
      </c>
      <c r="P1424" s="4">
        <v>-235.41532000000043</v>
      </c>
      <c r="Q1424" s="5" t="s">
        <v>2969</v>
      </c>
      <c r="R1424" s="12">
        <v>-198.11809914400069</v>
      </c>
      <c r="S1424" s="59">
        <v>0</v>
      </c>
      <c r="T1424" s="59">
        <v>0</v>
      </c>
      <c r="U1424" s="59">
        <v>0</v>
      </c>
      <c r="V1424" s="59">
        <v>0</v>
      </c>
      <c r="W1424" s="59">
        <v>0</v>
      </c>
      <c r="X1424" s="60">
        <f t="shared" si="259"/>
        <v>0</v>
      </c>
      <c r="Y1424" s="5"/>
    </row>
    <row r="1425" spans="1:25" customFormat="1" x14ac:dyDescent="0.35">
      <c r="A1425" s="1" t="s">
        <v>1139</v>
      </c>
      <c r="B1425" s="1" t="s">
        <v>1140</v>
      </c>
      <c r="C1425" s="3">
        <v>44011</v>
      </c>
      <c r="D1425" s="1" t="s">
        <v>1084</v>
      </c>
      <c r="E1425" s="1" t="s">
        <v>1082</v>
      </c>
      <c r="F1425" s="1" t="s">
        <v>3318</v>
      </c>
      <c r="G1425" s="1" t="s">
        <v>3360</v>
      </c>
      <c r="H1425" s="42"/>
      <c r="I1425" s="2">
        <v>1</v>
      </c>
      <c r="J1425" s="2">
        <v>204.79801652892601</v>
      </c>
      <c r="K1425" s="87">
        <v>304.54826964661203</v>
      </c>
      <c r="L1425" s="2">
        <v>368.50340627240053</v>
      </c>
      <c r="M1425" s="4">
        <v>247.80560000000048</v>
      </c>
      <c r="N1425" s="4">
        <v>247.80560000000048</v>
      </c>
      <c r="O1425" s="4">
        <v>235.41532000000043</v>
      </c>
      <c r="P1425" s="4">
        <v>235.41532000000043</v>
      </c>
      <c r="Q1425" s="5" t="s">
        <v>2969</v>
      </c>
      <c r="R1425" s="12">
        <v>133.08808627240009</v>
      </c>
      <c r="S1425" s="59">
        <v>0</v>
      </c>
      <c r="T1425" s="59">
        <v>0</v>
      </c>
      <c r="U1425" s="59">
        <v>0</v>
      </c>
      <c r="V1425" s="59">
        <v>0</v>
      </c>
      <c r="W1425" s="59">
        <v>0</v>
      </c>
      <c r="X1425" s="60">
        <f t="shared" si="259"/>
        <v>0</v>
      </c>
      <c r="Y1425" s="5"/>
    </row>
    <row r="1426" spans="1:25" customFormat="1" x14ac:dyDescent="0.35">
      <c r="A1426" s="1" t="s">
        <v>1145</v>
      </c>
      <c r="B1426" s="1" t="s">
        <v>1146</v>
      </c>
      <c r="C1426" s="3">
        <v>44011</v>
      </c>
      <c r="D1426" s="1" t="s">
        <v>1081</v>
      </c>
      <c r="E1426" s="1" t="s">
        <v>1082</v>
      </c>
      <c r="F1426" s="1" t="s">
        <v>3318</v>
      </c>
      <c r="G1426" s="1" t="s">
        <v>3360</v>
      </c>
      <c r="H1426" s="42"/>
      <c r="I1426" s="2">
        <v>1</v>
      </c>
      <c r="J1426" s="2">
        <v>148.53363636363599</v>
      </c>
      <c r="K1426" s="87">
        <v>259.084251236363</v>
      </c>
      <c r="L1426" s="2">
        <v>313.49194399599924</v>
      </c>
      <c r="M1426" s="4">
        <v>179.72569999999953</v>
      </c>
      <c r="N1426" s="4">
        <v>179.72569999999953</v>
      </c>
      <c r="O1426" s="4">
        <v>170.73941499999955</v>
      </c>
      <c r="P1426" s="4">
        <v>170.73941499999955</v>
      </c>
      <c r="Q1426" s="5" t="s">
        <v>2969</v>
      </c>
      <c r="R1426" s="12">
        <v>142.75252899599968</v>
      </c>
      <c r="S1426" s="59">
        <v>0</v>
      </c>
      <c r="T1426" s="59">
        <v>0</v>
      </c>
      <c r="U1426" s="59">
        <v>0</v>
      </c>
      <c r="V1426" s="59">
        <v>0</v>
      </c>
      <c r="W1426" s="59">
        <v>0</v>
      </c>
      <c r="X1426" s="60">
        <f t="shared" si="259"/>
        <v>0</v>
      </c>
      <c r="Y1426" s="5"/>
    </row>
    <row r="1427" spans="1:25" customFormat="1" x14ac:dyDescent="0.35">
      <c r="A1427" s="1" t="s">
        <v>1145</v>
      </c>
      <c r="B1427" s="1" t="s">
        <v>1146</v>
      </c>
      <c r="C1427" s="3">
        <v>44011</v>
      </c>
      <c r="D1427" s="1" t="s">
        <v>1083</v>
      </c>
      <c r="E1427" s="1" t="s">
        <v>1082</v>
      </c>
      <c r="F1427" s="1" t="s">
        <v>3318</v>
      </c>
      <c r="G1427" s="1" t="s">
        <v>3360</v>
      </c>
      <c r="H1427" s="42"/>
      <c r="I1427" s="2">
        <v>-1</v>
      </c>
      <c r="J1427" s="2">
        <v>148.53363636363599</v>
      </c>
      <c r="K1427" s="87">
        <v>-259.084251236363</v>
      </c>
      <c r="L1427" s="2">
        <v>-313.49194399599924</v>
      </c>
      <c r="M1427" s="4">
        <v>179.72569999999953</v>
      </c>
      <c r="N1427" s="4">
        <v>-179.72569999999953</v>
      </c>
      <c r="O1427" s="4">
        <v>-170.73941499999955</v>
      </c>
      <c r="P1427" s="4">
        <v>-170.73941499999955</v>
      </c>
      <c r="Q1427" s="5" t="s">
        <v>2969</v>
      </c>
      <c r="R1427" s="12">
        <v>-142.75252899599968</v>
      </c>
      <c r="S1427" s="59">
        <v>0</v>
      </c>
      <c r="T1427" s="59">
        <v>0</v>
      </c>
      <c r="U1427" s="59">
        <v>0</v>
      </c>
      <c r="V1427" s="59">
        <v>0</v>
      </c>
      <c r="W1427" s="59">
        <v>0</v>
      </c>
      <c r="X1427" s="60">
        <f t="shared" si="259"/>
        <v>0</v>
      </c>
      <c r="Y1427" s="5"/>
    </row>
    <row r="1428" spans="1:25" customFormat="1" x14ac:dyDescent="0.35">
      <c r="A1428" s="1" t="s">
        <v>1145</v>
      </c>
      <c r="B1428" s="1" t="s">
        <v>1146</v>
      </c>
      <c r="C1428" s="3">
        <v>44011</v>
      </c>
      <c r="D1428" s="1" t="s">
        <v>1084</v>
      </c>
      <c r="E1428" s="1" t="s">
        <v>1082</v>
      </c>
      <c r="F1428" s="1" t="s">
        <v>3318</v>
      </c>
      <c r="G1428" s="1" t="s">
        <v>3360</v>
      </c>
      <c r="H1428" s="42">
        <v>843</v>
      </c>
      <c r="I1428" s="2">
        <v>1</v>
      </c>
      <c r="J1428" s="2">
        <v>148.53363636363599</v>
      </c>
      <c r="K1428" s="87">
        <v>220.22161355090901</v>
      </c>
      <c r="L1428" s="2">
        <v>266.46815239659992</v>
      </c>
      <c r="M1428" s="4">
        <v>179.72569999999953</v>
      </c>
      <c r="N1428" s="4">
        <v>179.72569999999953</v>
      </c>
      <c r="O1428" s="4">
        <v>170.73941499999955</v>
      </c>
      <c r="P1428" s="4">
        <v>170.73941499999955</v>
      </c>
      <c r="Q1428" s="5" t="s">
        <v>2969</v>
      </c>
      <c r="R1428" s="12">
        <v>95.728737396600366</v>
      </c>
      <c r="S1428" s="59">
        <v>1854.31</v>
      </c>
      <c r="T1428" s="59">
        <v>-44.69</v>
      </c>
      <c r="U1428" s="59">
        <v>-37.090000000000003</v>
      </c>
      <c r="V1428" s="59">
        <v>-22.25</v>
      </c>
      <c r="W1428" s="59">
        <v>1750.28</v>
      </c>
      <c r="X1428" s="60">
        <f>+W1428-P1429</f>
        <v>1034.254645</v>
      </c>
      <c r="Y1428" s="5"/>
    </row>
    <row r="1429" spans="1:25" customFormat="1" x14ac:dyDescent="0.35">
      <c r="A1429" s="1"/>
      <c r="B1429" s="1"/>
      <c r="C1429" s="3"/>
      <c r="D1429" s="1"/>
      <c r="E1429" s="1"/>
      <c r="F1429" s="1"/>
      <c r="G1429" s="1"/>
      <c r="H1429" s="42"/>
      <c r="I1429" s="2"/>
      <c r="J1429" s="2"/>
      <c r="K1429" s="87"/>
      <c r="L1429" s="2"/>
      <c r="M1429" s="4"/>
      <c r="N1429" s="4"/>
      <c r="O1429" s="4"/>
      <c r="P1429" s="26">
        <f>SUM(P1420:P1428)</f>
        <v>716.0253550000001</v>
      </c>
      <c r="Q1429" s="5"/>
      <c r="R1429" s="12"/>
      <c r="S1429" s="59">
        <v>0</v>
      </c>
      <c r="T1429" s="59">
        <v>0</v>
      </c>
      <c r="U1429" s="59">
        <v>0</v>
      </c>
      <c r="V1429" s="59">
        <v>0</v>
      </c>
      <c r="W1429" s="59">
        <v>0</v>
      </c>
      <c r="X1429" s="60">
        <f>+W1429</f>
        <v>0</v>
      </c>
      <c r="Y1429" s="5"/>
    </row>
    <row r="1430" spans="1:25" customFormat="1" ht="15" thickBot="1" x14ac:dyDescent="0.4">
      <c r="A1430" s="70" t="s">
        <v>2474</v>
      </c>
      <c r="B1430" s="70" t="s">
        <v>2475</v>
      </c>
      <c r="C1430" s="71">
        <v>44012</v>
      </c>
      <c r="D1430" s="70" t="s">
        <v>2554</v>
      </c>
      <c r="E1430" s="70" t="s">
        <v>287</v>
      </c>
      <c r="F1430" s="70" t="s">
        <v>3318</v>
      </c>
      <c r="G1430" s="70" t="s">
        <v>3357</v>
      </c>
      <c r="H1430" s="72">
        <v>903</v>
      </c>
      <c r="I1430" s="73">
        <v>1</v>
      </c>
      <c r="J1430" s="73">
        <v>806.82363636363596</v>
      </c>
      <c r="K1430" s="88">
        <v>1411.57022476364</v>
      </c>
      <c r="L1430" s="73">
        <v>1707.9999719640043</v>
      </c>
      <c r="M1430" s="14">
        <v>976.25659999999948</v>
      </c>
      <c r="N1430" s="14">
        <v>976.25659999999948</v>
      </c>
      <c r="O1430" s="14">
        <v>927.44376999999952</v>
      </c>
      <c r="P1430" s="74">
        <v>927.44376999999952</v>
      </c>
      <c r="Q1430" s="13" t="s">
        <v>2969</v>
      </c>
      <c r="R1430" s="75">
        <v>780.5562019640048</v>
      </c>
      <c r="S1430" s="76">
        <v>1708</v>
      </c>
      <c r="T1430" s="76">
        <v>-41.16</v>
      </c>
      <c r="U1430" s="76">
        <v>-34.159999999999997</v>
      </c>
      <c r="V1430" s="76">
        <v>-105.89999999999986</v>
      </c>
      <c r="W1430" s="76">
        <v>1526.78</v>
      </c>
      <c r="X1430" s="77">
        <f>+W1430-P1430</f>
        <v>599.33623000000046</v>
      </c>
      <c r="Y1430" s="5"/>
    </row>
    <row r="1431" spans="1:25" customFormat="1" ht="15" thickBot="1" x14ac:dyDescent="0.4">
      <c r="A1431" s="79"/>
      <c r="B1431" s="80"/>
      <c r="C1431" s="80"/>
      <c r="D1431" s="80"/>
      <c r="E1431" s="80"/>
      <c r="F1431" s="80"/>
      <c r="G1431" s="80"/>
      <c r="H1431" s="80"/>
      <c r="I1431" s="80"/>
      <c r="J1431" s="80"/>
      <c r="K1431" s="78">
        <f>SUM(K2:K1430)</f>
        <v>770014.57604949735</v>
      </c>
      <c r="L1431" s="83">
        <f>SUM(L2:L1430)</f>
        <v>932927.63701989641</v>
      </c>
      <c r="M1431" s="85"/>
      <c r="N1431" s="85"/>
      <c r="O1431" s="83">
        <f>SUM(O2:O1430)</f>
        <v>560128.8064783006</v>
      </c>
      <c r="P1431" s="81"/>
      <c r="Q1431" s="80"/>
      <c r="R1431" s="82">
        <f>SUM(R2:R1430)</f>
        <v>364674.84478159377</v>
      </c>
      <c r="S1431" s="82">
        <f>SUM(S2:S1430)</f>
        <v>952789.78</v>
      </c>
      <c r="T1431" s="82">
        <f>SUM(T2:T1430)</f>
        <v>-23092.310000000019</v>
      </c>
      <c r="U1431" s="82">
        <f>SUM(U2:U1430)</f>
        <v>-18893.899999999965</v>
      </c>
      <c r="V1431" s="82">
        <f>SUM(V2:V1430)</f>
        <v>-67011.199999999953</v>
      </c>
      <c r="W1431" s="83">
        <f t="shared" ref="W1431" si="260">SUM(W2:W1430)</f>
        <v>843792.37000000023</v>
      </c>
      <c r="X1431" s="84">
        <f>SUM(X2:X1430)</f>
        <v>287051.79368249938</v>
      </c>
    </row>
    <row r="1434" spans="1:25" x14ac:dyDescent="0.35">
      <c r="L1434" s="93">
        <f>+K1431*1.21</f>
        <v>931717.63701989176</v>
      </c>
      <c r="M1434" s="94"/>
    </row>
    <row r="1435" spans="1:25" x14ac:dyDescent="0.35">
      <c r="L1435" s="93">
        <f>+L1431-L1434</f>
        <v>1210.0000000046566</v>
      </c>
      <c r="M1435" s="94" t="s">
        <v>3383</v>
      </c>
      <c r="R1435" s="68" t="s">
        <v>2981</v>
      </c>
      <c r="S1435" s="69">
        <f>+S1431</f>
        <v>952789.78</v>
      </c>
    </row>
    <row r="1436" spans="1:25" x14ac:dyDescent="0.35">
      <c r="J1436" s="89" t="s">
        <v>3380</v>
      </c>
      <c r="K1436" s="90">
        <f>+K1431</f>
        <v>770014.57604949735</v>
      </c>
      <c r="R1436" s="68" t="s">
        <v>3377</v>
      </c>
      <c r="S1436" s="69">
        <f>+T1431+U1431+V1431</f>
        <v>-108997.40999999995</v>
      </c>
    </row>
    <row r="1437" spans="1:25" x14ac:dyDescent="0.35">
      <c r="J1437" s="89">
        <v>7</v>
      </c>
      <c r="K1437" s="91">
        <f>+K1436*J1437%</f>
        <v>53901.020323464822</v>
      </c>
      <c r="R1437" s="68" t="s">
        <v>3378</v>
      </c>
      <c r="S1437" s="69">
        <f>+O1431</f>
        <v>560128.8064783006</v>
      </c>
    </row>
    <row r="1438" spans="1:25" x14ac:dyDescent="0.35">
      <c r="K1438" s="95">
        <f>+K1437-25000</f>
        <v>28901.020323464822</v>
      </c>
      <c r="R1438" s="68" t="s">
        <v>2975</v>
      </c>
      <c r="S1438" s="69">
        <f>+S1435+S1436-S1437</f>
        <v>283663.56352169951</v>
      </c>
    </row>
    <row r="1439" spans="1:25" x14ac:dyDescent="0.35">
      <c r="J1439" s="89"/>
      <c r="K1439" s="90"/>
    </row>
    <row r="1440" spans="1:25" x14ac:dyDescent="0.35">
      <c r="J1440" s="89"/>
      <c r="K1440" s="91"/>
      <c r="P1440" s="16">
        <f>+S1440</f>
        <v>53901.020323464822</v>
      </c>
      <c r="R1440" s="89" t="s">
        <v>3379</v>
      </c>
      <c r="S1440" s="91">
        <f>+K1437</f>
        <v>53901.020323464822</v>
      </c>
    </row>
    <row r="1441" spans="16:23" x14ac:dyDescent="0.35">
      <c r="P1441" s="16">
        <v>25000</v>
      </c>
      <c r="R1441" s="89"/>
      <c r="S1441" s="91">
        <f>+S1438-S1440</f>
        <v>229762.54319823469</v>
      </c>
      <c r="W1441" s="103"/>
    </row>
    <row r="1442" spans="16:23" x14ac:dyDescent="0.35">
      <c r="T1442" s="19" t="s">
        <v>3390</v>
      </c>
      <c r="U1442" s="19">
        <v>87500</v>
      </c>
      <c r="V1442" s="19" t="s">
        <v>3389</v>
      </c>
    </row>
    <row r="1443" spans="16:23" x14ac:dyDescent="0.35">
      <c r="T1443" s="19" t="s">
        <v>3390</v>
      </c>
      <c r="U1443" s="19">
        <v>100000</v>
      </c>
      <c r="V1443" s="19" t="s">
        <v>3389</v>
      </c>
      <c r="W1443" s="103">
        <v>44062</v>
      </c>
    </row>
    <row r="1444" spans="16:23" x14ac:dyDescent="0.35">
      <c r="P1444" s="16" t="s">
        <v>3387</v>
      </c>
      <c r="U1444" s="105">
        <f>SUM(U1441:U1443)</f>
        <v>187500</v>
      </c>
      <c r="V1444" s="19" t="s">
        <v>3391</v>
      </c>
    </row>
    <row r="1445" spans="16:23" x14ac:dyDescent="0.35">
      <c r="P1445" s="16" t="s">
        <v>3388</v>
      </c>
      <c r="U1445" s="106">
        <f>+S1441-U1444</f>
        <v>42262.543198234693</v>
      </c>
      <c r="V1445" s="19" t="s">
        <v>3385</v>
      </c>
    </row>
    <row r="1446" spans="16:23" x14ac:dyDescent="0.35">
      <c r="S1446" s="104"/>
    </row>
  </sheetData>
  <autoFilter ref="A1:Y1431"/>
  <sortState ref="A2:P1178">
    <sortCondition ref="C2:C1178"/>
    <sortCondition ref="E2:E11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11" sqref="B11"/>
    </sheetView>
  </sheetViews>
  <sheetFormatPr baseColWidth="10" defaultRowHeight="14.5" x14ac:dyDescent="0.35"/>
  <cols>
    <col min="1" max="1" width="31.08984375" customWidth="1"/>
    <col min="2" max="2" width="12.6328125" style="101" bestFit="1" customWidth="1"/>
  </cols>
  <sheetData>
    <row r="3" spans="1:3" x14ac:dyDescent="0.35">
      <c r="A3" s="98" t="s">
        <v>3378</v>
      </c>
      <c r="B3" s="99">
        <v>560128.8064783006</v>
      </c>
    </row>
    <row r="4" spans="1:3" x14ac:dyDescent="0.35">
      <c r="A4" s="31"/>
      <c r="B4" s="100"/>
    </row>
    <row r="5" spans="1:3" x14ac:dyDescent="0.35">
      <c r="A5" t="s">
        <v>3384</v>
      </c>
      <c r="B5" s="101">
        <v>150000</v>
      </c>
    </row>
    <row r="6" spans="1:3" x14ac:dyDescent="0.35">
      <c r="B6" s="101">
        <v>20000</v>
      </c>
    </row>
    <row r="7" spans="1:3" x14ac:dyDescent="0.35">
      <c r="B7" s="101">
        <v>100000</v>
      </c>
    </row>
    <row r="8" spans="1:3" x14ac:dyDescent="0.35">
      <c r="A8" s="96">
        <v>44035</v>
      </c>
      <c r="B8" s="101">
        <v>150000</v>
      </c>
    </row>
    <row r="9" spans="1:3" x14ac:dyDescent="0.35">
      <c r="A9" s="96"/>
    </row>
    <row r="10" spans="1:3" x14ac:dyDescent="0.35">
      <c r="A10" s="97" t="s">
        <v>3385</v>
      </c>
      <c r="B10" s="102">
        <f>+B3-B5-B6-B7-B8</f>
        <v>140128.8064783006</v>
      </c>
      <c r="C10" t="s">
        <v>3386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maria.mansoli</cp:lastModifiedBy>
  <dcterms:created xsi:type="dcterms:W3CDTF">2006-10-02T04:59:59Z</dcterms:created>
  <dcterms:modified xsi:type="dcterms:W3CDTF">2020-08-24T19:10:26Z</dcterms:modified>
</cp:coreProperties>
</file>