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120" yWindow="105" windowWidth="14175" windowHeight="736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Hoja1!$A$1:$AD$466</definedName>
  </definedNames>
  <calcPr calcId="145621"/>
  <webPublishing codePage="1251"/>
</workbook>
</file>

<file path=xl/calcChain.xml><?xml version="1.0" encoding="utf-8"?>
<calcChain xmlns="http://schemas.openxmlformats.org/spreadsheetml/2006/main">
  <c r="O464" i="1" l="1"/>
  <c r="O466" i="1"/>
  <c r="U4" i="1"/>
  <c r="U3" i="1"/>
  <c r="T2" i="1"/>
  <c r="K191" i="1" l="1"/>
  <c r="M191" i="1" s="1"/>
  <c r="N191" i="1" s="1"/>
  <c r="O191" i="1" s="1"/>
  <c r="K143" i="1"/>
  <c r="M143" i="1" s="1"/>
  <c r="N143" i="1" s="1"/>
  <c r="O143" i="1" s="1"/>
  <c r="K138" i="1"/>
  <c r="O138" i="1" s="1"/>
  <c r="K463" i="1"/>
  <c r="O463" i="1" s="1"/>
  <c r="K449" i="1"/>
  <c r="O449" i="1" s="1"/>
  <c r="K344" i="1"/>
  <c r="O344" i="1" s="1"/>
  <c r="K137" i="1"/>
  <c r="O137" i="1" s="1"/>
  <c r="K188" i="1"/>
  <c r="O188" i="1" s="1"/>
  <c r="P188" i="1" s="1"/>
  <c r="K158" i="1"/>
  <c r="O158" i="1" s="1"/>
  <c r="K150" i="1"/>
  <c r="O150" i="1" s="1"/>
  <c r="K84" i="1"/>
  <c r="O84" i="1" s="1"/>
  <c r="K204" i="1"/>
  <c r="O204" i="1" s="1"/>
  <c r="K136" i="1"/>
  <c r="O136" i="1" s="1"/>
  <c r="K462" i="1"/>
  <c r="O462" i="1" s="1"/>
  <c r="K83" i="1"/>
  <c r="O83" i="1" s="1"/>
  <c r="K38" i="1"/>
  <c r="N38" i="1" s="1"/>
  <c r="O38" i="1" s="1"/>
  <c r="K436" i="1"/>
  <c r="M436" i="1" s="1"/>
  <c r="N436" i="1" s="1"/>
  <c r="O436" i="1" s="1"/>
  <c r="K278" i="1"/>
  <c r="M278" i="1" s="1"/>
  <c r="N278" i="1" s="1"/>
  <c r="O278" i="1" s="1"/>
  <c r="K259" i="1"/>
  <c r="M259" i="1" s="1"/>
  <c r="N259" i="1" s="1"/>
  <c r="O259" i="1" s="1"/>
  <c r="K275" i="1"/>
  <c r="M275" i="1" s="1"/>
  <c r="N275" i="1" s="1"/>
  <c r="O275" i="1" s="1"/>
  <c r="K206" i="1"/>
  <c r="M206" i="1" s="1"/>
  <c r="N206" i="1" s="1"/>
  <c r="O206" i="1" s="1"/>
  <c r="K99" i="1"/>
  <c r="M99" i="1" s="1"/>
  <c r="N99" i="1" s="1"/>
  <c r="O99" i="1" s="1"/>
  <c r="P99" i="1" s="1"/>
  <c r="K58" i="1"/>
  <c r="M58" i="1" s="1"/>
  <c r="N58" i="1" s="1"/>
  <c r="O58" i="1" s="1"/>
  <c r="K226" i="1"/>
  <c r="O226" i="1" s="1"/>
  <c r="K349" i="1"/>
  <c r="O349" i="1" s="1"/>
  <c r="K346" i="1"/>
  <c r="O346" i="1" s="1"/>
  <c r="K370" i="1"/>
  <c r="O370" i="1" s="1"/>
  <c r="P370" i="1" s="1"/>
  <c r="K399" i="1"/>
  <c r="O399" i="1" s="1"/>
  <c r="K244" i="1"/>
  <c r="O244" i="1" s="1"/>
  <c r="K90" i="1"/>
  <c r="O90" i="1" s="1"/>
  <c r="P90" i="1" s="1"/>
  <c r="K313" i="1"/>
  <c r="O313" i="1" s="1"/>
  <c r="K312" i="1"/>
  <c r="O312" i="1" s="1"/>
  <c r="K199" i="1"/>
  <c r="O199" i="1" s="1"/>
  <c r="K385" i="1"/>
  <c r="O385" i="1" s="1"/>
  <c r="P385" i="1" s="1"/>
  <c r="K308" i="1"/>
  <c r="O308" i="1" s="1"/>
  <c r="K214" i="1"/>
  <c r="O214" i="1" s="1"/>
  <c r="K196" i="1"/>
  <c r="O196" i="1" s="1"/>
  <c r="P196" i="1" s="1"/>
  <c r="K311" i="1"/>
  <c r="O311" i="1" s="1"/>
  <c r="K398" i="1"/>
  <c r="O398" i="1" s="1"/>
  <c r="K288" i="1"/>
  <c r="O288" i="1" s="1"/>
  <c r="K332" i="1"/>
  <c r="O332" i="1" s="1"/>
  <c r="K9" i="1"/>
  <c r="O9" i="1" s="1"/>
  <c r="K384" i="1"/>
  <c r="O384" i="1" s="1"/>
  <c r="K348" i="1"/>
  <c r="O348" i="1" s="1"/>
  <c r="K366" i="1"/>
  <c r="O366" i="1" s="1"/>
  <c r="K352" i="1"/>
  <c r="O352" i="1" s="1"/>
  <c r="P352" i="1" s="1"/>
  <c r="K347" i="1"/>
  <c r="O347" i="1" s="1"/>
  <c r="K225" i="1"/>
  <c r="O225" i="1" s="1"/>
  <c r="K14" i="1"/>
  <c r="O14" i="1" s="1"/>
  <c r="K380" i="1"/>
  <c r="K378" i="1"/>
  <c r="K362" i="1"/>
  <c r="N362" i="1" s="1"/>
  <c r="O362" i="1" s="1"/>
  <c r="K322" i="1"/>
  <c r="N322" i="1" s="1"/>
  <c r="O322" i="1" s="1"/>
  <c r="K298" i="1"/>
  <c r="N298" i="1" s="1"/>
  <c r="O298" i="1" s="1"/>
  <c r="K241" i="1"/>
  <c r="N241" i="1" s="1"/>
  <c r="O241" i="1" s="1"/>
  <c r="K37" i="1"/>
  <c r="N37" i="1" s="1"/>
  <c r="O37" i="1" s="1"/>
  <c r="K440" i="1"/>
  <c r="O440" i="1" s="1"/>
  <c r="P440" i="1" s="1"/>
  <c r="K410" i="1"/>
  <c r="O410" i="1" s="1"/>
  <c r="P410" i="1" s="1"/>
  <c r="K409" i="1"/>
  <c r="O409" i="1" s="1"/>
  <c r="K397" i="1"/>
  <c r="O397" i="1" s="1"/>
  <c r="P397" i="1" s="1"/>
  <c r="K368" i="1"/>
  <c r="O368" i="1" s="1"/>
  <c r="P368" i="1" s="1"/>
  <c r="K319" i="1"/>
  <c r="O319" i="1" s="1"/>
  <c r="K272" i="1"/>
  <c r="O272" i="1" s="1"/>
  <c r="P272" i="1" s="1"/>
  <c r="K211" i="1"/>
  <c r="O211" i="1" s="1"/>
  <c r="K161" i="1"/>
  <c r="O161" i="1" s="1"/>
  <c r="K144" i="1"/>
  <c r="O144" i="1" s="1"/>
  <c r="P144" i="1" s="1"/>
  <c r="K242" i="1"/>
  <c r="O242" i="1" s="1"/>
  <c r="P242" i="1" s="1"/>
  <c r="K17" i="1"/>
  <c r="O17" i="1" s="1"/>
  <c r="P17" i="1" s="1"/>
  <c r="K80" i="1"/>
  <c r="O80" i="1" s="1"/>
  <c r="P80" i="1" s="1"/>
  <c r="K381" i="1"/>
  <c r="O381" i="1" s="1"/>
  <c r="P381" i="1" s="1"/>
  <c r="K343" i="1"/>
  <c r="O343" i="1" s="1"/>
  <c r="K149" i="1"/>
  <c r="O149" i="1" s="1"/>
  <c r="K82" i="1"/>
  <c r="O82" i="1" s="1"/>
  <c r="K81" i="1"/>
  <c r="O81" i="1" s="1"/>
  <c r="K148" i="1"/>
  <c r="K435" i="1"/>
  <c r="N435" i="1" s="1"/>
  <c r="O435" i="1" s="1"/>
  <c r="K434" i="1"/>
  <c r="N434" i="1" s="1"/>
  <c r="O434" i="1" s="1"/>
  <c r="K433" i="1"/>
  <c r="N433" i="1" s="1"/>
  <c r="O433" i="1" s="1"/>
  <c r="K128" i="1"/>
  <c r="N128" i="1" s="1"/>
  <c r="O128" i="1" s="1"/>
  <c r="K420" i="1"/>
  <c r="N420" i="1" s="1"/>
  <c r="O420" i="1" s="1"/>
  <c r="K176" i="1"/>
  <c r="N176" i="1" s="1"/>
  <c r="O176" i="1" s="1"/>
  <c r="K285" i="1"/>
  <c r="N285" i="1" s="1"/>
  <c r="O285" i="1" s="1"/>
  <c r="K396" i="1"/>
  <c r="N396" i="1" s="1"/>
  <c r="O396" i="1" s="1"/>
  <c r="K233" i="1"/>
  <c r="N233" i="1" s="1"/>
  <c r="O233" i="1" s="1"/>
  <c r="K175" i="1"/>
  <c r="N175" i="1" s="1"/>
  <c r="O175" i="1" s="1"/>
  <c r="K160" i="1"/>
  <c r="N160" i="1" s="1"/>
  <c r="O160" i="1" s="1"/>
  <c r="K403" i="1"/>
  <c r="N403" i="1" s="1"/>
  <c r="O403" i="1" s="1"/>
  <c r="K232" i="1"/>
  <c r="N232" i="1" s="1"/>
  <c r="O232" i="1" s="1"/>
  <c r="K174" i="1"/>
  <c r="N174" i="1" s="1"/>
  <c r="O174" i="1" s="1"/>
  <c r="K395" i="1"/>
  <c r="N395" i="1" s="1"/>
  <c r="O395" i="1" s="1"/>
  <c r="K361" i="1"/>
  <c r="N361" i="1" s="1"/>
  <c r="O361" i="1" s="1"/>
  <c r="K240" i="1"/>
  <c r="N240" i="1" s="1"/>
  <c r="O240" i="1" s="1"/>
  <c r="K173" i="1"/>
  <c r="N173" i="1" s="1"/>
  <c r="O173" i="1" s="1"/>
  <c r="K328" i="1"/>
  <c r="N328" i="1" s="1"/>
  <c r="O328" i="1" s="1"/>
  <c r="K297" i="1"/>
  <c r="N297" i="1" s="1"/>
  <c r="O297" i="1" s="1"/>
  <c r="K287" i="1"/>
  <c r="N287" i="1" s="1"/>
  <c r="O287" i="1" s="1"/>
  <c r="K414" i="1"/>
  <c r="N414" i="1" s="1"/>
  <c r="O414" i="1" s="1"/>
  <c r="K210" i="1"/>
  <c r="N210" i="1" s="1"/>
  <c r="O210" i="1" s="1"/>
  <c r="K327" i="1"/>
  <c r="N327" i="1" s="1"/>
  <c r="O327" i="1" s="1"/>
  <c r="K402" i="1"/>
  <c r="N402" i="1" s="1"/>
  <c r="O402" i="1" s="1"/>
  <c r="K326" i="1"/>
  <c r="N326" i="1" s="1"/>
  <c r="O326" i="1" s="1"/>
  <c r="K67" i="1"/>
  <c r="N67" i="1" s="1"/>
  <c r="O67" i="1" s="1"/>
  <c r="K338" i="1"/>
  <c r="N338" i="1" s="1"/>
  <c r="O338" i="1" s="1"/>
  <c r="K330" i="1"/>
  <c r="N330" i="1" s="1"/>
  <c r="O330" i="1" s="1"/>
  <c r="K284" i="1"/>
  <c r="N284" i="1" s="1"/>
  <c r="O284" i="1" s="1"/>
  <c r="K231" i="1"/>
  <c r="N231" i="1" s="1"/>
  <c r="O231" i="1" s="1"/>
  <c r="K325" i="1"/>
  <c r="N325" i="1" s="1"/>
  <c r="O325" i="1" s="1"/>
  <c r="K324" i="1"/>
  <c r="N324" i="1" s="1"/>
  <c r="O324" i="1" s="1"/>
  <c r="K340" i="1"/>
  <c r="K329" i="1"/>
  <c r="K310" i="1"/>
  <c r="K172" i="1"/>
  <c r="K171" i="1"/>
  <c r="K159" i="1"/>
  <c r="K114" i="1"/>
  <c r="K113" i="1"/>
  <c r="K79" i="1"/>
  <c r="K374" i="1"/>
  <c r="N374" i="1" s="1"/>
  <c r="O374" i="1" s="1"/>
  <c r="K203" i="1"/>
  <c r="N203" i="1" s="1"/>
  <c r="O203" i="1" s="1"/>
  <c r="K224" i="1"/>
  <c r="N224" i="1" s="1"/>
  <c r="O224" i="1" s="1"/>
  <c r="K198" i="1"/>
  <c r="M198" i="1" s="1"/>
  <c r="N198" i="1" s="1"/>
  <c r="O198" i="1" s="1"/>
  <c r="K246" i="1"/>
  <c r="O246" i="1" s="1"/>
  <c r="K147" i="1"/>
  <c r="O147" i="1" s="1"/>
  <c r="K421" i="1"/>
  <c r="O421" i="1" s="1"/>
  <c r="P421" i="1" s="1"/>
  <c r="K235" i="1"/>
  <c r="O235" i="1" s="1"/>
  <c r="P235" i="1" s="1"/>
  <c r="K151" i="1"/>
  <c r="O151" i="1" s="1"/>
  <c r="P151" i="1" s="1"/>
  <c r="K74" i="1"/>
  <c r="O74" i="1" s="1"/>
  <c r="P74" i="1" s="1"/>
  <c r="K401" i="1"/>
  <c r="N401" i="1" s="1"/>
  <c r="O401" i="1" s="1"/>
  <c r="K205" i="1"/>
  <c r="N205" i="1" s="1"/>
  <c r="O205" i="1" s="1"/>
  <c r="K354" i="1"/>
  <c r="M354" i="1" s="1"/>
  <c r="N354" i="1" s="1"/>
  <c r="O354" i="1" s="1"/>
  <c r="K221" i="1"/>
  <c r="M221" i="1" s="1"/>
  <c r="N221" i="1" s="1"/>
  <c r="O221" i="1" s="1"/>
  <c r="K126" i="1"/>
  <c r="M126" i="1" s="1"/>
  <c r="N126" i="1" s="1"/>
  <c r="O126" i="1" s="1"/>
  <c r="K57" i="1"/>
  <c r="M57" i="1" s="1"/>
  <c r="N57" i="1" s="1"/>
  <c r="O57" i="1" s="1"/>
  <c r="K394" i="1"/>
  <c r="M394" i="1" s="1"/>
  <c r="N394" i="1" s="1"/>
  <c r="O394" i="1" s="1"/>
  <c r="K125" i="1"/>
  <c r="M125" i="1" s="1"/>
  <c r="N125" i="1" s="1"/>
  <c r="O125" i="1" s="1"/>
  <c r="K56" i="1"/>
  <c r="M56" i="1" s="1"/>
  <c r="N56" i="1" s="1"/>
  <c r="O56" i="1" s="1"/>
  <c r="K393" i="1"/>
  <c r="M393" i="1" s="1"/>
  <c r="N393" i="1" s="1"/>
  <c r="O393" i="1" s="1"/>
  <c r="K55" i="1"/>
  <c r="M55" i="1" s="1"/>
  <c r="N55" i="1" s="1"/>
  <c r="O55" i="1" s="1"/>
  <c r="K353" i="1"/>
  <c r="M353" i="1" s="1"/>
  <c r="N353" i="1" s="1"/>
  <c r="O353" i="1" s="1"/>
  <c r="K307" i="1"/>
  <c r="M307" i="1" s="1"/>
  <c r="N307" i="1" s="1"/>
  <c r="O307" i="1" s="1"/>
  <c r="K377" i="1"/>
  <c r="N377" i="1" s="1"/>
  <c r="O377" i="1" s="1"/>
  <c r="K135" i="1"/>
  <c r="O135" i="1" s="1"/>
  <c r="K46" i="1"/>
  <c r="O46" i="1" s="1"/>
  <c r="K256" i="1"/>
  <c r="O256" i="1" s="1"/>
  <c r="K45" i="1"/>
  <c r="O45" i="1" s="1"/>
  <c r="K54" i="1"/>
  <c r="O54" i="1" s="1"/>
  <c r="K255" i="1"/>
  <c r="O255" i="1" s="1"/>
  <c r="K111" i="1"/>
  <c r="O111" i="1" s="1"/>
  <c r="K157" i="1"/>
  <c r="O157" i="1" s="1"/>
  <c r="K373" i="1"/>
  <c r="O373" i="1" s="1"/>
  <c r="K360" i="1"/>
  <c r="O360" i="1" s="1"/>
  <c r="K134" i="1"/>
  <c r="O134" i="1" s="1"/>
  <c r="K110" i="1"/>
  <c r="O110" i="1" s="1"/>
  <c r="K142" i="1"/>
  <c r="O142" i="1" s="1"/>
  <c r="K68" i="1"/>
  <c r="O68" i="1" s="1"/>
  <c r="P68" i="1" s="1"/>
  <c r="K52" i="1"/>
  <c r="O52" i="1" s="1"/>
  <c r="K44" i="1"/>
  <c r="O44" i="1" s="1"/>
  <c r="K16" i="1"/>
  <c r="O16" i="1" s="1"/>
  <c r="K60" i="1"/>
  <c r="O60" i="1" s="1"/>
  <c r="K53" i="1"/>
  <c r="O53" i="1" s="1"/>
  <c r="K15" i="1"/>
  <c r="O15" i="1" s="1"/>
  <c r="K283" i="1"/>
  <c r="O283" i="1" s="1"/>
  <c r="K133" i="1"/>
  <c r="O133" i="1" s="1"/>
  <c r="K73" i="1"/>
  <c r="O73" i="1" s="1"/>
  <c r="P73" i="1" s="1"/>
  <c r="K271" i="1"/>
  <c r="O271" i="1" s="1"/>
  <c r="K156" i="1"/>
  <c r="O156" i="1" s="1"/>
  <c r="K197" i="1"/>
  <c r="O197" i="1" s="1"/>
  <c r="K448" i="1"/>
  <c r="O448" i="1" s="1"/>
  <c r="K33" i="1"/>
  <c r="O33" i="1" s="1"/>
  <c r="K185" i="1"/>
  <c r="O185" i="1" s="1"/>
  <c r="P185" i="1" s="1"/>
  <c r="K296" i="1"/>
  <c r="O296" i="1" s="1"/>
  <c r="K140" i="1"/>
  <c r="O140" i="1" s="1"/>
  <c r="K257" i="1"/>
  <c r="O257" i="1" s="1"/>
  <c r="P257" i="1" s="1"/>
  <c r="K146" i="1"/>
  <c r="O146" i="1" s="1"/>
  <c r="K234" i="1"/>
  <c r="N234" i="1" s="1"/>
  <c r="O234" i="1" s="1"/>
  <c r="P234" i="1" s="1"/>
  <c r="K447" i="1"/>
  <c r="K413" i="1"/>
  <c r="K36" i="1"/>
  <c r="K202" i="1"/>
  <c r="K124" i="1"/>
  <c r="K295" i="1"/>
  <c r="O295" i="1" s="1"/>
  <c r="K286" i="1"/>
  <c r="O286" i="1" s="1"/>
  <c r="K239" i="1"/>
  <c r="O239" i="1" s="1"/>
  <c r="K123" i="1"/>
  <c r="O123" i="1" s="1"/>
  <c r="K155" i="1"/>
  <c r="O155" i="1" s="1"/>
  <c r="K154" i="1"/>
  <c r="O154" i="1" s="1"/>
  <c r="K2" i="1"/>
  <c r="M2" i="1" s="1"/>
  <c r="N2" i="1" s="1"/>
  <c r="O2" i="1" s="1"/>
  <c r="P2" i="1" s="1"/>
  <c r="K178" i="1"/>
  <c r="N178" i="1" s="1"/>
  <c r="O178" i="1" s="1"/>
  <c r="K321" i="1"/>
  <c r="M321" i="1" s="1"/>
  <c r="N321" i="1" s="1"/>
  <c r="O321" i="1" s="1"/>
  <c r="K294" i="1"/>
  <c r="M294" i="1" s="1"/>
  <c r="N294" i="1" s="1"/>
  <c r="O294" i="1" s="1"/>
  <c r="K411" i="1"/>
  <c r="M411" i="1" s="1"/>
  <c r="N411" i="1" s="1"/>
  <c r="O411" i="1" s="1"/>
  <c r="P411" i="1" s="1"/>
  <c r="K406" i="1"/>
  <c r="M406" i="1" s="1"/>
  <c r="N406" i="1" s="1"/>
  <c r="O406" i="1" s="1"/>
  <c r="P406" i="1" s="1"/>
  <c r="K260" i="1"/>
  <c r="M260" i="1" s="1"/>
  <c r="N260" i="1" s="1"/>
  <c r="O260" i="1" s="1"/>
  <c r="P260" i="1" s="1"/>
  <c r="K258" i="1"/>
  <c r="M258" i="1" s="1"/>
  <c r="N258" i="1" s="1"/>
  <c r="O258" i="1" s="1"/>
  <c r="K212" i="1"/>
  <c r="M212" i="1" s="1"/>
  <c r="N212" i="1" s="1"/>
  <c r="O212" i="1" s="1"/>
  <c r="P212" i="1" s="1"/>
  <c r="K102" i="1"/>
  <c r="M102" i="1" s="1"/>
  <c r="N102" i="1" s="1"/>
  <c r="O102" i="1" s="1"/>
  <c r="K40" i="1"/>
  <c r="M40" i="1" s="1"/>
  <c r="N40" i="1" s="1"/>
  <c r="O40" i="1" s="1"/>
  <c r="K19" i="1"/>
  <c r="M19" i="1" s="1"/>
  <c r="N19" i="1" s="1"/>
  <c r="O19" i="1" s="1"/>
  <c r="P19" i="1" s="1"/>
  <c r="K331" i="1"/>
  <c r="N331" i="1" s="1"/>
  <c r="O331" i="1" s="1"/>
  <c r="K333" i="1"/>
  <c r="M333" i="1" s="1"/>
  <c r="N333" i="1" s="1"/>
  <c r="O333" i="1" s="1"/>
  <c r="P333" i="1" s="1"/>
  <c r="K293" i="1"/>
  <c r="M293" i="1" s="1"/>
  <c r="N293" i="1" s="1"/>
  <c r="O293" i="1" s="1"/>
  <c r="K89" i="1"/>
  <c r="M89" i="1" s="1"/>
  <c r="N89" i="1" s="1"/>
  <c r="O89" i="1" s="1"/>
  <c r="K190" i="1"/>
  <c r="N190" i="1" s="1"/>
  <c r="O190" i="1" s="1"/>
  <c r="K446" i="1"/>
  <c r="K412" i="1"/>
  <c r="K292" i="1"/>
  <c r="M292" i="1" s="1"/>
  <c r="N292" i="1" s="1"/>
  <c r="O292" i="1" s="1"/>
  <c r="K209" i="1"/>
  <c r="N209" i="1" s="1"/>
  <c r="O209" i="1" s="1"/>
  <c r="K153" i="1"/>
  <c r="M153" i="1" s="1"/>
  <c r="N153" i="1" s="1"/>
  <c r="O153" i="1" s="1"/>
  <c r="K208" i="1"/>
  <c r="N208" i="1" s="1"/>
  <c r="O208" i="1" s="1"/>
  <c r="K39" i="1"/>
  <c r="M39" i="1" s="1"/>
  <c r="N39" i="1" s="1"/>
  <c r="O39" i="1" s="1"/>
  <c r="K369" i="1"/>
  <c r="M369" i="1" s="1"/>
  <c r="N369" i="1" s="1"/>
  <c r="O369" i="1" s="1"/>
  <c r="P369" i="1" s="1"/>
  <c r="K254" i="1"/>
  <c r="M254" i="1" s="1"/>
  <c r="N254" i="1" s="1"/>
  <c r="O254" i="1" s="1"/>
  <c r="K78" i="1"/>
  <c r="M78" i="1" s="1"/>
  <c r="N78" i="1" s="1"/>
  <c r="O78" i="1" s="1"/>
  <c r="K315" i="1"/>
  <c r="M315" i="1" s="1"/>
  <c r="N315" i="1" s="1"/>
  <c r="O315" i="1" s="1"/>
  <c r="K88" i="1"/>
  <c r="M88" i="1" s="1"/>
  <c r="N88" i="1" s="1"/>
  <c r="O88" i="1" s="1"/>
  <c r="K250" i="1"/>
  <c r="K248" i="1"/>
  <c r="K43" i="1"/>
  <c r="K218" i="1"/>
  <c r="K207" i="1"/>
  <c r="K291" i="1"/>
  <c r="M291" i="1" s="1"/>
  <c r="N291" i="1" s="1"/>
  <c r="O291" i="1" s="1"/>
  <c r="K7" i="1"/>
  <c r="M7" i="1" s="1"/>
  <c r="N7" i="1" s="1"/>
  <c r="O7" i="1" s="1"/>
  <c r="K13" i="1"/>
  <c r="M13" i="1" s="1"/>
  <c r="N13" i="1" s="1"/>
  <c r="O13" i="1" s="1"/>
  <c r="K6" i="1"/>
  <c r="M6" i="1" s="1"/>
  <c r="N6" i="1" s="1"/>
  <c r="O6" i="1" s="1"/>
  <c r="K457" i="1"/>
  <c r="M457" i="1" s="1"/>
  <c r="N457" i="1" s="1"/>
  <c r="O457" i="1" s="1"/>
  <c r="K392" i="1"/>
  <c r="M392" i="1" s="1"/>
  <c r="N392" i="1" s="1"/>
  <c r="O392" i="1" s="1"/>
  <c r="K32" i="1"/>
  <c r="N32" i="1" s="1"/>
  <c r="O32" i="1" s="1"/>
  <c r="K131" i="1"/>
  <c r="M131" i="1" s="1"/>
  <c r="N131" i="1" s="1"/>
  <c r="O131" i="1" s="1"/>
  <c r="K314" i="1"/>
  <c r="M314" i="1" s="1"/>
  <c r="N314" i="1" s="1"/>
  <c r="O314" i="1" s="1"/>
  <c r="K439" i="1"/>
  <c r="M439" i="1" s="1"/>
  <c r="N439" i="1" s="1"/>
  <c r="O439" i="1" s="1"/>
  <c r="K118" i="1"/>
  <c r="M118" i="1" s="1"/>
  <c r="N118" i="1" s="1"/>
  <c r="O118" i="1" s="1"/>
  <c r="K438" i="1"/>
  <c r="M438" i="1" s="1"/>
  <c r="N438" i="1" s="1"/>
  <c r="O438" i="1" s="1"/>
  <c r="K117" i="1"/>
  <c r="M117" i="1" s="1"/>
  <c r="N117" i="1" s="1"/>
  <c r="O117" i="1" s="1"/>
  <c r="K437" i="1"/>
  <c r="M437" i="1" s="1"/>
  <c r="N437" i="1" s="1"/>
  <c r="O437" i="1" s="1"/>
  <c r="K116" i="1"/>
  <c r="M116" i="1" s="1"/>
  <c r="N116" i="1" s="1"/>
  <c r="O116" i="1" s="1"/>
  <c r="K391" i="1"/>
  <c r="M391" i="1" s="1"/>
  <c r="N391" i="1" s="1"/>
  <c r="O391" i="1" s="1"/>
  <c r="K66" i="1"/>
  <c r="M66" i="1" s="1"/>
  <c r="N66" i="1" s="1"/>
  <c r="O66" i="1" s="1"/>
  <c r="K400" i="1"/>
  <c r="M400" i="1" s="1"/>
  <c r="N400" i="1" s="1"/>
  <c r="O400" i="1" s="1"/>
  <c r="K5" i="1"/>
  <c r="M5" i="1" s="1"/>
  <c r="N5" i="1" s="1"/>
  <c r="O5" i="1" s="1"/>
  <c r="K461" i="1"/>
  <c r="M461" i="1" s="1"/>
  <c r="N461" i="1" s="1"/>
  <c r="O461" i="1" s="1"/>
  <c r="K383" i="1"/>
  <c r="M383" i="1" s="1"/>
  <c r="N383" i="1" s="1"/>
  <c r="O383" i="1" s="1"/>
  <c r="K152" i="1"/>
  <c r="M152" i="1" s="1"/>
  <c r="N152" i="1" s="1"/>
  <c r="O152" i="1" s="1"/>
  <c r="K101" i="1"/>
  <c r="M101" i="1" s="1"/>
  <c r="N101" i="1" s="1"/>
  <c r="O101" i="1" s="1"/>
  <c r="K243" i="1"/>
  <c r="M243" i="1" s="1"/>
  <c r="N243" i="1" s="1"/>
  <c r="O243" i="1" s="1"/>
  <c r="K87" i="1"/>
  <c r="N87" i="1" s="1"/>
  <c r="O87" i="1" s="1"/>
  <c r="K359" i="1"/>
  <c r="M359" i="1" s="1"/>
  <c r="N359" i="1" s="1"/>
  <c r="O359" i="1" s="1"/>
  <c r="K130" i="1"/>
  <c r="N130" i="1" s="1"/>
  <c r="O130" i="1" s="1"/>
  <c r="K351" i="1"/>
  <c r="N351" i="1" s="1"/>
  <c r="O351" i="1" s="1"/>
  <c r="K350" i="1"/>
  <c r="N350" i="1" s="1"/>
  <c r="O350" i="1" s="1"/>
  <c r="K282" i="1"/>
  <c r="M282" i="1" s="1"/>
  <c r="N282" i="1" s="1"/>
  <c r="O282" i="1" s="1"/>
  <c r="K51" i="1"/>
  <c r="M51" i="1" s="1"/>
  <c r="N51" i="1" s="1"/>
  <c r="O51" i="1" s="1"/>
  <c r="K129" i="1"/>
  <c r="N129" i="1" s="1"/>
  <c r="O129" i="1" s="1"/>
  <c r="K249" i="1"/>
  <c r="M249" i="1" s="1"/>
  <c r="N249" i="1" s="1"/>
  <c r="O249" i="1" s="1"/>
  <c r="K247" i="1"/>
  <c r="M247" i="1" s="1"/>
  <c r="N247" i="1" s="1"/>
  <c r="O247" i="1" s="1"/>
  <c r="K141" i="1"/>
  <c r="M141" i="1" s="1"/>
  <c r="N141" i="1" s="1"/>
  <c r="O141" i="1" s="1"/>
  <c r="K77" i="1"/>
  <c r="N77" i="1" s="1"/>
  <c r="O77" i="1" s="1"/>
  <c r="K76" i="1"/>
  <c r="N76" i="1" s="1"/>
  <c r="O76" i="1" s="1"/>
  <c r="K262" i="1"/>
  <c r="N262" i="1" s="1"/>
  <c r="O262" i="1" s="1"/>
  <c r="K145" i="1"/>
  <c r="N145" i="1" s="1"/>
  <c r="O145" i="1" s="1"/>
  <c r="K217" i="1"/>
  <c r="N217" i="1" s="1"/>
  <c r="O217" i="1" s="1"/>
  <c r="K432" i="1"/>
  <c r="K336" i="1"/>
  <c r="N336" i="1" s="1"/>
  <c r="O336" i="1" s="1"/>
  <c r="K419" i="1"/>
  <c r="K139" i="1"/>
  <c r="O139" i="1" s="1"/>
  <c r="K122" i="1"/>
  <c r="O122" i="1" s="1"/>
  <c r="K181" i="1"/>
  <c r="O181" i="1" s="1"/>
  <c r="K290" i="1"/>
  <c r="O290" i="1" s="1"/>
  <c r="K121" i="1"/>
  <c r="O121" i="1" s="1"/>
  <c r="K120" i="1"/>
  <c r="O120" i="1" s="1"/>
  <c r="K180" i="1"/>
  <c r="O180" i="1" s="1"/>
  <c r="K119" i="1"/>
  <c r="O119" i="1" s="1"/>
  <c r="K223" i="1"/>
  <c r="O223" i="1" s="1"/>
  <c r="K456" i="1"/>
  <c r="O456" i="1" s="1"/>
  <c r="K86" i="1"/>
  <c r="O86" i="1" s="1"/>
  <c r="K108" i="1"/>
  <c r="O108" i="1" s="1"/>
  <c r="K455" i="1"/>
  <c r="O455" i="1" s="1"/>
  <c r="K238" i="1"/>
  <c r="O238" i="1" s="1"/>
  <c r="K72" i="1"/>
  <c r="O72" i="1" s="1"/>
  <c r="K417" i="1"/>
  <c r="O417" i="1" s="1"/>
  <c r="K75" i="1"/>
  <c r="O75" i="1" s="1"/>
  <c r="K71" i="1"/>
  <c r="O71" i="1" s="1"/>
  <c r="K31" i="1"/>
  <c r="O31" i="1" s="1"/>
  <c r="K416" i="1"/>
  <c r="O416" i="1" s="1"/>
  <c r="K415" i="1"/>
  <c r="O415" i="1" s="1"/>
  <c r="K274" i="1"/>
  <c r="O274" i="1" s="1"/>
  <c r="K358" i="1"/>
  <c r="O358" i="1" s="1"/>
  <c r="K306" i="1"/>
  <c r="O306" i="1" s="1"/>
  <c r="K30" i="1"/>
  <c r="O30" i="1" s="1"/>
  <c r="K405" i="1"/>
  <c r="O405" i="1" s="1"/>
  <c r="K454" i="1"/>
  <c r="O454" i="1" s="1"/>
  <c r="K219" i="1"/>
  <c r="O219" i="1" s="1"/>
  <c r="P219" i="1" s="1"/>
  <c r="K65" i="1"/>
  <c r="O65" i="1" s="1"/>
  <c r="K372" i="1"/>
  <c r="O372" i="1" s="1"/>
  <c r="K193" i="1"/>
  <c r="O193" i="1" s="1"/>
  <c r="K357" i="1"/>
  <c r="O357" i="1" s="1"/>
  <c r="K460" i="1"/>
  <c r="O460" i="1" s="1"/>
  <c r="K459" i="1"/>
  <c r="O459" i="1" s="1"/>
  <c r="K18" i="1"/>
  <c r="O18" i="1" s="1"/>
  <c r="P18" i="1" s="1"/>
  <c r="K186" i="1"/>
  <c r="O186" i="1" s="1"/>
  <c r="P186" i="1" s="1"/>
  <c r="K376" i="1"/>
  <c r="O376" i="1" s="1"/>
  <c r="K371" i="1"/>
  <c r="O371" i="1" s="1"/>
  <c r="K299" i="1"/>
  <c r="O299" i="1" s="1"/>
  <c r="P299" i="1" s="1"/>
  <c r="K192" i="1"/>
  <c r="O192" i="1" s="1"/>
  <c r="K35" i="1"/>
  <c r="O35" i="1" s="1"/>
  <c r="K453" i="1"/>
  <c r="O453" i="1" s="1"/>
  <c r="K50" i="1"/>
  <c r="O50" i="1" s="1"/>
  <c r="K305" i="1"/>
  <c r="O305" i="1" s="1"/>
  <c r="K12" i="1"/>
  <c r="O12" i="1" s="1"/>
  <c r="K452" i="1"/>
  <c r="O452" i="1" s="1"/>
  <c r="K253" i="1"/>
  <c r="O253" i="1" s="1"/>
  <c r="K29" i="1"/>
  <c r="O29" i="1" s="1"/>
  <c r="K70" i="1"/>
  <c r="O70" i="1" s="1"/>
  <c r="K222" i="1"/>
  <c r="O222" i="1" s="1"/>
  <c r="K195" i="1"/>
  <c r="O195" i="1" s="1"/>
  <c r="K451" i="1"/>
  <c r="O451" i="1" s="1"/>
  <c r="K107" i="1"/>
  <c r="O107" i="1" s="1"/>
  <c r="K194" i="1"/>
  <c r="O194" i="1" s="1"/>
  <c r="K22" i="1"/>
  <c r="O22" i="1" s="1"/>
  <c r="K184" i="1"/>
  <c r="O184" i="1" s="1"/>
  <c r="K445" i="1"/>
  <c r="O445" i="1" s="1"/>
  <c r="K170" i="1"/>
  <c r="O170" i="1" s="1"/>
  <c r="K106" i="1"/>
  <c r="O106" i="1" s="1"/>
  <c r="K169" i="1"/>
  <c r="O169" i="1" s="1"/>
  <c r="K444" i="1"/>
  <c r="O444" i="1" s="1"/>
  <c r="K168" i="1"/>
  <c r="O168" i="1" s="1"/>
  <c r="K179" i="1"/>
  <c r="O179" i="1" s="1"/>
  <c r="P179" i="1" s="1"/>
  <c r="K167" i="1"/>
  <c r="O167" i="1" s="1"/>
  <c r="K443" i="1"/>
  <c r="O443" i="1" s="1"/>
  <c r="K183" i="1"/>
  <c r="O183" i="1" s="1"/>
  <c r="K166" i="1"/>
  <c r="O166" i="1" s="1"/>
  <c r="K442" i="1"/>
  <c r="O442" i="1" s="1"/>
  <c r="K165" i="1"/>
  <c r="O165" i="1" s="1"/>
  <c r="K182" i="1"/>
  <c r="O182" i="1" s="1"/>
  <c r="K164" i="1"/>
  <c r="O164" i="1" s="1"/>
  <c r="K105" i="1"/>
  <c r="O105" i="1" s="1"/>
  <c r="K441" i="1"/>
  <c r="O441" i="1" s="1"/>
  <c r="K163" i="1"/>
  <c r="O163" i="1" s="1"/>
  <c r="K104" i="1"/>
  <c r="O104" i="1" s="1"/>
  <c r="K21" i="1"/>
  <c r="O21" i="1" s="1"/>
  <c r="K20" i="1"/>
  <c r="O20" i="1" s="1"/>
  <c r="K28" i="1"/>
  <c r="O28" i="1" s="1"/>
  <c r="K27" i="1"/>
  <c r="O27" i="1" s="1"/>
  <c r="K26" i="1"/>
  <c r="O26" i="1" s="1"/>
  <c r="K25" i="1"/>
  <c r="O25" i="1" s="1"/>
  <c r="K24" i="1"/>
  <c r="O24" i="1" s="1"/>
  <c r="K23" i="1"/>
  <c r="O23" i="1" s="1"/>
  <c r="K450" i="1"/>
  <c r="O450" i="1" s="1"/>
  <c r="K11" i="1"/>
  <c r="O11" i="1" s="1"/>
  <c r="K42" i="1"/>
  <c r="O42" i="1" s="1"/>
  <c r="K189" i="1"/>
  <c r="O189" i="1" s="1"/>
  <c r="K162" i="1"/>
  <c r="O162" i="1" s="1"/>
  <c r="K34" i="1"/>
  <c r="M34" i="1" s="1"/>
  <c r="N34" i="1" s="1"/>
  <c r="O34" i="1" s="1"/>
  <c r="P34" i="1" s="1"/>
  <c r="K96" i="1"/>
  <c r="M96" i="1" s="1"/>
  <c r="N96" i="1" s="1"/>
  <c r="O96" i="1" s="1"/>
  <c r="K98" i="1"/>
  <c r="M98" i="1" s="1"/>
  <c r="N98" i="1" s="1"/>
  <c r="O98" i="1" s="1"/>
  <c r="K95" i="1"/>
  <c r="M95" i="1" s="1"/>
  <c r="N95" i="1" s="1"/>
  <c r="O95" i="1" s="1"/>
  <c r="K94" i="1"/>
  <c r="M94" i="1" s="1"/>
  <c r="N94" i="1" s="1"/>
  <c r="O94" i="1" s="1"/>
  <c r="K431" i="1"/>
  <c r="M431" i="1" s="1"/>
  <c r="N431" i="1" s="1"/>
  <c r="O431" i="1" s="1"/>
  <c r="K97" i="1"/>
  <c r="M97" i="1" s="1"/>
  <c r="N97" i="1" s="1"/>
  <c r="O97" i="1" s="1"/>
  <c r="K390" i="1"/>
  <c r="O390" i="1" s="1"/>
  <c r="K100" i="1"/>
  <c r="O100" i="1" s="1"/>
  <c r="K389" i="1"/>
  <c r="O389" i="1" s="1"/>
  <c r="K388" i="1"/>
  <c r="O388" i="1" s="1"/>
  <c r="K270" i="1"/>
  <c r="O270" i="1" s="1"/>
  <c r="K387" i="1"/>
  <c r="O387" i="1" s="1"/>
  <c r="K269" i="1"/>
  <c r="O269" i="1" s="1"/>
  <c r="K367" i="1"/>
  <c r="O367" i="1" s="1"/>
  <c r="P367" i="1" s="1"/>
  <c r="K268" i="1"/>
  <c r="O268" i="1" s="1"/>
  <c r="K127" i="1"/>
  <c r="O127" i="1" s="1"/>
  <c r="K267" i="1"/>
  <c r="O267" i="1" s="1"/>
  <c r="K112" i="1"/>
  <c r="O112" i="1" s="1"/>
  <c r="K266" i="1"/>
  <c r="O266" i="1" s="1"/>
  <c r="K265" i="1"/>
  <c r="O265" i="1" s="1"/>
  <c r="K302" i="1"/>
  <c r="O302" i="1" s="1"/>
  <c r="K264" i="1"/>
  <c r="O264" i="1" s="1"/>
  <c r="K301" i="1"/>
  <c r="O301" i="1" s="1"/>
  <c r="K300" i="1"/>
  <c r="O300" i="1" s="1"/>
  <c r="K263" i="1"/>
  <c r="O263" i="1" s="1"/>
  <c r="K430" i="1"/>
  <c r="O430" i="1" s="1"/>
  <c r="K49" i="1"/>
  <c r="M49" i="1" s="1"/>
  <c r="N49" i="1" s="1"/>
  <c r="O49" i="1" s="1"/>
  <c r="K418" i="1"/>
  <c r="N418" i="1" s="1"/>
  <c r="O418" i="1" s="1"/>
  <c r="K356" i="1"/>
  <c r="O356" i="1" s="1"/>
  <c r="K245" i="1"/>
  <c r="O245" i="1" s="1"/>
  <c r="K355" i="1"/>
  <c r="O355" i="1" s="1"/>
  <c r="K281" i="1"/>
  <c r="O281" i="1" s="1"/>
  <c r="K318" i="1"/>
  <c r="L318" i="1" s="1"/>
  <c r="K379" i="1"/>
  <c r="L379" i="1" s="1"/>
  <c r="K115" i="1"/>
  <c r="O115" i="1" s="1"/>
  <c r="K365" i="1"/>
  <c r="O365" i="1" s="1"/>
  <c r="K382" i="1"/>
  <c r="O382" i="1" s="1"/>
  <c r="K309" i="1"/>
  <c r="O309" i="1" s="1"/>
  <c r="K201" i="1"/>
  <c r="O201" i="1" s="1"/>
  <c r="K422" i="1"/>
  <c r="N422" i="1" s="1"/>
  <c r="O422" i="1" s="1"/>
  <c r="P422" i="1" s="1"/>
  <c r="K320" i="1"/>
  <c r="O320" i="1" s="1"/>
  <c r="K109" i="1"/>
  <c r="L109" i="1" s="1"/>
  <c r="K277" i="1"/>
  <c r="O277" i="1" s="1"/>
  <c r="K342" i="1"/>
  <c r="O342" i="1" s="1"/>
  <c r="K220" i="1"/>
  <c r="O220" i="1" s="1"/>
  <c r="K8" i="1"/>
  <c r="O8" i="1" s="1"/>
  <c r="K429" i="1"/>
  <c r="O429" i="1" s="1"/>
  <c r="K230" i="1"/>
  <c r="N230" i="1" s="1"/>
  <c r="O230" i="1" s="1"/>
  <c r="K229" i="1"/>
  <c r="N229" i="1" s="1"/>
  <c r="O229" i="1" s="1"/>
  <c r="K64" i="1"/>
  <c r="N64" i="1" s="1"/>
  <c r="O64" i="1" s="1"/>
  <c r="K69" i="1"/>
  <c r="N69" i="1" s="1"/>
  <c r="O69" i="1" s="1"/>
  <c r="K252" i="1"/>
  <c r="N252" i="1" s="1"/>
  <c r="O252" i="1" s="1"/>
  <c r="K276" i="1"/>
  <c r="N276" i="1" s="1"/>
  <c r="O276" i="1" s="1"/>
  <c r="K85" i="1"/>
  <c r="N85" i="1" s="1"/>
  <c r="O85" i="1" s="1"/>
  <c r="K63" i="1"/>
  <c r="N63" i="1" s="1"/>
  <c r="O63" i="1" s="1"/>
  <c r="K375" i="1"/>
  <c r="N375" i="1" s="1"/>
  <c r="O375" i="1" s="1"/>
  <c r="K304" i="1"/>
  <c r="N304" i="1" s="1"/>
  <c r="O304" i="1" s="1"/>
  <c r="K317" i="1"/>
  <c r="N317" i="1" s="1"/>
  <c r="O317" i="1" s="1"/>
  <c r="K428" i="1"/>
  <c r="N428" i="1" s="1"/>
  <c r="O428" i="1" s="1"/>
  <c r="K427" i="1"/>
  <c r="N427" i="1" s="1"/>
  <c r="O427" i="1" s="1"/>
  <c r="K426" i="1"/>
  <c r="N426" i="1" s="1"/>
  <c r="O426" i="1" s="1"/>
  <c r="K425" i="1"/>
  <c r="N425" i="1" s="1"/>
  <c r="O425" i="1" s="1"/>
  <c r="K316" i="1"/>
  <c r="N316" i="1" s="1"/>
  <c r="O316" i="1" s="1"/>
  <c r="K424" i="1"/>
  <c r="N424" i="1" s="1"/>
  <c r="O424" i="1" s="1"/>
  <c r="K423" i="1"/>
  <c r="N423" i="1" s="1"/>
  <c r="O423" i="1" s="1"/>
  <c r="K364" i="1"/>
  <c r="N364" i="1" s="1"/>
  <c r="O364" i="1" s="1"/>
  <c r="K404" i="1"/>
  <c r="N404" i="1" s="1"/>
  <c r="O404" i="1" s="1"/>
  <c r="K62" i="1"/>
  <c r="N62" i="1" s="1"/>
  <c r="O62" i="1" s="1"/>
  <c r="K458" i="1"/>
  <c r="N458" i="1" s="1"/>
  <c r="O458" i="1" s="1"/>
  <c r="K303" i="1"/>
  <c r="N303" i="1" s="1"/>
  <c r="O303" i="1" s="1"/>
  <c r="K48" i="1"/>
  <c r="N48" i="1" s="1"/>
  <c r="O48" i="1" s="1"/>
  <c r="K61" i="1"/>
  <c r="N61" i="1" s="1"/>
  <c r="O61" i="1" s="1"/>
  <c r="K228" i="1"/>
  <c r="N228" i="1" s="1"/>
  <c r="O228" i="1" s="1"/>
  <c r="K227" i="1"/>
  <c r="O227" i="1" s="1"/>
  <c r="K335" i="1"/>
  <c r="O335" i="1" s="1"/>
  <c r="K132" i="1"/>
  <c r="O132" i="1" s="1"/>
  <c r="K280" i="1"/>
  <c r="O280" i="1" s="1"/>
  <c r="K273" i="1"/>
  <c r="O273" i="1" s="1"/>
  <c r="K237" i="1"/>
  <c r="O237" i="1" s="1"/>
  <c r="K47" i="1"/>
  <c r="O47" i="1" s="1"/>
  <c r="K10" i="1"/>
  <c r="O10" i="1" s="1"/>
  <c r="K289" i="1"/>
  <c r="O289" i="1" s="1"/>
  <c r="K93" i="1"/>
  <c r="O93" i="1" s="1"/>
  <c r="K41" i="1"/>
  <c r="O41" i="1" s="1"/>
  <c r="K279" i="1"/>
  <c r="O279" i="1" s="1"/>
  <c r="K236" i="1"/>
  <c r="O236" i="1" s="1"/>
  <c r="K363" i="1"/>
  <c r="O363" i="1" s="1"/>
  <c r="P363" i="1" s="1"/>
  <c r="K59" i="1"/>
  <c r="O59" i="1" s="1"/>
  <c r="K200" i="1"/>
  <c r="O200" i="1" s="1"/>
  <c r="P200" i="1" s="1"/>
  <c r="K177" i="1"/>
  <c r="O177" i="1" s="1"/>
  <c r="K216" i="1"/>
  <c r="O216" i="1" s="1"/>
  <c r="K215" i="1"/>
  <c r="O215" i="1" s="1"/>
  <c r="K4" i="1"/>
  <c r="O4" i="1" s="1"/>
  <c r="K92" i="1"/>
  <c r="O92" i="1" s="1"/>
  <c r="K408" i="1"/>
  <c r="O408" i="1" s="1"/>
  <c r="K407" i="1"/>
  <c r="O407" i="1" s="1"/>
  <c r="K91" i="1"/>
  <c r="O91" i="1" s="1"/>
  <c r="K386" i="1"/>
  <c r="K341" i="1"/>
  <c r="K339" i="1"/>
  <c r="K251" i="1"/>
  <c r="K323" i="1"/>
  <c r="K187" i="1"/>
  <c r="K103" i="1"/>
  <c r="K3" i="1"/>
  <c r="K213" i="1"/>
  <c r="O213" i="1" s="1"/>
  <c r="K334" i="1"/>
  <c r="O334" i="1" s="1"/>
  <c r="P334" i="1" s="1"/>
  <c r="K337" i="1"/>
  <c r="O337" i="1" s="1"/>
  <c r="K345" i="1"/>
  <c r="O345" i="1" s="1"/>
  <c r="K261" i="1"/>
  <c r="O261" i="1" s="1"/>
  <c r="R191" i="1"/>
  <c r="R143" i="1"/>
  <c r="R138" i="1"/>
  <c r="R463" i="1"/>
  <c r="R449" i="1"/>
  <c r="R344" i="1"/>
  <c r="S344" i="1" s="1"/>
  <c r="R137" i="1"/>
  <c r="R188" i="1"/>
  <c r="R158" i="1"/>
  <c r="R150" i="1"/>
  <c r="R84" i="1"/>
  <c r="R204" i="1"/>
  <c r="R136" i="1"/>
  <c r="R462" i="1"/>
  <c r="R83" i="1"/>
  <c r="R38" i="1"/>
  <c r="R436" i="1"/>
  <c r="R278" i="1"/>
  <c r="R259" i="1"/>
  <c r="R275" i="1"/>
  <c r="R206" i="1"/>
  <c r="R99" i="1"/>
  <c r="S99" i="1" s="1"/>
  <c r="U99" i="1" s="1"/>
  <c r="R58" i="1"/>
  <c r="R226" i="1"/>
  <c r="R349" i="1"/>
  <c r="R346" i="1"/>
  <c r="R370" i="1"/>
  <c r="S370" i="1" s="1"/>
  <c r="U370" i="1" s="1"/>
  <c r="R399" i="1"/>
  <c r="R244" i="1"/>
  <c r="R90" i="1"/>
  <c r="S90" i="1" s="1"/>
  <c r="U90" i="1" s="1"/>
  <c r="R313" i="1"/>
  <c r="S313" i="1" s="1"/>
  <c r="U313" i="1" s="1"/>
  <c r="R312" i="1"/>
  <c r="S312" i="1" s="1"/>
  <c r="R199" i="1"/>
  <c r="R385" i="1"/>
  <c r="S385" i="1" s="1"/>
  <c r="U385" i="1" s="1"/>
  <c r="R308" i="1"/>
  <c r="R214" i="1"/>
  <c r="R196" i="1"/>
  <c r="S196" i="1" s="1"/>
  <c r="U196" i="1" s="1"/>
  <c r="R311" i="1"/>
  <c r="S311" i="1" s="1"/>
  <c r="U311" i="1" s="1"/>
  <c r="R398" i="1"/>
  <c r="R288" i="1"/>
  <c r="R332" i="1"/>
  <c r="R9" i="1"/>
  <c r="R384" i="1"/>
  <c r="R348" i="1"/>
  <c r="R366" i="1"/>
  <c r="R352" i="1"/>
  <c r="S352" i="1" s="1"/>
  <c r="U352" i="1" s="1"/>
  <c r="R347" i="1"/>
  <c r="R225" i="1"/>
  <c r="R14" i="1"/>
  <c r="R380" i="1"/>
  <c r="R378" i="1"/>
  <c r="R362" i="1"/>
  <c r="R322" i="1"/>
  <c r="R298" i="1"/>
  <c r="R241" i="1"/>
  <c r="R37" i="1"/>
  <c r="R440" i="1"/>
  <c r="S440" i="1" s="1"/>
  <c r="U440" i="1" s="1"/>
  <c r="R410" i="1"/>
  <c r="S410" i="1" s="1"/>
  <c r="U410" i="1" s="1"/>
  <c r="R409" i="1"/>
  <c r="R397" i="1"/>
  <c r="S397" i="1" s="1"/>
  <c r="U397" i="1" s="1"/>
  <c r="R368" i="1"/>
  <c r="S368" i="1" s="1"/>
  <c r="U368" i="1" s="1"/>
  <c r="R319" i="1"/>
  <c r="R272" i="1"/>
  <c r="S272" i="1" s="1"/>
  <c r="U272" i="1" s="1"/>
  <c r="R211" i="1"/>
  <c r="R161" i="1"/>
  <c r="R144" i="1"/>
  <c r="S144" i="1" s="1"/>
  <c r="U144" i="1" s="1"/>
  <c r="R242" i="1"/>
  <c r="S242" i="1" s="1"/>
  <c r="U242" i="1" s="1"/>
  <c r="R17" i="1"/>
  <c r="S17" i="1" s="1"/>
  <c r="U17" i="1" s="1"/>
  <c r="R80" i="1"/>
  <c r="S80" i="1" s="1"/>
  <c r="U80" i="1" s="1"/>
  <c r="R381" i="1"/>
  <c r="S381" i="1" s="1"/>
  <c r="U381" i="1" s="1"/>
  <c r="R343" i="1"/>
  <c r="R149" i="1"/>
  <c r="R82" i="1"/>
  <c r="R81" i="1"/>
  <c r="R148" i="1"/>
  <c r="R435" i="1"/>
  <c r="R434" i="1"/>
  <c r="R433" i="1"/>
  <c r="R128" i="1"/>
  <c r="R420" i="1"/>
  <c r="R176" i="1"/>
  <c r="R285" i="1"/>
  <c r="R396" i="1"/>
  <c r="R233" i="1"/>
  <c r="R175" i="1"/>
  <c r="R160" i="1"/>
  <c r="R403" i="1"/>
  <c r="R232" i="1"/>
  <c r="R174" i="1"/>
  <c r="R395" i="1"/>
  <c r="R361" i="1"/>
  <c r="R240" i="1"/>
  <c r="R173" i="1"/>
  <c r="R328" i="1"/>
  <c r="R297" i="1"/>
  <c r="R287" i="1"/>
  <c r="R414" i="1"/>
  <c r="R210" i="1"/>
  <c r="R327" i="1"/>
  <c r="R402" i="1"/>
  <c r="R326" i="1"/>
  <c r="R67" i="1"/>
  <c r="R338" i="1"/>
  <c r="R330" i="1"/>
  <c r="R284" i="1"/>
  <c r="R231" i="1"/>
  <c r="R325" i="1"/>
  <c r="R324" i="1"/>
  <c r="R340" i="1"/>
  <c r="R329" i="1"/>
  <c r="R310" i="1"/>
  <c r="R172" i="1"/>
  <c r="R171" i="1"/>
  <c r="R159" i="1"/>
  <c r="R114" i="1"/>
  <c r="R113" i="1"/>
  <c r="R79" i="1"/>
  <c r="R374" i="1"/>
  <c r="R203" i="1"/>
  <c r="R224" i="1"/>
  <c r="R198" i="1"/>
  <c r="R246" i="1"/>
  <c r="R147" i="1"/>
  <c r="R421" i="1"/>
  <c r="S421" i="1" s="1"/>
  <c r="U421" i="1" s="1"/>
  <c r="R235" i="1"/>
  <c r="S235" i="1" s="1"/>
  <c r="U235" i="1" s="1"/>
  <c r="R151" i="1"/>
  <c r="S151" i="1" s="1"/>
  <c r="U151" i="1" s="1"/>
  <c r="R74" i="1"/>
  <c r="S74" i="1" s="1"/>
  <c r="U74" i="1" s="1"/>
  <c r="R401" i="1"/>
  <c r="R205" i="1"/>
  <c r="R354" i="1"/>
  <c r="R221" i="1"/>
  <c r="R126" i="1"/>
  <c r="R57" i="1"/>
  <c r="R394" i="1"/>
  <c r="R125" i="1"/>
  <c r="R56" i="1"/>
  <c r="R393" i="1"/>
  <c r="R55" i="1"/>
  <c r="R353" i="1"/>
  <c r="R307" i="1"/>
  <c r="R377" i="1"/>
  <c r="R135" i="1"/>
  <c r="R46" i="1"/>
  <c r="R256" i="1"/>
  <c r="R45" i="1"/>
  <c r="R54" i="1"/>
  <c r="R255" i="1"/>
  <c r="R111" i="1"/>
  <c r="R157" i="1"/>
  <c r="R373" i="1"/>
  <c r="R360" i="1"/>
  <c r="R134" i="1"/>
  <c r="R110" i="1"/>
  <c r="R142" i="1"/>
  <c r="R68" i="1"/>
  <c r="S68" i="1" s="1"/>
  <c r="U68" i="1" s="1"/>
  <c r="R52" i="1"/>
  <c r="R44" i="1"/>
  <c r="R16" i="1"/>
  <c r="R60" i="1"/>
  <c r="R53" i="1"/>
  <c r="R15" i="1"/>
  <c r="R283" i="1"/>
  <c r="R133" i="1"/>
  <c r="R73" i="1"/>
  <c r="S73" i="1" s="1"/>
  <c r="U73" i="1" s="1"/>
  <c r="R271" i="1"/>
  <c r="R156" i="1"/>
  <c r="R197" i="1"/>
  <c r="R448" i="1"/>
  <c r="R33" i="1"/>
  <c r="R185" i="1"/>
  <c r="S185" i="1" s="1"/>
  <c r="U185" i="1" s="1"/>
  <c r="R296" i="1"/>
  <c r="R140" i="1"/>
  <c r="R257" i="1"/>
  <c r="S257" i="1" s="1"/>
  <c r="U257" i="1" s="1"/>
  <c r="R146" i="1"/>
  <c r="R234" i="1"/>
  <c r="S234" i="1" s="1"/>
  <c r="U234" i="1" s="1"/>
  <c r="R447" i="1"/>
  <c r="R413" i="1"/>
  <c r="R36" i="1"/>
  <c r="R202" i="1"/>
  <c r="R124" i="1"/>
  <c r="R295" i="1"/>
  <c r="R286" i="1"/>
  <c r="R239" i="1"/>
  <c r="R123" i="1"/>
  <c r="R155" i="1"/>
  <c r="R154" i="1"/>
  <c r="R2" i="1"/>
  <c r="S2" i="1" s="1"/>
  <c r="R178" i="1"/>
  <c r="R321" i="1"/>
  <c r="R294" i="1"/>
  <c r="R411" i="1"/>
  <c r="S411" i="1" s="1"/>
  <c r="U411" i="1" s="1"/>
  <c r="R406" i="1"/>
  <c r="S406" i="1" s="1"/>
  <c r="U406" i="1" s="1"/>
  <c r="R260" i="1"/>
  <c r="S260" i="1" s="1"/>
  <c r="U260" i="1" s="1"/>
  <c r="R258" i="1"/>
  <c r="R212" i="1"/>
  <c r="S212" i="1" s="1"/>
  <c r="U212" i="1" s="1"/>
  <c r="R102" i="1"/>
  <c r="R40" i="1"/>
  <c r="R19" i="1"/>
  <c r="S19" i="1" s="1"/>
  <c r="U19" i="1" s="1"/>
  <c r="R331" i="1"/>
  <c r="R333" i="1"/>
  <c r="S333" i="1" s="1"/>
  <c r="U333" i="1" s="1"/>
  <c r="R293" i="1"/>
  <c r="R89" i="1"/>
  <c r="R190" i="1"/>
  <c r="R446" i="1"/>
  <c r="R412" i="1"/>
  <c r="R292" i="1"/>
  <c r="R209" i="1"/>
  <c r="R153" i="1"/>
  <c r="R208" i="1"/>
  <c r="R39" i="1"/>
  <c r="R369" i="1"/>
  <c r="S369" i="1" s="1"/>
  <c r="U369" i="1" s="1"/>
  <c r="R254" i="1"/>
  <c r="R78" i="1"/>
  <c r="R315" i="1"/>
  <c r="R88" i="1"/>
  <c r="R250" i="1"/>
  <c r="R248" i="1"/>
  <c r="R43" i="1"/>
  <c r="R218" i="1"/>
  <c r="R207" i="1"/>
  <c r="R291" i="1"/>
  <c r="R7" i="1"/>
  <c r="R13" i="1"/>
  <c r="R6" i="1"/>
  <c r="R457" i="1"/>
  <c r="R392" i="1"/>
  <c r="R32" i="1"/>
  <c r="R131" i="1"/>
  <c r="R314" i="1"/>
  <c r="R439" i="1"/>
  <c r="R118" i="1"/>
  <c r="R438" i="1"/>
  <c r="R117" i="1"/>
  <c r="R437" i="1"/>
  <c r="R116" i="1"/>
  <c r="R391" i="1"/>
  <c r="R66" i="1"/>
  <c r="R400" i="1"/>
  <c r="R5" i="1"/>
  <c r="R461" i="1"/>
  <c r="R383" i="1"/>
  <c r="R152" i="1"/>
  <c r="R101" i="1"/>
  <c r="R243" i="1"/>
  <c r="R87" i="1"/>
  <c r="R359" i="1"/>
  <c r="R130" i="1"/>
  <c r="R351" i="1"/>
  <c r="R350" i="1"/>
  <c r="R282" i="1"/>
  <c r="R51" i="1"/>
  <c r="R129" i="1"/>
  <c r="R249" i="1"/>
  <c r="R247" i="1"/>
  <c r="R141" i="1"/>
  <c r="R77" i="1"/>
  <c r="R76" i="1"/>
  <c r="R262" i="1"/>
  <c r="R145" i="1"/>
  <c r="R217" i="1"/>
  <c r="R432" i="1"/>
  <c r="R336" i="1"/>
  <c r="R419" i="1"/>
  <c r="R139" i="1"/>
  <c r="R122" i="1"/>
  <c r="R181" i="1"/>
  <c r="R290" i="1"/>
  <c r="R121" i="1"/>
  <c r="R120" i="1"/>
  <c r="R180" i="1"/>
  <c r="R119" i="1"/>
  <c r="R223" i="1"/>
  <c r="R456" i="1"/>
  <c r="R86" i="1"/>
  <c r="R108" i="1"/>
  <c r="R455" i="1"/>
  <c r="R238" i="1"/>
  <c r="R72" i="1"/>
  <c r="R417" i="1"/>
  <c r="R75" i="1"/>
  <c r="R71" i="1"/>
  <c r="R31" i="1"/>
  <c r="R416" i="1"/>
  <c r="R415" i="1"/>
  <c r="R274" i="1"/>
  <c r="R358" i="1"/>
  <c r="R306" i="1"/>
  <c r="R30" i="1"/>
  <c r="R405" i="1"/>
  <c r="R454" i="1"/>
  <c r="R219" i="1"/>
  <c r="S219" i="1" s="1"/>
  <c r="U219" i="1" s="1"/>
  <c r="R65" i="1"/>
  <c r="R372" i="1"/>
  <c r="R193" i="1"/>
  <c r="R357" i="1"/>
  <c r="R460" i="1"/>
  <c r="R459" i="1"/>
  <c r="R18" i="1"/>
  <c r="S18" i="1" s="1"/>
  <c r="U18" i="1" s="1"/>
  <c r="R186" i="1"/>
  <c r="S186" i="1" s="1"/>
  <c r="U186" i="1" s="1"/>
  <c r="R376" i="1"/>
  <c r="R371" i="1"/>
  <c r="R299" i="1"/>
  <c r="S299" i="1" s="1"/>
  <c r="U299" i="1" s="1"/>
  <c r="R192" i="1"/>
  <c r="R35" i="1"/>
  <c r="R453" i="1"/>
  <c r="R50" i="1"/>
  <c r="R305" i="1"/>
  <c r="R12" i="1"/>
  <c r="R452" i="1"/>
  <c r="R253" i="1"/>
  <c r="R29" i="1"/>
  <c r="R70" i="1"/>
  <c r="R222" i="1"/>
  <c r="R195" i="1"/>
  <c r="R451" i="1"/>
  <c r="R107" i="1"/>
  <c r="R194" i="1"/>
  <c r="R22" i="1"/>
  <c r="R184" i="1"/>
  <c r="R445" i="1"/>
  <c r="R170" i="1"/>
  <c r="R106" i="1"/>
  <c r="R169" i="1"/>
  <c r="R444" i="1"/>
  <c r="R168" i="1"/>
  <c r="R179" i="1"/>
  <c r="S179" i="1" s="1"/>
  <c r="U179" i="1" s="1"/>
  <c r="R167" i="1"/>
  <c r="R443" i="1"/>
  <c r="R183" i="1"/>
  <c r="R166" i="1"/>
  <c r="R442" i="1"/>
  <c r="R165" i="1"/>
  <c r="R182" i="1"/>
  <c r="R164" i="1"/>
  <c r="R105" i="1"/>
  <c r="R441" i="1"/>
  <c r="R163" i="1"/>
  <c r="R104" i="1"/>
  <c r="R21" i="1"/>
  <c r="R20" i="1"/>
  <c r="R28" i="1"/>
  <c r="R27" i="1"/>
  <c r="R26" i="1"/>
  <c r="R25" i="1"/>
  <c r="R24" i="1"/>
  <c r="R23" i="1"/>
  <c r="R450" i="1"/>
  <c r="R11" i="1"/>
  <c r="R42" i="1"/>
  <c r="R189" i="1"/>
  <c r="R162" i="1"/>
  <c r="R34" i="1"/>
  <c r="S34" i="1" s="1"/>
  <c r="U34" i="1" s="1"/>
  <c r="R96" i="1"/>
  <c r="R98" i="1"/>
  <c r="R95" i="1"/>
  <c r="R94" i="1"/>
  <c r="R431" i="1"/>
  <c r="R97" i="1"/>
  <c r="R390" i="1"/>
  <c r="R100" i="1"/>
  <c r="R389" i="1"/>
  <c r="R388" i="1"/>
  <c r="R270" i="1"/>
  <c r="R387" i="1"/>
  <c r="R269" i="1"/>
  <c r="R367" i="1"/>
  <c r="S367" i="1" s="1"/>
  <c r="U367" i="1" s="1"/>
  <c r="R268" i="1"/>
  <c r="R127" i="1"/>
  <c r="R267" i="1"/>
  <c r="R112" i="1"/>
  <c r="R266" i="1"/>
  <c r="R265" i="1"/>
  <c r="R302" i="1"/>
  <c r="R264" i="1"/>
  <c r="R301" i="1"/>
  <c r="R300" i="1"/>
  <c r="R263" i="1"/>
  <c r="R430" i="1"/>
  <c r="R49" i="1"/>
  <c r="R418" i="1"/>
  <c r="R356" i="1"/>
  <c r="R245" i="1"/>
  <c r="R355" i="1"/>
  <c r="R281" i="1"/>
  <c r="R318" i="1"/>
  <c r="R379" i="1"/>
  <c r="R115" i="1"/>
  <c r="R365" i="1"/>
  <c r="R382" i="1"/>
  <c r="R309" i="1"/>
  <c r="R201" i="1"/>
  <c r="R422" i="1"/>
  <c r="S422" i="1" s="1"/>
  <c r="U422" i="1" s="1"/>
  <c r="R320" i="1"/>
  <c r="R109" i="1"/>
  <c r="R277" i="1"/>
  <c r="R342" i="1"/>
  <c r="R220" i="1"/>
  <c r="R8" i="1"/>
  <c r="R429" i="1"/>
  <c r="R230" i="1"/>
  <c r="R229" i="1"/>
  <c r="R64" i="1"/>
  <c r="R69" i="1"/>
  <c r="R252" i="1"/>
  <c r="R276" i="1"/>
  <c r="R85" i="1"/>
  <c r="R63" i="1"/>
  <c r="R375" i="1"/>
  <c r="R304" i="1"/>
  <c r="R317" i="1"/>
  <c r="R428" i="1"/>
  <c r="R427" i="1"/>
  <c r="R426" i="1"/>
  <c r="R425" i="1"/>
  <c r="R316" i="1"/>
  <c r="R424" i="1"/>
  <c r="R423" i="1"/>
  <c r="R364" i="1"/>
  <c r="R404" i="1"/>
  <c r="R62" i="1"/>
  <c r="R458" i="1"/>
  <c r="R303" i="1"/>
  <c r="R48" i="1"/>
  <c r="R61" i="1"/>
  <c r="R228" i="1"/>
  <c r="R227" i="1"/>
  <c r="R335" i="1"/>
  <c r="R132" i="1"/>
  <c r="R280" i="1"/>
  <c r="R273" i="1"/>
  <c r="R237" i="1"/>
  <c r="R47" i="1"/>
  <c r="R10" i="1"/>
  <c r="R289" i="1"/>
  <c r="R93" i="1"/>
  <c r="R41" i="1"/>
  <c r="R279" i="1"/>
  <c r="R236" i="1"/>
  <c r="R363" i="1"/>
  <c r="S363" i="1" s="1"/>
  <c r="U363" i="1" s="1"/>
  <c r="R59" i="1"/>
  <c r="R200" i="1"/>
  <c r="S200" i="1" s="1"/>
  <c r="U200" i="1" s="1"/>
  <c r="R177" i="1"/>
  <c r="R216" i="1"/>
  <c r="R215" i="1"/>
  <c r="R4" i="1"/>
  <c r="R92" i="1"/>
  <c r="R408" i="1"/>
  <c r="R407" i="1"/>
  <c r="R91" i="1"/>
  <c r="R386" i="1"/>
  <c r="R341" i="1"/>
  <c r="R339" i="1"/>
  <c r="R251" i="1"/>
  <c r="R323" i="1"/>
  <c r="R187" i="1"/>
  <c r="R103" i="1"/>
  <c r="R3" i="1"/>
  <c r="R213" i="1"/>
  <c r="R334" i="1"/>
  <c r="S334" i="1" s="1"/>
  <c r="U334" i="1" s="1"/>
  <c r="R337" i="1"/>
  <c r="R345" i="1"/>
  <c r="R261" i="1"/>
  <c r="S5" i="1" l="1"/>
  <c r="U5" i="1" s="1"/>
  <c r="S405" i="1"/>
  <c r="U405" i="1" s="1"/>
  <c r="S315" i="1"/>
  <c r="U315" i="1" s="1"/>
  <c r="U2" i="1"/>
  <c r="P351" i="1"/>
  <c r="P184" i="1"/>
  <c r="S354" i="1"/>
  <c r="U354" i="1" s="1"/>
  <c r="P195" i="1"/>
  <c r="S396" i="1"/>
  <c r="U396" i="1" s="1"/>
  <c r="S298" i="1"/>
  <c r="U298" i="1" s="1"/>
  <c r="S33" i="1"/>
  <c r="U33" i="1" s="1"/>
  <c r="S22" i="1"/>
  <c r="U22" i="1" s="1"/>
  <c r="S195" i="1"/>
  <c r="U195" i="1" s="1"/>
  <c r="S193" i="1"/>
  <c r="U193" i="1" s="1"/>
  <c r="S72" i="1"/>
  <c r="U72" i="1" s="1"/>
  <c r="S336" i="1"/>
  <c r="U336" i="1" s="1"/>
  <c r="S7" i="1"/>
  <c r="U7" i="1" s="1"/>
  <c r="S16" i="1"/>
  <c r="U16" i="1" s="1"/>
  <c r="S135" i="1"/>
  <c r="U135" i="1" s="1"/>
  <c r="S346" i="1"/>
  <c r="U346" i="1" s="1"/>
  <c r="P396" i="1"/>
  <c r="P312" i="1"/>
  <c r="P399" i="1"/>
  <c r="P224" i="1"/>
  <c r="S449" i="1"/>
  <c r="U449" i="1" s="1"/>
  <c r="S351" i="1"/>
  <c r="U351" i="1" s="1"/>
  <c r="S250" i="1"/>
  <c r="U250" i="1" s="1"/>
  <c r="S399" i="1"/>
  <c r="U399" i="1" s="1"/>
  <c r="S204" i="1"/>
  <c r="U204" i="1" s="1"/>
  <c r="S188" i="1"/>
  <c r="U188" i="1" s="1"/>
  <c r="P298" i="1"/>
  <c r="P193" i="1"/>
  <c r="P336" i="1"/>
  <c r="P315" i="1"/>
  <c r="P16" i="1"/>
  <c r="P354" i="1"/>
  <c r="P346" i="1"/>
  <c r="S89" i="1"/>
  <c r="U89" i="1" s="1"/>
  <c r="S246" i="1"/>
  <c r="U246" i="1" s="1"/>
  <c r="S374" i="1"/>
  <c r="U374" i="1" s="1"/>
  <c r="S67" i="1"/>
  <c r="U67" i="1" s="1"/>
  <c r="S328" i="1"/>
  <c r="U328" i="1" s="1"/>
  <c r="S285" i="1"/>
  <c r="U285" i="1" s="1"/>
  <c r="S319" i="1"/>
  <c r="U319" i="1" s="1"/>
  <c r="S380" i="1"/>
  <c r="U380" i="1" s="1"/>
  <c r="S9" i="1"/>
  <c r="U9" i="1" s="1"/>
  <c r="S278" i="1"/>
  <c r="U278" i="1" s="1"/>
  <c r="S150" i="1"/>
  <c r="U150" i="1" s="1"/>
  <c r="U344" i="1"/>
  <c r="S143" i="1"/>
  <c r="U143" i="1" s="1"/>
  <c r="P131" i="1"/>
  <c r="P102" i="1"/>
  <c r="P178" i="1"/>
  <c r="P123" i="1"/>
  <c r="P140" i="1"/>
  <c r="P52" i="1"/>
  <c r="P256" i="1"/>
  <c r="P233" i="1"/>
  <c r="P211" i="1"/>
  <c r="P288" i="1"/>
  <c r="P214" i="1"/>
  <c r="P226" i="1"/>
  <c r="P463" i="1"/>
  <c r="S98" i="1"/>
  <c r="U98" i="1" s="1"/>
  <c r="S436" i="1"/>
  <c r="U436" i="1" s="1"/>
  <c r="S271" i="1"/>
  <c r="U271" i="1" s="1"/>
  <c r="S302" i="1"/>
  <c r="U302" i="1" s="1"/>
  <c r="S248" i="1"/>
  <c r="U248" i="1" s="1"/>
  <c r="S40" i="1"/>
  <c r="U40" i="1" s="1"/>
  <c r="S79" i="1"/>
  <c r="U79" i="1" s="1"/>
  <c r="S340" i="1"/>
  <c r="U340" i="1" s="1"/>
  <c r="S414" i="1"/>
  <c r="U414" i="1" s="1"/>
  <c r="S161" i="1"/>
  <c r="U161" i="1" s="1"/>
  <c r="S322" i="1"/>
  <c r="U322" i="1" s="1"/>
  <c r="S14" i="1"/>
  <c r="U14" i="1" s="1"/>
  <c r="S366" i="1"/>
  <c r="U366" i="1" s="1"/>
  <c r="S332" i="1"/>
  <c r="U332" i="1" s="1"/>
  <c r="S199" i="1"/>
  <c r="U199" i="1" s="1"/>
  <c r="S244" i="1"/>
  <c r="U244" i="1" s="1"/>
  <c r="S349" i="1"/>
  <c r="U349" i="1" s="1"/>
  <c r="S206" i="1"/>
  <c r="U206" i="1" s="1"/>
  <c r="S158" i="1"/>
  <c r="U158" i="1" s="1"/>
  <c r="S191" i="1"/>
  <c r="U191" i="1" s="1"/>
  <c r="P362" i="1"/>
  <c r="P457" i="1"/>
  <c r="P417" i="1"/>
  <c r="P108" i="1"/>
  <c r="P5" i="1"/>
  <c r="P118" i="1"/>
  <c r="P60" i="1"/>
  <c r="P221" i="1"/>
  <c r="P338" i="1"/>
  <c r="P403" i="1"/>
  <c r="P128" i="1"/>
  <c r="P409" i="1"/>
  <c r="P241" i="1"/>
  <c r="P384" i="1"/>
  <c r="P308" i="1"/>
  <c r="P58" i="1"/>
  <c r="P259" i="1"/>
  <c r="P84" i="1"/>
  <c r="P138" i="1"/>
  <c r="S178" i="1"/>
  <c r="U178" i="1" s="1"/>
  <c r="S111" i="1"/>
  <c r="U111" i="1" s="1"/>
  <c r="S126" i="1"/>
  <c r="U126" i="1" s="1"/>
  <c r="S420" i="1"/>
  <c r="U420" i="1" s="1"/>
  <c r="S214" i="1"/>
  <c r="U214" i="1" s="1"/>
  <c r="S38" i="1"/>
  <c r="U38" i="1" s="1"/>
  <c r="S463" i="1"/>
  <c r="U463" i="1" s="1"/>
  <c r="P33" i="1"/>
  <c r="P72" i="1"/>
  <c r="P439" i="1"/>
  <c r="P135" i="1"/>
  <c r="S181" i="1"/>
  <c r="U181" i="1" s="1"/>
  <c r="S262" i="1"/>
  <c r="U262" i="1" s="1"/>
  <c r="S439" i="1"/>
  <c r="U439" i="1" s="1"/>
  <c r="S131" i="1"/>
  <c r="U131" i="1" s="1"/>
  <c r="S102" i="1"/>
  <c r="U102" i="1" s="1"/>
  <c r="S123" i="1"/>
  <c r="U123" i="1" s="1"/>
  <c r="S140" i="1"/>
  <c r="U140" i="1" s="1"/>
  <c r="S52" i="1"/>
  <c r="U52" i="1" s="1"/>
  <c r="S256" i="1"/>
  <c r="U256" i="1" s="1"/>
  <c r="S224" i="1"/>
  <c r="U224" i="1" s="1"/>
  <c r="S330" i="1"/>
  <c r="U330" i="1" s="1"/>
  <c r="S233" i="1"/>
  <c r="U233" i="1" s="1"/>
  <c r="S211" i="1"/>
  <c r="U211" i="1" s="1"/>
  <c r="S288" i="1"/>
  <c r="U288" i="1" s="1"/>
  <c r="U312" i="1"/>
  <c r="S226" i="1"/>
  <c r="U226" i="1" s="1"/>
  <c r="P22" i="1"/>
  <c r="P181" i="1"/>
  <c r="P262" i="1"/>
  <c r="P7" i="1"/>
  <c r="P89" i="1"/>
  <c r="P246" i="1"/>
  <c r="P374" i="1"/>
  <c r="P67" i="1"/>
  <c r="P328" i="1"/>
  <c r="P285" i="1"/>
  <c r="P9" i="1"/>
  <c r="P278" i="1"/>
  <c r="P344" i="1"/>
  <c r="P143" i="1"/>
  <c r="S362" i="1"/>
  <c r="U362" i="1" s="1"/>
  <c r="S176" i="1"/>
  <c r="U176" i="1" s="1"/>
  <c r="S457" i="1"/>
  <c r="U457" i="1" s="1"/>
  <c r="S184" i="1"/>
  <c r="U184" i="1" s="1"/>
  <c r="S417" i="1"/>
  <c r="U417" i="1" s="1"/>
  <c r="S108" i="1"/>
  <c r="U108" i="1" s="1"/>
  <c r="S118" i="1"/>
  <c r="U118" i="1" s="1"/>
  <c r="S218" i="1"/>
  <c r="U218" i="1" s="1"/>
  <c r="S209" i="1"/>
  <c r="U209" i="1" s="1"/>
  <c r="S60" i="1"/>
  <c r="U60" i="1" s="1"/>
  <c r="S46" i="1"/>
  <c r="U46" i="1" s="1"/>
  <c r="S221" i="1"/>
  <c r="U221" i="1" s="1"/>
  <c r="S114" i="1"/>
  <c r="U114" i="1" s="1"/>
  <c r="S310" i="1"/>
  <c r="U310" i="1" s="1"/>
  <c r="S338" i="1"/>
  <c r="U338" i="1" s="1"/>
  <c r="S403" i="1"/>
  <c r="U403" i="1" s="1"/>
  <c r="S128" i="1"/>
  <c r="U128" i="1" s="1"/>
  <c r="S409" i="1"/>
  <c r="U409" i="1" s="1"/>
  <c r="S241" i="1"/>
  <c r="U241" i="1" s="1"/>
  <c r="S384" i="1"/>
  <c r="U384" i="1" s="1"/>
  <c r="S308" i="1"/>
  <c r="U308" i="1" s="1"/>
  <c r="S58" i="1"/>
  <c r="U58" i="1" s="1"/>
  <c r="S259" i="1"/>
  <c r="U259" i="1" s="1"/>
  <c r="S84" i="1"/>
  <c r="U84" i="1" s="1"/>
  <c r="S138" i="1"/>
  <c r="U138" i="1" s="1"/>
  <c r="P98" i="1"/>
  <c r="P271" i="1"/>
  <c r="P302" i="1"/>
  <c r="P405" i="1"/>
  <c r="P40" i="1"/>
  <c r="P322" i="1"/>
  <c r="P14" i="1"/>
  <c r="P366" i="1"/>
  <c r="P332" i="1"/>
  <c r="P199" i="1"/>
  <c r="P244" i="1"/>
  <c r="P349" i="1"/>
  <c r="P206" i="1"/>
  <c r="P158" i="1"/>
  <c r="P191" i="1"/>
  <c r="L432" i="1"/>
  <c r="N432" i="1"/>
  <c r="O432" i="1" s="1"/>
  <c r="P436" i="1" s="1"/>
  <c r="L248" i="1"/>
  <c r="N248" i="1"/>
  <c r="O248" i="1" s="1"/>
  <c r="P248" i="1" s="1"/>
  <c r="L412" i="1"/>
  <c r="N412" i="1"/>
  <c r="O412" i="1" s="1"/>
  <c r="L171" i="1"/>
  <c r="N171" i="1"/>
  <c r="O171" i="1" s="1"/>
  <c r="L340" i="1"/>
  <c r="N340" i="1"/>
  <c r="O340" i="1" s="1"/>
  <c r="P340" i="1" s="1"/>
  <c r="N318" i="1"/>
  <c r="O318" i="1" s="1"/>
  <c r="P319" i="1" s="1"/>
  <c r="L207" i="1"/>
  <c r="N207" i="1"/>
  <c r="O207" i="1" s="1"/>
  <c r="P209" i="1" s="1"/>
  <c r="L250" i="1"/>
  <c r="N250" i="1"/>
  <c r="O250" i="1" s="1"/>
  <c r="P250" i="1" s="1"/>
  <c r="L446" i="1"/>
  <c r="N446" i="1"/>
  <c r="O446" i="1" s="1"/>
  <c r="L124" i="1"/>
  <c r="N124" i="1"/>
  <c r="O124" i="1" s="1"/>
  <c r="P126" i="1" s="1"/>
  <c r="L447" i="1"/>
  <c r="N447" i="1"/>
  <c r="O447" i="1" s="1"/>
  <c r="L113" i="1"/>
  <c r="N113" i="1"/>
  <c r="O113" i="1" s="1"/>
  <c r="L172" i="1"/>
  <c r="N172" i="1"/>
  <c r="O172" i="1" s="1"/>
  <c r="L419" i="1"/>
  <c r="N419" i="1"/>
  <c r="O419" i="1" s="1"/>
  <c r="P420" i="1" s="1"/>
  <c r="L218" i="1"/>
  <c r="N218" i="1"/>
  <c r="O218" i="1" s="1"/>
  <c r="P218" i="1" s="1"/>
  <c r="L202" i="1"/>
  <c r="N202" i="1"/>
  <c r="O202" i="1" s="1"/>
  <c r="P204" i="1" s="1"/>
  <c r="L114" i="1"/>
  <c r="N114" i="1"/>
  <c r="O114" i="1" s="1"/>
  <c r="L310" i="1"/>
  <c r="N310" i="1"/>
  <c r="O310" i="1" s="1"/>
  <c r="P310" i="1" s="1"/>
  <c r="L148" i="1"/>
  <c r="N148" i="1"/>
  <c r="O148" i="1" s="1"/>
  <c r="P150" i="1" s="1"/>
  <c r="L378" i="1"/>
  <c r="N378" i="1"/>
  <c r="O378" i="1" s="1"/>
  <c r="L413" i="1"/>
  <c r="N413" i="1"/>
  <c r="O413" i="1" s="1"/>
  <c r="L79" i="1"/>
  <c r="N79" i="1"/>
  <c r="O79" i="1" s="1"/>
  <c r="P79" i="1" s="1"/>
  <c r="L43" i="1"/>
  <c r="N43" i="1"/>
  <c r="O43" i="1" s="1"/>
  <c r="P46" i="1" s="1"/>
  <c r="L36" i="1"/>
  <c r="N36" i="1"/>
  <c r="O36" i="1" s="1"/>
  <c r="P38" i="1" s="1"/>
  <c r="L159" i="1"/>
  <c r="N159" i="1"/>
  <c r="O159" i="1" s="1"/>
  <c r="P161" i="1" s="1"/>
  <c r="L329" i="1"/>
  <c r="N329" i="1"/>
  <c r="O329" i="1" s="1"/>
  <c r="P330" i="1" s="1"/>
  <c r="L380" i="1"/>
  <c r="N380" i="1"/>
  <c r="O380" i="1" s="1"/>
  <c r="N109" i="1"/>
  <c r="O109" i="1" s="1"/>
  <c r="P111" i="1" s="1"/>
  <c r="N379" i="1"/>
  <c r="O379" i="1" s="1"/>
  <c r="R464" i="1"/>
  <c r="S464" i="1" l="1"/>
  <c r="P114" i="1"/>
  <c r="P380" i="1"/>
  <c r="P414" i="1"/>
  <c r="P176" i="1"/>
  <c r="P449" i="1"/>
</calcChain>
</file>

<file path=xl/sharedStrings.xml><?xml version="1.0" encoding="utf-8"?>
<sst xmlns="http://schemas.openxmlformats.org/spreadsheetml/2006/main" count="3204" uniqueCount="2910">
  <si>
    <t>Código</t>
  </si>
  <si>
    <t>Descripción</t>
  </si>
  <si>
    <t>Fecha</t>
  </si>
  <si>
    <t>Factura</t>
  </si>
  <si>
    <t>Cuenta</t>
  </si>
  <si>
    <t>Razón Social</t>
  </si>
  <si>
    <t>Lista</t>
  </si>
  <si>
    <t>Cantidad</t>
  </si>
  <si>
    <t>Mot.NC</t>
  </si>
  <si>
    <t>Motivo NC</t>
  </si>
  <si>
    <t xml:space="preserve">         Q056</t>
  </si>
  <si>
    <t>**SR. DISPENSER</t>
  </si>
  <si>
    <t>FB5100039987</t>
  </si>
  <si>
    <t>075641</t>
  </si>
  <si>
    <t>BDS - 2981/3344 ANDREA CECILIA HANONO</t>
  </si>
  <si>
    <t>5</t>
  </si>
  <si>
    <t xml:space="preserve">         Q079</t>
  </si>
  <si>
    <t>**AUTOMATE COLORES SURTIDOS</t>
  </si>
  <si>
    <t>FB5100040069</t>
  </si>
  <si>
    <t>077381</t>
  </si>
  <si>
    <t>BDS - 3369/3390 SOFIA PROVENZANO</t>
  </si>
  <si>
    <t>5</t>
  </si>
  <si>
    <t xml:space="preserve">         Q527</t>
  </si>
  <si>
    <t>**//MUG CAFE TERMICO TAPA SILICONA MOTIV.SIN ELECCION</t>
  </si>
  <si>
    <t>FB5100040081</t>
  </si>
  <si>
    <t>075768</t>
  </si>
  <si>
    <t>BDS - 3009/3390 MARIA BENITEZ</t>
  </si>
  <si>
    <t>5</t>
  </si>
  <si>
    <t xml:space="preserve">         Q632</t>
  </si>
  <si>
    <t>**//MATE DE MADERA CON BOMBILLA MADERATE COLORES SURT.</t>
  </si>
  <si>
    <t>FB5100040083</t>
  </si>
  <si>
    <t>067153</t>
  </si>
  <si>
    <t>BDS - 1635/3383 ANDREA GAMBONI</t>
  </si>
  <si>
    <t>5</t>
  </si>
  <si>
    <t xml:space="preserve">        NGC01</t>
  </si>
  <si>
    <t>**//L. PASTEL MUG 325ML 4 COL. SURT</t>
  </si>
  <si>
    <t>FB5100039866</t>
  </si>
  <si>
    <t>077190</t>
  </si>
  <si>
    <t>BDS - 3325 MARIA CLARA MARTIN</t>
  </si>
  <si>
    <t>5</t>
  </si>
  <si>
    <t xml:space="preserve">       900001</t>
  </si>
  <si>
    <t>DESCUENTO SOLO IMPORTADOS</t>
  </si>
  <si>
    <t>CB5100006264</t>
  </si>
  <si>
    <t>074476</t>
  </si>
  <si>
    <t>BDS - 2681/3261 JULIANA JIMENEZ</t>
  </si>
  <si>
    <t>5</t>
  </si>
  <si>
    <t>30</t>
  </si>
  <si>
    <t>REC. DE PRECIO</t>
  </si>
  <si>
    <t xml:space="preserve">       900001</t>
  </si>
  <si>
    <t>DESCUENTO SOLO IMPORTADOS</t>
  </si>
  <si>
    <t>CB5100006272</t>
  </si>
  <si>
    <t>077056</t>
  </si>
  <si>
    <t>BDS - 3297/3579/3784 MACARENA BRUNA</t>
  </si>
  <si>
    <t>5</t>
  </si>
  <si>
    <t>30</t>
  </si>
  <si>
    <t>REC. DE PRECIO</t>
  </si>
  <si>
    <t xml:space="preserve">       900001</t>
  </si>
  <si>
    <t>DESCUENTO SOLO IMPORTADOS</t>
  </si>
  <si>
    <t>CB5100006274</t>
  </si>
  <si>
    <t>062730</t>
  </si>
  <si>
    <t>BDS - 714/3337 ELIANA JAZMIN GIMENEZ</t>
  </si>
  <si>
    <t>5</t>
  </si>
  <si>
    <t>30</t>
  </si>
  <si>
    <t>REC. DE PRECIO</t>
  </si>
  <si>
    <t xml:space="preserve">       900001</t>
  </si>
  <si>
    <t>DESCUENTO SOLO IMPORTADOS</t>
  </si>
  <si>
    <t>CB5100006285</t>
  </si>
  <si>
    <t>077342</t>
  </si>
  <si>
    <t>BDS - 3393 VANESA BESTEIRO</t>
  </si>
  <si>
    <t>5</t>
  </si>
  <si>
    <t>30</t>
  </si>
  <si>
    <t>REC. DE PRECIO</t>
  </si>
  <si>
    <t xml:space="preserve">       900001</t>
  </si>
  <si>
    <t>DESCUENTO SOLO IMPORTADOS</t>
  </si>
  <si>
    <t>CB5100006286</t>
  </si>
  <si>
    <t>068409</t>
  </si>
  <si>
    <t>BDS - 1849/1850/2678/3260/3394/3864 PAMELA DECONA</t>
  </si>
  <si>
    <t>30</t>
  </si>
  <si>
    <t>REC. DE PRECIO</t>
  </si>
  <si>
    <t xml:space="preserve">       900001</t>
  </si>
  <si>
    <t>DESCUENTO SOLO IMPORTADOS</t>
  </si>
  <si>
    <t>CB5100006317</t>
  </si>
  <si>
    <t>077118</t>
  </si>
  <si>
    <t>BDS - 3310/3401 VICTORIA GRECO</t>
  </si>
  <si>
    <t>5</t>
  </si>
  <si>
    <t>30</t>
  </si>
  <si>
    <t>REC. DE PRECIO</t>
  </si>
  <si>
    <t xml:space="preserve">       900001</t>
  </si>
  <si>
    <t>DESCUENTO SOLO IMPORTADOS</t>
  </si>
  <si>
    <t>CB5100006318</t>
  </si>
  <si>
    <t>077398</t>
  </si>
  <si>
    <t>BDS - 3367 LORENA TUYRA ARAUJO CAMILETTI</t>
  </si>
  <si>
    <t>5</t>
  </si>
  <si>
    <t>30</t>
  </si>
  <si>
    <t>REC. DE PRECIO</t>
  </si>
  <si>
    <t xml:space="preserve">       900001</t>
  </si>
  <si>
    <t>DESCUENTO SOLO IMPORTADOS</t>
  </si>
  <si>
    <t>CB5100006322</t>
  </si>
  <si>
    <t>077502</t>
  </si>
  <si>
    <t>BDS - 3404 KARINA SWENGER</t>
  </si>
  <si>
    <t>5</t>
  </si>
  <si>
    <t>30</t>
  </si>
  <si>
    <t>REC. DE PRECIO</t>
  </si>
  <si>
    <t xml:space="preserve">       CHU331</t>
  </si>
  <si>
    <t>**ALM. 30X30CM POLIESTER V.SILICONADO</t>
  </si>
  <si>
    <t>FB5100039746</t>
  </si>
  <si>
    <t>077061</t>
  </si>
  <si>
    <t>BDS - 3288 ROMINA ROJO</t>
  </si>
  <si>
    <t>5</t>
  </si>
  <si>
    <t xml:space="preserve">       CHU331</t>
  </si>
  <si>
    <t>**ALM. 30X30CM POLIESTER V.SILICONADO</t>
  </si>
  <si>
    <t>FB5100040221</t>
  </si>
  <si>
    <t>077589</t>
  </si>
  <si>
    <t>BDS - 3410 MARISOL MENDEZ</t>
  </si>
  <si>
    <t>5</t>
  </si>
  <si>
    <t xml:space="preserve">       CHU332</t>
  </si>
  <si>
    <t>**ALM. 30X30CM POLIESTER V.SILICONADO</t>
  </si>
  <si>
    <t>FB5100040221</t>
  </si>
  <si>
    <t>077589</t>
  </si>
  <si>
    <t>BDS - 3410 MARISOL MENDEZ</t>
  </si>
  <si>
    <t>5</t>
  </si>
  <si>
    <t xml:space="preserve">       CHU333</t>
  </si>
  <si>
    <t>**ALM. 30X30CM POLIESTER V.SILICONADO</t>
  </si>
  <si>
    <t>FB5100039746</t>
  </si>
  <si>
    <t>077061</t>
  </si>
  <si>
    <t>BDS - 3288 ROMINA ROJO</t>
  </si>
  <si>
    <t>5</t>
  </si>
  <si>
    <t xml:space="preserve">       CHU392</t>
  </si>
  <si>
    <t>+**ALM. LOVE 25X55CM POLIESTER V.SILICONADO</t>
  </si>
  <si>
    <t>FB5100039603</t>
  </si>
  <si>
    <t>074476</t>
  </si>
  <si>
    <t>BDS - 2681/3261 JULIANA JIMENEZ</t>
  </si>
  <si>
    <t>5</t>
  </si>
  <si>
    <t>30</t>
  </si>
  <si>
    <t>REC. DE PRECIO</t>
  </si>
  <si>
    <t xml:space="preserve">       CHU428</t>
  </si>
  <si>
    <t>+**ALM. INHALA 30X30CM POLIESTER V.SILICONADO</t>
  </si>
  <si>
    <t>FB5100039868</t>
  </si>
  <si>
    <t>077191</t>
  </si>
  <si>
    <t>BDS - 3327 CAROLINA LEDESMA</t>
  </si>
  <si>
    <t>5</t>
  </si>
  <si>
    <t xml:space="preserve">       CHU429</t>
  </si>
  <si>
    <t>+**ALM. EXHALA 30X30CM POLIESTER V.SILICONADO</t>
  </si>
  <si>
    <t>FB5100039868</t>
  </si>
  <si>
    <t>077191</t>
  </si>
  <si>
    <t>BDS - 3327 CAROLINA LEDESMA</t>
  </si>
  <si>
    <t>5</t>
  </si>
  <si>
    <t xml:space="preserve">       CHUC32</t>
  </si>
  <si>
    <t>**//MANTEL CIRCULAR  ANTIMANCHA 1,40 MT</t>
  </si>
  <si>
    <t>FB5100039811</t>
  </si>
  <si>
    <t>077119</t>
  </si>
  <si>
    <t>BDS - 3312 AYELEN AGUERO</t>
  </si>
  <si>
    <t>5</t>
  </si>
  <si>
    <t xml:space="preserve">       CHUC33</t>
  </si>
  <si>
    <t>**//MANTEL CIRCULAR  ANTIMANCHA 1,40 MT</t>
  </si>
  <si>
    <t>FB5100039827</t>
  </si>
  <si>
    <t>077139</t>
  </si>
  <si>
    <t>BDS - 3343 ORIANA FLORIO</t>
  </si>
  <si>
    <t>5</t>
  </si>
  <si>
    <t xml:space="preserve">       CHUR14</t>
  </si>
  <si>
    <t>**CHUR14  ANTIMANCHA  1,45X1.90MT</t>
  </si>
  <si>
    <t>FB5100039702</t>
  </si>
  <si>
    <t>076977</t>
  </si>
  <si>
    <t>BDS - 3275 TAMARA LAGO</t>
  </si>
  <si>
    <t>5</t>
  </si>
  <si>
    <t xml:space="preserve">       CHUR14</t>
  </si>
  <si>
    <t>**CHUR14  ANTIMANCHA  1,45X1.90MT</t>
  </si>
  <si>
    <t>FB5100040075</t>
  </si>
  <si>
    <t>077386</t>
  </si>
  <si>
    <t>BDS - 3380 ILEANA SCHIAVO</t>
  </si>
  <si>
    <t>5</t>
  </si>
  <si>
    <t xml:space="preserve">       CHUR19</t>
  </si>
  <si>
    <t>**//CHUR19 ANTIMANCHA 1,45X1.90 MT</t>
  </si>
  <si>
    <t>FB5100039874</t>
  </si>
  <si>
    <t>077197</t>
  </si>
  <si>
    <t>BDS - 3354 FLORENCIA PEREYRA</t>
  </si>
  <si>
    <t>5</t>
  </si>
  <si>
    <t xml:space="preserve">       CHUR22</t>
  </si>
  <si>
    <t>**//CHUR22  ANTIMANCHA  1,45X1.90 MT</t>
  </si>
  <si>
    <t>FB5100039990</t>
  </si>
  <si>
    <t>077312</t>
  </si>
  <si>
    <t>BDS - 3347 MICAELA MIELNICZUK</t>
  </si>
  <si>
    <t>5</t>
  </si>
  <si>
    <t xml:space="preserve">       CHUR30</t>
  </si>
  <si>
    <t>**//CHUR30  ANTIMANCHA  1,45X1.90MT</t>
  </si>
  <si>
    <t>FB5100039696</t>
  </si>
  <si>
    <t>076973</t>
  </si>
  <si>
    <t>BDS - 3269 CINTHIA CIANCIO</t>
  </si>
  <si>
    <t>5</t>
  </si>
  <si>
    <t xml:space="preserve">       CHUR30</t>
  </si>
  <si>
    <t>**//CHUR30  ANTIMANCHA  1,45X1.90MT</t>
  </si>
  <si>
    <t>FB5100039746</t>
  </si>
  <si>
    <t>077061</t>
  </si>
  <si>
    <t>BDS - 3288 ROMINA ROJO</t>
  </si>
  <si>
    <t>5</t>
  </si>
  <si>
    <t xml:space="preserve">       Q10806</t>
  </si>
  <si>
    <t>**//CANASTA ONE GRANDE 28,8X19,1X12,3 CM COLORES SURT.</t>
  </si>
  <si>
    <t>FB5100039993</t>
  </si>
  <si>
    <t>077314</t>
  </si>
  <si>
    <t>BDS - 3352 YESICA GUERCI</t>
  </si>
  <si>
    <t>5</t>
  </si>
  <si>
    <t xml:space="preserve">       Q10840</t>
  </si>
  <si>
    <t>**//ESCURRIDOR DE CUBIERTOS OVAL BASIC</t>
  </si>
  <si>
    <t>FB5100039604</t>
  </si>
  <si>
    <t>076865</t>
  </si>
  <si>
    <t>BDS - 3262 ROMINA STOPIELLO</t>
  </si>
  <si>
    <t>5</t>
  </si>
  <si>
    <t xml:space="preserve">       Q17008</t>
  </si>
  <si>
    <t>+**//DISPENSER SINGLE 500ML COLOR SURT.</t>
  </si>
  <si>
    <t>FB5100039699</t>
  </si>
  <si>
    <t>076975</t>
  </si>
  <si>
    <t>BDS - 3273/3510 YAMILA PEDRAZA</t>
  </si>
  <si>
    <t>5</t>
  </si>
  <si>
    <t xml:space="preserve">       Q17008</t>
  </si>
  <si>
    <t>+**//DISPENSER SINGLE 500ML COLOR SURT.</t>
  </si>
  <si>
    <t>FB5100039874</t>
  </si>
  <si>
    <t>077197</t>
  </si>
  <si>
    <t>BDS - 3354 FLORENCIA PEREYRA</t>
  </si>
  <si>
    <t>5</t>
  </si>
  <si>
    <t xml:space="preserve">       Q17008</t>
  </si>
  <si>
    <t>+**//DISPENSER SINGLE 500ML COLOR SURT.</t>
  </si>
  <si>
    <t>FB5100039989</t>
  </si>
  <si>
    <t>077311</t>
  </si>
  <si>
    <t>BDS - 3346 MACARENA NEYRO</t>
  </si>
  <si>
    <t>5</t>
  </si>
  <si>
    <t xml:space="preserve">       Q17008</t>
  </si>
  <si>
    <t>+**//DISPENSER SINGLE 500ML COLOR SURT.</t>
  </si>
  <si>
    <t>FB5100039990</t>
  </si>
  <si>
    <t>077312</t>
  </si>
  <si>
    <t>BDS - 3347 MICAELA MIELNICZUK</t>
  </si>
  <si>
    <t>5</t>
  </si>
  <si>
    <t xml:space="preserve">       SILBAT</t>
  </si>
  <si>
    <t>**BATIDOR PARA COCINA 25CM</t>
  </si>
  <si>
    <t>FB5100039798</t>
  </si>
  <si>
    <t>075074</t>
  </si>
  <si>
    <t>BDS - 2796/2808/2951/3301/3657/3724 SOLEDAD GONZALEZ</t>
  </si>
  <si>
    <t>5</t>
  </si>
  <si>
    <t xml:space="preserve">       SILCOL</t>
  </si>
  <si>
    <t>**COLADOR PLEGABLE 23CM</t>
  </si>
  <si>
    <t>FB5100040076</t>
  </si>
  <si>
    <t>070334</t>
  </si>
  <si>
    <t>BDS - 2168/2169/2177/3382 AGUSTINA KOCH</t>
  </si>
  <si>
    <t>5</t>
  </si>
  <si>
    <t xml:space="preserve">       SILPIN</t>
  </si>
  <si>
    <t>**//PINCEL (1 SOLO CUERPO) 20CM</t>
  </si>
  <si>
    <t>FB5100039877</t>
  </si>
  <si>
    <t>077199</t>
  </si>
  <si>
    <t>BDS - 3338/3350/3557 NICOLE CRISCI</t>
  </si>
  <si>
    <t>5</t>
  </si>
  <si>
    <t xml:space="preserve">      09523F7</t>
  </si>
  <si>
    <t>**ENSALADERA 22.5X9CM 277 ML + 6 COMPOTERA 152 ML JESSICA 32372</t>
  </si>
  <si>
    <t>FB5100039877</t>
  </si>
  <si>
    <t>077199</t>
  </si>
  <si>
    <t>BDS - 3338/3350/3557 NICOLE CRISCI</t>
  </si>
  <si>
    <t>5</t>
  </si>
  <si>
    <t xml:space="preserve">      BP01005</t>
  </si>
  <si>
    <t xml:space="preserve">**BOWL TURQUESA 400CC </t>
  </si>
  <si>
    <t>FB5100039703</t>
  </si>
  <si>
    <t>076978</t>
  </si>
  <si>
    <t>BDS - 3276 PAULA GALARRAGA</t>
  </si>
  <si>
    <t>5</t>
  </si>
  <si>
    <t xml:space="preserve">      BP02001</t>
  </si>
  <si>
    <t>**BOWL BLANCO 2.5LTS</t>
  </si>
  <si>
    <t>FB5100039699</t>
  </si>
  <si>
    <t>076975</t>
  </si>
  <si>
    <t>BDS - 3273/3510 YAMILA PEDRAZA</t>
  </si>
  <si>
    <t>5</t>
  </si>
  <si>
    <t xml:space="preserve">      BP02002</t>
  </si>
  <si>
    <t xml:space="preserve">**//BOWL NEGRO 2.5LTS </t>
  </si>
  <si>
    <t>FB5100039999</t>
  </si>
  <si>
    <t>073951</t>
  </si>
  <si>
    <t>BDS - 3361 // 15952 - MICHEL ALEXANDER LARA</t>
  </si>
  <si>
    <t>5</t>
  </si>
  <si>
    <t xml:space="preserve">      BP02002</t>
  </si>
  <si>
    <t xml:space="preserve">**//BOWL NEGRO 2.5LTS </t>
  </si>
  <si>
    <t>FB5100040286</t>
  </si>
  <si>
    <t>077666</t>
  </si>
  <si>
    <t>BDS - 3432 VICTORIA MAGNANI</t>
  </si>
  <si>
    <t>5</t>
  </si>
  <si>
    <t xml:space="preserve">      BP02005</t>
  </si>
  <si>
    <t xml:space="preserve">**//BOWL TURQUESA 2.5LTS </t>
  </si>
  <si>
    <t>FB5100039703</t>
  </si>
  <si>
    <t>076978</t>
  </si>
  <si>
    <t>BDS - 3276 PAULA GALARRAGA</t>
  </si>
  <si>
    <t>5</t>
  </si>
  <si>
    <t xml:space="preserve">      BP02018</t>
  </si>
  <si>
    <t>**BOWL ROSA 2.5LTS</t>
  </si>
  <si>
    <t>FB5100040208</t>
  </si>
  <si>
    <t>075571</t>
  </si>
  <si>
    <t>BDS - 2948/3336/3411 PAOLA ZADRA</t>
  </si>
  <si>
    <t>5</t>
  </si>
  <si>
    <t xml:space="preserve">      BP08018</t>
  </si>
  <si>
    <t xml:space="preserve">**CUCHARA ROSA P/SERVIR </t>
  </si>
  <si>
    <t>FB5100040093</t>
  </si>
  <si>
    <t>077400</t>
  </si>
  <si>
    <t>BDS - 3381 VANESA GOROSITO</t>
  </si>
  <si>
    <t>5</t>
  </si>
  <si>
    <t xml:space="preserve">      BP09002</t>
  </si>
  <si>
    <t>**SERVISPAGUETTI NEGRO</t>
  </si>
  <si>
    <t>FB5100040269</t>
  </si>
  <si>
    <t>058951</t>
  </si>
  <si>
    <t>BDD - 748 TIAGO PROKOPIEC</t>
  </si>
  <si>
    <t>5</t>
  </si>
  <si>
    <t xml:space="preserve">      BP10002</t>
  </si>
  <si>
    <t>**ESPUMADERA NEGRO</t>
  </si>
  <si>
    <t>FB5100040269</t>
  </si>
  <si>
    <t>058951</t>
  </si>
  <si>
    <t>BDD - 748 TIAGO PROKOPIEC</t>
  </si>
  <si>
    <t>5</t>
  </si>
  <si>
    <t xml:space="preserve">      BP10018</t>
  </si>
  <si>
    <t>**ESPUMADERA ROSA</t>
  </si>
  <si>
    <t>FB5100040005</t>
  </si>
  <si>
    <t>077321</t>
  </si>
  <si>
    <t>BDS - 3366 MARIA JOSE ANDRETTA</t>
  </si>
  <si>
    <t>5</t>
  </si>
  <si>
    <t xml:space="preserve">      BP11002</t>
  </si>
  <si>
    <t xml:space="preserve">**ESPATULA NEGRO PLANA RANURADA </t>
  </si>
  <si>
    <t>FB5100040269</t>
  </si>
  <si>
    <t>058951</t>
  </si>
  <si>
    <t>BDD - 748 TIAGO PROKOPIEC</t>
  </si>
  <si>
    <t>5</t>
  </si>
  <si>
    <t xml:space="preserve">      BP15002</t>
  </si>
  <si>
    <t>**CUCHARA NEGRA</t>
  </si>
  <si>
    <t>FB5100040269</t>
  </si>
  <si>
    <t>058951</t>
  </si>
  <si>
    <t>BDD - 748 TIAGO PROKOPIEC</t>
  </si>
  <si>
    <t>5</t>
  </si>
  <si>
    <t xml:space="preserve">      BP16002</t>
  </si>
  <si>
    <t>**CUCHARON NEGRO</t>
  </si>
  <si>
    <t>FB5100040269</t>
  </si>
  <si>
    <t>058951</t>
  </si>
  <si>
    <t>BDD - 748 TIAGO PROKOPIEC</t>
  </si>
  <si>
    <t>5</t>
  </si>
  <si>
    <t xml:space="preserve">      BP17002</t>
  </si>
  <si>
    <t>**PISAPAPA NEGRO 28.5CM</t>
  </si>
  <si>
    <t>FB5100040269</t>
  </si>
  <si>
    <t>058951</t>
  </si>
  <si>
    <t>BDD - 748 TIAGO PROKOPIEC</t>
  </si>
  <si>
    <t>5</t>
  </si>
  <si>
    <t xml:space="preserve">      BP17018</t>
  </si>
  <si>
    <t>**PISAPAPA ROSA 28.5CM</t>
  </si>
  <si>
    <t>FB5100040005</t>
  </si>
  <si>
    <t>077321</t>
  </si>
  <si>
    <t>BDS - 3366 MARIA JOSE ANDRETTA</t>
  </si>
  <si>
    <t>5</t>
  </si>
  <si>
    <t xml:space="preserve">      BP26002</t>
  </si>
  <si>
    <t xml:space="preserve">+**//BOWL NEGRO 1.5LTS </t>
  </si>
  <si>
    <t>FB5100039999</t>
  </si>
  <si>
    <t>073951</t>
  </si>
  <si>
    <t>BDS - 3361 // 15952 - MICHEL ALEXANDER LARA</t>
  </si>
  <si>
    <t>5</t>
  </si>
  <si>
    <t xml:space="preserve">      BP26003</t>
  </si>
  <si>
    <t xml:space="preserve">**BOWL ROJO 1.5LTS </t>
  </si>
  <si>
    <t>FB5100040146</t>
  </si>
  <si>
    <t>066033</t>
  </si>
  <si>
    <t>BDS - 1345/3416 MARIELA VALLACCO</t>
  </si>
  <si>
    <t>8</t>
  </si>
  <si>
    <t xml:space="preserve">      BP26005</t>
  </si>
  <si>
    <t xml:space="preserve">**BOWL TURQUESA 1.5LTS </t>
  </si>
  <si>
    <t>FB5100039703</t>
  </si>
  <si>
    <t>076978</t>
  </si>
  <si>
    <t>BDS - 3276 PAULA GALARRAGA</t>
  </si>
  <si>
    <t>5</t>
  </si>
  <si>
    <t xml:space="preserve">      BP27101</t>
  </si>
  <si>
    <t>**JARRA MEDIDORA TRANSPARENTE 750CC</t>
  </si>
  <si>
    <t>FB5100039744</t>
  </si>
  <si>
    <t>077059</t>
  </si>
  <si>
    <t>BDS - 3286 VALERIA CORIGLIANO</t>
  </si>
  <si>
    <t>5</t>
  </si>
  <si>
    <t xml:space="preserve">      BP27101</t>
  </si>
  <si>
    <t>**JARRA MEDIDORA TRANSPARENTE 750CC</t>
  </si>
  <si>
    <t>FB5100040243</t>
  </si>
  <si>
    <t>077311</t>
  </si>
  <si>
    <t>BDS - 3346 MACARENA NEYRO</t>
  </si>
  <si>
    <t>5</t>
  </si>
  <si>
    <t>03</t>
  </si>
  <si>
    <t>NO LO QUIERE</t>
  </si>
  <si>
    <t xml:space="preserve">      BP32001</t>
  </si>
  <si>
    <t xml:space="preserve">**//CUCHARITAS BLANCO </t>
  </si>
  <si>
    <t>FB5100040029</t>
  </si>
  <si>
    <t>068409</t>
  </si>
  <si>
    <t>BDS - 1849/1850/2678/3260/3394/3864 PAMELA DECONA</t>
  </si>
  <si>
    <t>8</t>
  </si>
  <si>
    <t>30</t>
  </si>
  <si>
    <t>REC. DE PRECIO</t>
  </si>
  <si>
    <t xml:space="preserve">      BP32002</t>
  </si>
  <si>
    <t>+**//CUCHARITAS NEGRO</t>
  </si>
  <si>
    <t>FB5100039705</t>
  </si>
  <si>
    <t>076980</t>
  </si>
  <si>
    <t>BDS - 3279 MADELEINE PEARS</t>
  </si>
  <si>
    <t>5</t>
  </si>
  <si>
    <t xml:space="preserve">      BP43005</t>
  </si>
  <si>
    <t>**SET X 3 TURQUESA HERMETICOS + 2 CUCHARAS 1,75LT 1LT 500 CC</t>
  </si>
  <si>
    <t>FB5100039703</t>
  </si>
  <si>
    <t>076978</t>
  </si>
  <si>
    <t>BDS - 3276 PAULA GALARRAGA</t>
  </si>
  <si>
    <t>5</t>
  </si>
  <si>
    <t xml:space="preserve">      BP69018</t>
  </si>
  <si>
    <t>****RECIPIENTE RECT. 27.5X7.5X17.5CM ROSA 2,5 LTS.</t>
  </si>
  <si>
    <t>FB5100039877</t>
  </si>
  <si>
    <t>077199</t>
  </si>
  <si>
    <t>BDS - 3338/3350/3557 NICOLE CRISCI</t>
  </si>
  <si>
    <t>5</t>
  </si>
  <si>
    <t xml:space="preserve">      BP69019</t>
  </si>
  <si>
    <t>****RECIPIENTE RECT. 27.5X7.5X17.5CM MENTA 2,5 LTS.</t>
  </si>
  <si>
    <t>FB5100039877</t>
  </si>
  <si>
    <t>077199</t>
  </si>
  <si>
    <t>BDS - 3338/3350/3557 NICOLE CRISCI</t>
  </si>
  <si>
    <t>5</t>
  </si>
  <si>
    <t xml:space="preserve">      CHUCOTR</t>
  </si>
  <si>
    <t>+**CORTINA TROPICAL POLIESTER 100% 180X180CM</t>
  </si>
  <si>
    <t>FB5100040269</t>
  </si>
  <si>
    <t>058951</t>
  </si>
  <si>
    <t>BDD - 748 TIAGO PROKOPIEC</t>
  </si>
  <si>
    <t>5</t>
  </si>
  <si>
    <t xml:space="preserve">      CL53BCO</t>
  </si>
  <si>
    <t>+**//SET X 3 BCO. LOVE</t>
  </si>
  <si>
    <t>FB5100039602</t>
  </si>
  <si>
    <t>076864</t>
  </si>
  <si>
    <t>BDS - 3258 ELIANA MAGALI MARCOS</t>
  </si>
  <si>
    <t>5</t>
  </si>
  <si>
    <t xml:space="preserve">      CL54BCO</t>
  </si>
  <si>
    <t xml:space="preserve">+**//SET X 3 BCO. LO MEJOR </t>
  </si>
  <si>
    <t>FB5100039870</t>
  </si>
  <si>
    <t>077193</t>
  </si>
  <si>
    <t>BDS - 3332 YOLANDA LEZCANO</t>
  </si>
  <si>
    <t>5</t>
  </si>
  <si>
    <t xml:space="preserve">      JA5064J</t>
  </si>
  <si>
    <t xml:space="preserve">+**JAZMIN VELA SOJA AROMA  10X12 CM </t>
  </si>
  <si>
    <t>FB5100040091</t>
  </si>
  <si>
    <t>077398</t>
  </si>
  <si>
    <t>BDS - 3367 LORENA TUYRA ARAUJO CAMILETTI</t>
  </si>
  <si>
    <t>5</t>
  </si>
  <si>
    <t>30</t>
  </si>
  <si>
    <t>REC. DE PRECIO</t>
  </si>
  <si>
    <t xml:space="preserve">      LO26009</t>
  </si>
  <si>
    <t>+**PANERAS BREAD</t>
  </si>
  <si>
    <t>FB5100040244</t>
  </si>
  <si>
    <t>077311</t>
  </si>
  <si>
    <t>BDS - 3346 MACARENA NEYRO</t>
  </si>
  <si>
    <t xml:space="preserve">      ML88640</t>
  </si>
  <si>
    <t>**ML 6PC VASO BELLIZE ROCKS AZUL GNL 315ML CISPER</t>
  </si>
  <si>
    <t>FB5100039795</t>
  </si>
  <si>
    <t>077104</t>
  </si>
  <si>
    <t>BD - 3300 AGUSTINA RIVAS</t>
  </si>
  <si>
    <t>5</t>
  </si>
  <si>
    <t xml:space="preserve">      NG5001P</t>
  </si>
  <si>
    <t xml:space="preserve">**LINEA MISTICA MUG 325ML + PACK </t>
  </si>
  <si>
    <t>FB5100040010</t>
  </si>
  <si>
    <t>077324</t>
  </si>
  <si>
    <t>BDS - 3371 FLORENCIA CASTIGLIONI</t>
  </si>
  <si>
    <t>5</t>
  </si>
  <si>
    <t xml:space="preserve">      PA59114</t>
  </si>
  <si>
    <t>**FLANERA  DE VIDRIO 1.6L 21.5 CM DIAM X 9.5CM PASABAHCE</t>
  </si>
  <si>
    <t>FB5100040224</t>
  </si>
  <si>
    <t>064374</t>
  </si>
  <si>
    <t>BDS - 994/2031/2122/3423 ELIANE JMELNITSKY</t>
  </si>
  <si>
    <t>5</t>
  </si>
  <si>
    <t xml:space="preserve">      SILBUD2</t>
  </si>
  <si>
    <t>**//MOLDE PARA BUDIN CHICO 12X8CM</t>
  </si>
  <si>
    <t>FB5100039872</t>
  </si>
  <si>
    <t>065407</t>
  </si>
  <si>
    <t>BDS - 1167/2083/3334 MANUELA FERNANDEZ</t>
  </si>
  <si>
    <t>5</t>
  </si>
  <si>
    <t xml:space="preserve">      SILBUD2</t>
  </si>
  <si>
    <t>**//MOLDE PARA BUDIN CHICO 12X8CM</t>
  </si>
  <si>
    <t>FB5100040000</t>
  </si>
  <si>
    <t>077319</t>
  </si>
  <si>
    <t>BDS - 3362 CAMILA PANAGGIO</t>
  </si>
  <si>
    <t>5</t>
  </si>
  <si>
    <t xml:space="preserve">      SILBUD2</t>
  </si>
  <si>
    <t>**//MOLDE PARA BUDIN CHICO 12X8CM</t>
  </si>
  <si>
    <t>FB5100040154</t>
  </si>
  <si>
    <t>077500</t>
  </si>
  <si>
    <t>BDS - 3392 AGUSTINA AGUILERA</t>
  </si>
  <si>
    <t>5</t>
  </si>
  <si>
    <t xml:space="preserve">      SILESP5</t>
  </si>
  <si>
    <t>**ESPATULA DE SILICONA CON MANGO DE MADERA 28CM</t>
  </si>
  <si>
    <t>FB5100040093</t>
  </si>
  <si>
    <t>077400</t>
  </si>
  <si>
    <t>BDS - 3381 VANESA GOROSITO</t>
  </si>
  <si>
    <t>5</t>
  </si>
  <si>
    <t xml:space="preserve">      SILTAPR</t>
  </si>
  <si>
    <t>**//TAPAS REDONDAS X6 TRANSPARENTE19X19,14X14CM,13X13CM,10X10CM, 8.5X8.5CM,6X6</t>
  </si>
  <si>
    <t>FB5100039790</t>
  </si>
  <si>
    <t>064926</t>
  </si>
  <si>
    <t>BDS - 1085/3294 CAROLINA OJEDA MAIDANA</t>
  </si>
  <si>
    <t>5</t>
  </si>
  <si>
    <t xml:space="preserve">      TW50640</t>
  </si>
  <si>
    <t xml:space="preserve">****VASO CALDERETA 350CC 12PC GNL CISPER </t>
  </si>
  <si>
    <t>FB5100040232</t>
  </si>
  <si>
    <t>066033</t>
  </si>
  <si>
    <t>BDS - 1345/3416 MARIELA VALLACCO</t>
  </si>
  <si>
    <t>5</t>
  </si>
  <si>
    <t>30</t>
  </si>
  <si>
    <t>REC. DE PRECIO</t>
  </si>
  <si>
    <t xml:space="preserve">      TW88423</t>
  </si>
  <si>
    <t xml:space="preserve">+**VASO BELLIZE CRISTAL ROCKS 6P 315ML DISP COLOR CISPER </t>
  </si>
  <si>
    <t>FB5100040005</t>
  </si>
  <si>
    <t>077321</t>
  </si>
  <si>
    <t>BDS - 3366 MARIA JOSE ANDRETTA</t>
  </si>
  <si>
    <t>5</t>
  </si>
  <si>
    <t xml:space="preserve">     02AL7765</t>
  </si>
  <si>
    <t xml:space="preserve">**ALM. AZUL PANA 36X36CM C/RELLENO </t>
  </si>
  <si>
    <t>FB5100039990</t>
  </si>
  <si>
    <t>077312</t>
  </si>
  <si>
    <t>BDS - 3347 MICAELA MIELNICZUK</t>
  </si>
  <si>
    <t>5</t>
  </si>
  <si>
    <t xml:space="preserve">     02AL7765</t>
  </si>
  <si>
    <t xml:space="preserve">**ALM. AZUL PANA 36X36CM C/RELLENO </t>
  </si>
  <si>
    <t>FB5100040092</t>
  </si>
  <si>
    <t>077399</t>
  </si>
  <si>
    <t>BDS - 3379 FLORENCIA GOMEZ</t>
  </si>
  <si>
    <t>5</t>
  </si>
  <si>
    <t xml:space="preserve">     02AL7770</t>
  </si>
  <si>
    <t>+**ALM. BEIGE PANA 36X36 C/RELLENO</t>
  </si>
  <si>
    <t>FA5100053557</t>
  </si>
  <si>
    <t>060903</t>
  </si>
  <si>
    <t>BDD - 378/773/780/2258/2570/3353/3872 YANINA ARTUNDUAGA</t>
  </si>
  <si>
    <t>5</t>
  </si>
  <si>
    <t xml:space="preserve">     02AL7770</t>
  </si>
  <si>
    <t>+**ALM. BEIGE PANA 36X36 C/RELLENO</t>
  </si>
  <si>
    <t>FB5100040092</t>
  </si>
  <si>
    <t>077399</t>
  </si>
  <si>
    <t>BDS - 3379 FLORENCIA GOMEZ</t>
  </si>
  <si>
    <t>5</t>
  </si>
  <si>
    <t xml:space="preserve">     42BA1020</t>
  </si>
  <si>
    <t>**TORTERO PL. BASE AMAR. CAMPANA TRANSP. PL 28CM DIAM</t>
  </si>
  <si>
    <t>FB5100040231</t>
  </si>
  <si>
    <t>077601</t>
  </si>
  <si>
    <t>BDS - 3422 ROMINA OGIEGLO</t>
  </si>
  <si>
    <t>5</t>
  </si>
  <si>
    <t xml:space="preserve">     42BA7954</t>
  </si>
  <si>
    <t>VASO MEDIDOR LEYENDA CUISINE 500ML</t>
  </si>
  <si>
    <t>FB5100039700</t>
  </si>
  <si>
    <t>076975</t>
  </si>
  <si>
    <t>BDS - 3273/3510 YAMILA PEDRAZA</t>
  </si>
  <si>
    <t>8</t>
  </si>
  <si>
    <t xml:space="preserve">     CHUCOMEH</t>
  </si>
  <si>
    <t>+**//CORTINA MEHNDI POLIESTER 100% 180X180CM</t>
  </si>
  <si>
    <t>FB5100040269</t>
  </si>
  <si>
    <t>058951</t>
  </si>
  <si>
    <t>BDD - 748 TIAGO PROKOPIEC</t>
  </si>
  <si>
    <t>5</t>
  </si>
  <si>
    <t xml:space="preserve">     CHUIN01R</t>
  </si>
  <si>
    <t>**IND.CUERINA FLORES 44X30CM</t>
  </si>
  <si>
    <t>FB5100039985</t>
  </si>
  <si>
    <t>077309</t>
  </si>
  <si>
    <t>BDS - 3342 JUANA CAMILA NORIEGA</t>
  </si>
  <si>
    <t>5</t>
  </si>
  <si>
    <t xml:space="preserve">     CHUIN03C</t>
  </si>
  <si>
    <t xml:space="preserve">+**IND.CUERINA 32.5CM DIAM </t>
  </si>
  <si>
    <t>FB5100039995</t>
  </si>
  <si>
    <t>077316</t>
  </si>
  <si>
    <t>BDS - 3357 STEFANIA VARSALLONA</t>
  </si>
  <si>
    <t>5</t>
  </si>
  <si>
    <t xml:space="preserve">     CHUIN03C</t>
  </si>
  <si>
    <t xml:space="preserve">+**IND.CUERINA 32.5CM DIAM </t>
  </si>
  <si>
    <t>CB5100006315</t>
  </si>
  <si>
    <t>077316</t>
  </si>
  <si>
    <t>BDS - 3357 STEFANIA VARSALLONA</t>
  </si>
  <si>
    <t>5</t>
  </si>
  <si>
    <t>03</t>
  </si>
  <si>
    <t>NO LO QUIERE</t>
  </si>
  <si>
    <t xml:space="preserve">     CHUIN03R</t>
  </si>
  <si>
    <t>+**IND.CUERINA FLOR ROSA CLARO 44X30CM</t>
  </si>
  <si>
    <t>FB5100039985</t>
  </si>
  <si>
    <t>077309</t>
  </si>
  <si>
    <t>BDS - 3342 JUANA CAMILA NORIEGA</t>
  </si>
  <si>
    <t>5</t>
  </si>
  <si>
    <t xml:space="preserve">     CHUIN03R</t>
  </si>
  <si>
    <t>+**IND.CUERINA FLOR ROSA CLARO 44X30CM</t>
  </si>
  <si>
    <t>FB5100040067</t>
  </si>
  <si>
    <t>077316</t>
  </si>
  <si>
    <t>BDS - 3357 STEFANIA VARSALLONA</t>
  </si>
  <si>
    <t>5</t>
  </si>
  <si>
    <t>03</t>
  </si>
  <si>
    <t>NO LO QUIERE</t>
  </si>
  <si>
    <t xml:space="preserve">     CHUIN05R</t>
  </si>
  <si>
    <t>**IND.CUERINA FLOR MULTICOLOR 44X30CM</t>
  </si>
  <si>
    <t>FB5100039985</t>
  </si>
  <si>
    <t>077309</t>
  </si>
  <si>
    <t>BDS - 3342 JUANA CAMILA NORIEGA</t>
  </si>
  <si>
    <t>5</t>
  </si>
  <si>
    <t xml:space="preserve">     CHUIN06R</t>
  </si>
  <si>
    <t>+**IND.CUERINA HOJA AZUL FLOR ROSA 44X30CM</t>
  </si>
  <si>
    <t>FB5100039985</t>
  </si>
  <si>
    <t>077309</t>
  </si>
  <si>
    <t>BDS - 3342 JUANA CAMILA NORIEGA</t>
  </si>
  <si>
    <t>5</t>
  </si>
  <si>
    <t xml:space="preserve">     CHUIN08C</t>
  </si>
  <si>
    <t xml:space="preserve">**IND.CUERINA 32.5CM DIAM </t>
  </si>
  <si>
    <t>FB5100039803</t>
  </si>
  <si>
    <t>062710</t>
  </si>
  <si>
    <t>BDD - 694/2864/2905/3305/3551 SANDRA ALVAREZ</t>
  </si>
  <si>
    <t>5</t>
  </si>
  <si>
    <t xml:space="preserve">     CHUIN31R</t>
  </si>
  <si>
    <t>+**IND.CUERINA DIAMANTE GRIS 44X30CM</t>
  </si>
  <si>
    <t>FB5100039985</t>
  </si>
  <si>
    <t>077309</t>
  </si>
  <si>
    <t>BDS - 3342 JUANA CAMILA NORIEGA</t>
  </si>
  <si>
    <t>5</t>
  </si>
  <si>
    <t xml:space="preserve">     CHUIN37R</t>
  </si>
  <si>
    <t>**IND.CUERINA MAPA 44X30CM</t>
  </si>
  <si>
    <t>FB5100039789</t>
  </si>
  <si>
    <t>074253</t>
  </si>
  <si>
    <t>BDS - 2654/3293 SILVANA ALVAREZ</t>
  </si>
  <si>
    <t>5</t>
  </si>
  <si>
    <t xml:space="preserve">     CHUIN37R</t>
  </si>
  <si>
    <t>**IND.CUERINA MAPA 44X30CM</t>
  </si>
  <si>
    <t>FB5100039985</t>
  </si>
  <si>
    <t>077309</t>
  </si>
  <si>
    <t>BDS - 3342 JUANA CAMILA NORIEGA</t>
  </si>
  <si>
    <t>5</t>
  </si>
  <si>
    <t xml:space="preserve">     CHUIN37R</t>
  </si>
  <si>
    <t>**IND.CUERINA MAPA 44X30CM</t>
  </si>
  <si>
    <t>FB5100040078</t>
  </si>
  <si>
    <t>077388</t>
  </si>
  <si>
    <t>BDS - 3388 CAROLINA PAEZ</t>
  </si>
  <si>
    <t>5</t>
  </si>
  <si>
    <t xml:space="preserve">     CHUIN40R</t>
  </si>
  <si>
    <t>+**IND.CUERINA HOJAS 44X30CM</t>
  </si>
  <si>
    <t>FB5100039985</t>
  </si>
  <si>
    <t>077309</t>
  </si>
  <si>
    <t>BDS - 3342 JUANA CAMILA NORIEGA</t>
  </si>
  <si>
    <t>5</t>
  </si>
  <si>
    <t xml:space="preserve">     CHUIN40R</t>
  </si>
  <si>
    <t>+**IND.CUERINA HOJAS 44X30CM</t>
  </si>
  <si>
    <t>FB5100040157</t>
  </si>
  <si>
    <t>077502</t>
  </si>
  <si>
    <t>BDS - 3404 KARINA SWENGER</t>
  </si>
  <si>
    <t>5</t>
  </si>
  <si>
    <t>30</t>
  </si>
  <si>
    <t>REC. DE PRECIO</t>
  </si>
  <si>
    <t xml:space="preserve">     CHUIN42R</t>
  </si>
  <si>
    <t>**IND.CUERINA HOJAS 44X30CM</t>
  </si>
  <si>
    <t>FB5100039985</t>
  </si>
  <si>
    <t>077309</t>
  </si>
  <si>
    <t>BDS - 3342 JUANA CAMILA NORIEGA</t>
  </si>
  <si>
    <t>5</t>
  </si>
  <si>
    <t xml:space="preserve">     CHUIN42R</t>
  </si>
  <si>
    <t>**IND.CUERINA HOJAS 44X30CM</t>
  </si>
  <si>
    <t>FB5100040157</t>
  </si>
  <si>
    <t>077502</t>
  </si>
  <si>
    <t>BDS - 3404 KARINA SWENGER</t>
  </si>
  <si>
    <t>5</t>
  </si>
  <si>
    <t>30</t>
  </si>
  <si>
    <t>REC. DE PRECIO</t>
  </si>
  <si>
    <t xml:space="preserve">     CHUIN43R</t>
  </si>
  <si>
    <t>**IND.CUERINA HOJAS 44X30CM</t>
  </si>
  <si>
    <t>FB5100040157</t>
  </si>
  <si>
    <t>077502</t>
  </si>
  <si>
    <t>BDS - 3404 KARINA SWENGER</t>
  </si>
  <si>
    <t>5</t>
  </si>
  <si>
    <t>30</t>
  </si>
  <si>
    <t>REC. DE PRECIO</t>
  </si>
  <si>
    <t xml:space="preserve">     CHUIN44R</t>
  </si>
  <si>
    <t>**IND.CUERINA HOJAS 44X30CM</t>
  </si>
  <si>
    <t>FB5100039749</t>
  </si>
  <si>
    <t>077063</t>
  </si>
  <si>
    <t>BDS - 3291 GABRIELA PUMA</t>
  </si>
  <si>
    <t>5</t>
  </si>
  <si>
    <t xml:space="preserve">     CHUIN44R</t>
  </si>
  <si>
    <t>**IND.CUERINA HOJAS 44X30CM</t>
  </si>
  <si>
    <t>FB5100040157</t>
  </si>
  <si>
    <t>077502</t>
  </si>
  <si>
    <t>BDS - 3404 KARINA SWENGER</t>
  </si>
  <si>
    <t>5</t>
  </si>
  <si>
    <t>30</t>
  </si>
  <si>
    <t>REC. DE PRECIO</t>
  </si>
  <si>
    <t xml:space="preserve">     ML323713</t>
  </si>
  <si>
    <t>TAZA ROMA AZUL NAVY 1PC 275ML</t>
  </si>
  <si>
    <t>FB5100039819</t>
  </si>
  <si>
    <t>077061</t>
  </si>
  <si>
    <t>BDS - 3288 ROMINA ROJO</t>
  </si>
  <si>
    <t>5</t>
  </si>
  <si>
    <t>08</t>
  </si>
  <si>
    <t>SIN STOCK</t>
  </si>
  <si>
    <t xml:space="preserve">     ML323713</t>
  </si>
  <si>
    <t>TAZA ROMA AZUL NAVY 1PC 275ML</t>
  </si>
  <si>
    <t>FB5100040269</t>
  </si>
  <si>
    <t>058951</t>
  </si>
  <si>
    <t>BDD - 748 TIAGO PROKOPIEC</t>
  </si>
  <si>
    <t>5</t>
  </si>
  <si>
    <t xml:space="preserve">     ML342713</t>
  </si>
  <si>
    <t>TAZA ROMA AZUL POPPY 1PC 275ML</t>
  </si>
  <si>
    <t>FB5100039746</t>
  </si>
  <si>
    <t>077061</t>
  </si>
  <si>
    <t>BDS - 3288 ROMINA ROJO</t>
  </si>
  <si>
    <t>5</t>
  </si>
  <si>
    <t xml:space="preserve">     ML393713</t>
  </si>
  <si>
    <t>TAZA ROMA VERDE 1PC 275ML</t>
  </si>
  <si>
    <t>FB5100039746</t>
  </si>
  <si>
    <t>077061</t>
  </si>
  <si>
    <t>BDS - 3288 ROMINA ROJO</t>
  </si>
  <si>
    <t>5</t>
  </si>
  <si>
    <t xml:space="preserve">     ML393713</t>
  </si>
  <si>
    <t>TAZA ROMA VERDE 1PC 275ML</t>
  </si>
  <si>
    <t>CB5100006276</t>
  </si>
  <si>
    <t>077061</t>
  </si>
  <si>
    <t>BDS - 3288 ROMINA ROJO</t>
  </si>
  <si>
    <t>5</t>
  </si>
  <si>
    <t>08</t>
  </si>
  <si>
    <t>SIN STOCK</t>
  </si>
  <si>
    <t xml:space="preserve">     ML446713</t>
  </si>
  <si>
    <t>TAZA ROMA GRIS CLARO 1PC 275ML</t>
  </si>
  <si>
    <t>FB5100039746</t>
  </si>
  <si>
    <t>077061</t>
  </si>
  <si>
    <t>BDS - 3288 ROMINA ROJO</t>
  </si>
  <si>
    <t>5</t>
  </si>
  <si>
    <t xml:space="preserve">     MLFL5840</t>
  </si>
  <si>
    <t>PLANTA ARTIFICIAL MACET. CER. 5CM</t>
  </si>
  <si>
    <t>FB5100039695</t>
  </si>
  <si>
    <t>075930</t>
  </si>
  <si>
    <t>BDS - 3042/3151/3271 ELIANA CALVOSA</t>
  </si>
  <si>
    <t>5</t>
  </si>
  <si>
    <t xml:space="preserve">     MS101100</t>
  </si>
  <si>
    <t>**//CUCHILLO 1PC PARA UNTAR DE MADERA 16 CM</t>
  </si>
  <si>
    <t>FB5100039809</t>
  </si>
  <si>
    <t>077118</t>
  </si>
  <si>
    <t>BDS - 3310/3401 VICTORIA GRECO</t>
  </si>
  <si>
    <t>5</t>
  </si>
  <si>
    <t xml:space="preserve">     MS101789</t>
  </si>
  <si>
    <t>**CUCHARA PARA SPAGUETTI GRAY GRANITE 33,5CM</t>
  </si>
  <si>
    <t>FB5100039839</t>
  </si>
  <si>
    <t>065490</t>
  </si>
  <si>
    <t>BDS - 1199/3059/3070/3320 YAMILA ANDREA SAUCO</t>
  </si>
  <si>
    <t>5</t>
  </si>
  <si>
    <t xml:space="preserve">     MS101898</t>
  </si>
  <si>
    <t>+**SET X 4 CUCHARAS DE BAMBOO 27CM</t>
  </si>
  <si>
    <t>FB5100039696</t>
  </si>
  <si>
    <t>076973</t>
  </si>
  <si>
    <t>BDS - 3269 CINTHIA CIANCIO</t>
  </si>
  <si>
    <t>5</t>
  </si>
  <si>
    <t xml:space="preserve">     MS101899</t>
  </si>
  <si>
    <t>**CUCHARA DE MADERA 26CM</t>
  </si>
  <si>
    <t>FB5100039604</t>
  </si>
  <si>
    <t>076865</t>
  </si>
  <si>
    <t>BDS - 3262 ROMINA STOPIELLO</t>
  </si>
  <si>
    <t>5</t>
  </si>
  <si>
    <t xml:space="preserve">     MS101899</t>
  </si>
  <si>
    <t>**CUCHARA DE MADERA 26CM</t>
  </si>
  <si>
    <t>FB5100040285</t>
  </si>
  <si>
    <t>077665</t>
  </si>
  <si>
    <t>BDS - 3431 GUILLERMINA EIER</t>
  </si>
  <si>
    <t>5</t>
  </si>
  <si>
    <t xml:space="preserve">     MS101989</t>
  </si>
  <si>
    <t>+**COLADOR C/ ASAS BLACK 20CM</t>
  </si>
  <si>
    <t>FB5100039692</t>
  </si>
  <si>
    <t>068409</t>
  </si>
  <si>
    <t>BDS - 1849/1850/2678/3260/3394/3864 PAMELA DECONA</t>
  </si>
  <si>
    <t>5</t>
  </si>
  <si>
    <t xml:space="preserve">     MS101991</t>
  </si>
  <si>
    <t>**CORTADOR DE PIZZA ACERO BLACK 20X7CM</t>
  </si>
  <si>
    <t>FB5100039692</t>
  </si>
  <si>
    <t>068409</t>
  </si>
  <si>
    <t>BDS - 1849/1850/2678/3260/3394/3864 PAMELA DECONA</t>
  </si>
  <si>
    <t>5</t>
  </si>
  <si>
    <t xml:space="preserve">     MS101994</t>
  </si>
  <si>
    <t>**CUCHARA PARA HELADO DE ACERO BLACK 20X4CM</t>
  </si>
  <si>
    <t>FB5100039692</t>
  </si>
  <si>
    <t>068409</t>
  </si>
  <si>
    <t>BDS - 1849/1850/2678/3260/3394/3864 PAMELA DECONA</t>
  </si>
  <si>
    <t>5</t>
  </si>
  <si>
    <t xml:space="preserve">     MS101996</t>
  </si>
  <si>
    <t>+**PRENSA AJO DE ACERO BLACK 19X5CM</t>
  </si>
  <si>
    <t>FB5100039692</t>
  </si>
  <si>
    <t>068409</t>
  </si>
  <si>
    <t>BDS - 1849/1850/2678/3260/3394/3864 PAMELA DECONA</t>
  </si>
  <si>
    <t>5</t>
  </si>
  <si>
    <t xml:space="preserve">     MS101998</t>
  </si>
  <si>
    <t>**PALA PARA TORTA DE ACERO BLACK 26X5CM</t>
  </si>
  <si>
    <t>FB5100039692</t>
  </si>
  <si>
    <t>068409</t>
  </si>
  <si>
    <t>BDS - 1849/1850/2678/3260/3394/3864 PAMELA DECONA</t>
  </si>
  <si>
    <t>5</t>
  </si>
  <si>
    <t xml:space="preserve">     MS101999</t>
  </si>
  <si>
    <t>**COLADOR C/ MANGO DE ACERO BLACK 26X9CM</t>
  </si>
  <si>
    <t>FB5100039692</t>
  </si>
  <si>
    <t>068409</t>
  </si>
  <si>
    <t>BDS - 1849/1850/2678/3260/3394/3864 PAMELA DECONA</t>
  </si>
  <si>
    <t>5</t>
  </si>
  <si>
    <t xml:space="preserve">     MS101A20</t>
  </si>
  <si>
    <t>**PINCEL DE SILICONA MANGO DE MADERA SIMIL MARMOL 27X4CM</t>
  </si>
  <si>
    <t>CB5100006267</t>
  </si>
  <si>
    <t>076766</t>
  </si>
  <si>
    <t>BDS - 3239/3268 JIMENA ROSALES</t>
  </si>
  <si>
    <t>5</t>
  </si>
  <si>
    <t>03</t>
  </si>
  <si>
    <t>NO LO QUIERE</t>
  </si>
  <si>
    <t xml:space="preserve">     MS101A21</t>
  </si>
  <si>
    <t>**ESPATULA DE SILICONA MANGO DE MADERA SIMIL MARMOL 31X6CM</t>
  </si>
  <si>
    <t>FB5100039637</t>
  </si>
  <si>
    <t>076766</t>
  </si>
  <si>
    <t>BDS - 3239/3268 JIMENA ROSALES</t>
  </si>
  <si>
    <t>5</t>
  </si>
  <si>
    <t>03</t>
  </si>
  <si>
    <t>NO LO QUIERE</t>
  </si>
  <si>
    <t xml:space="preserve">     MS101A47</t>
  </si>
  <si>
    <t>**CUCHARA PARA PASTA DE SILICONA CREAM MANGO DE MADERA 31 CM</t>
  </si>
  <si>
    <t>FB5100039740</t>
  </si>
  <si>
    <t>077056</t>
  </si>
  <si>
    <t>BDS - 3297/3579/3784 MACARENA BRUNA</t>
  </si>
  <si>
    <t>5</t>
  </si>
  <si>
    <t>30</t>
  </si>
  <si>
    <t>REC. DE PRECIO</t>
  </si>
  <si>
    <t xml:space="preserve">     MS101A47</t>
  </si>
  <si>
    <t>**CUCHARA PARA PASTA DE SILICONA CREAM MANGO DE MADERA 31 CM</t>
  </si>
  <si>
    <t>FB5100039809</t>
  </si>
  <si>
    <t>077118</t>
  </si>
  <si>
    <t>BDS - 3310/3401 VICTORIA GRECO</t>
  </si>
  <si>
    <t>5</t>
  </si>
  <si>
    <t xml:space="preserve">     MS101A47</t>
  </si>
  <si>
    <t>**CUCHARA PARA PASTA DE SILICONA CREAM MANGO DE MADERA 31 CM</t>
  </si>
  <si>
    <t>FB5100040283</t>
  </si>
  <si>
    <t>077661</t>
  </si>
  <si>
    <t>BDS - 3429/3561 AGUSTINA RAMPOLDI</t>
  </si>
  <si>
    <t>5</t>
  </si>
  <si>
    <t xml:space="preserve">     MS101A48</t>
  </si>
  <si>
    <t>**CUCHARA DE SILICONA CREAM MANGO DE MADERA 31 CM</t>
  </si>
  <si>
    <t>FB5100039740</t>
  </si>
  <si>
    <t>077056</t>
  </si>
  <si>
    <t>BDS - 3297/3579/3784 MACARENA BRUNA</t>
  </si>
  <si>
    <t>5</t>
  </si>
  <si>
    <t>30</t>
  </si>
  <si>
    <t>REC. DE PRECIO</t>
  </si>
  <si>
    <t xml:space="preserve">     MS101A48</t>
  </si>
  <si>
    <t>**CUCHARA DE SILICONA CREAM MANGO DE MADERA 31 CM</t>
  </si>
  <si>
    <t>FB5100039809</t>
  </si>
  <si>
    <t>077118</t>
  </si>
  <si>
    <t>BDS - 3310/3401 VICTORIA GRECO</t>
  </si>
  <si>
    <t>5</t>
  </si>
  <si>
    <t xml:space="preserve">     MS101A48</t>
  </si>
  <si>
    <t>**CUCHARA DE SILICONA CREAM MANGO DE MADERA 31 CM</t>
  </si>
  <si>
    <t>FB5100039813</t>
  </si>
  <si>
    <t>075520</t>
  </si>
  <si>
    <t>BDS - 3315 // TN15512 - GABRIELA GARCÍA MOLINA</t>
  </si>
  <si>
    <t>5</t>
  </si>
  <si>
    <t xml:space="preserve">     MS101A49</t>
  </si>
  <si>
    <t>**CUCHARA OVAL DE SILICONA CREAM MANGO DE MADERA 31 CM</t>
  </si>
  <si>
    <t>FB5100039809</t>
  </si>
  <si>
    <t>077118</t>
  </si>
  <si>
    <t>BDS - 3310/3401 VICTORIA GRECO</t>
  </si>
  <si>
    <t>5</t>
  </si>
  <si>
    <t xml:space="preserve">     MS101A49</t>
  </si>
  <si>
    <t>**CUCHARA OVAL DE SILICONA CREAM MANGO DE MADERA 31 CM</t>
  </si>
  <si>
    <t>FB5100040283</t>
  </si>
  <si>
    <t>077661</t>
  </si>
  <si>
    <t>BDS - 3429/3561 AGUSTINA RAMPOLDI</t>
  </si>
  <si>
    <t>5</t>
  </si>
  <si>
    <t xml:space="preserve">     MS101A50</t>
  </si>
  <si>
    <t>**ESPATULA ACANALADA DE SILICONA CREAM MANGO DE MADERA 32 CM</t>
  </si>
  <si>
    <t>FB5100039809</t>
  </si>
  <si>
    <t>077118</t>
  </si>
  <si>
    <t>BDS - 3310/3401 VICTORIA GRECO</t>
  </si>
  <si>
    <t>5</t>
  </si>
  <si>
    <t xml:space="preserve">     MS101A50</t>
  </si>
  <si>
    <t>**ESPATULA ACANALADA DE SILICONA CREAM MANGO DE MADERA 32 CM</t>
  </si>
  <si>
    <t>FB5100039813</t>
  </si>
  <si>
    <t>075520</t>
  </si>
  <si>
    <t>BDS - 3315 // TN15512 - GABRIELA GARCÍA MOLINA</t>
  </si>
  <si>
    <t>5</t>
  </si>
  <si>
    <t xml:space="preserve">     MS101A50</t>
  </si>
  <si>
    <t>**ESPATULA ACANALADA DE SILICONA CREAM MANGO DE MADERA 32 CM</t>
  </si>
  <si>
    <t>FB5100040283</t>
  </si>
  <si>
    <t>077661</t>
  </si>
  <si>
    <t>BDS - 3429/3561 AGUSTINA RAMPOLDI</t>
  </si>
  <si>
    <t>5</t>
  </si>
  <si>
    <t xml:space="preserve">     MS101A51</t>
  </si>
  <si>
    <t>**ESPATULA DE SILICONA CREAM MANGO DE MADERA 32 CM</t>
  </si>
  <si>
    <t>FB5100039809</t>
  </si>
  <si>
    <t>077118</t>
  </si>
  <si>
    <t>BDS - 3310/3401 VICTORIA GRECO</t>
  </si>
  <si>
    <t>5</t>
  </si>
  <si>
    <t xml:space="preserve">     MS101A51</t>
  </si>
  <si>
    <t>**ESPATULA DE SILICONA CREAM MANGO DE MADERA 32 CM</t>
  </si>
  <si>
    <t>FB5100039812</t>
  </si>
  <si>
    <t>077120</t>
  </si>
  <si>
    <t>BDS - 3313 CECILIA GANDARA</t>
  </si>
  <si>
    <t>5</t>
  </si>
  <si>
    <t xml:space="preserve">     MS101A52</t>
  </si>
  <si>
    <t>**CUCHARON DE SILICONA CREAM MANGO DE MADERA 31 CM</t>
  </si>
  <si>
    <t>FB5100039809</t>
  </si>
  <si>
    <t>077118</t>
  </si>
  <si>
    <t>BDS - 3310/3401 VICTORIA GRECO</t>
  </si>
  <si>
    <t>5</t>
  </si>
  <si>
    <t xml:space="preserve">     MS101A52</t>
  </si>
  <si>
    <t>**CUCHARON DE SILICONA CREAM MANGO DE MADERA 31 CM</t>
  </si>
  <si>
    <t>FB5100040283</t>
  </si>
  <si>
    <t>077661</t>
  </si>
  <si>
    <t>BDS - 3429/3561 AGUSTINA RAMPOLDI</t>
  </si>
  <si>
    <t>5</t>
  </si>
  <si>
    <t xml:space="preserve">     MS101A53</t>
  </si>
  <si>
    <t>**PINCEL DE SILICONA CREAM MANGO DE MADERA 27 CM</t>
  </si>
  <si>
    <t>FB5100039809</t>
  </si>
  <si>
    <t>077118</t>
  </si>
  <si>
    <t>BDS - 3310/3401 VICTORIA GRECO</t>
  </si>
  <si>
    <t>5</t>
  </si>
  <si>
    <t xml:space="preserve">     MS101A55</t>
  </si>
  <si>
    <t>**ESPATULA REPOSTERA CURVA DE SILICONA CREAM MANGO DE MADERA 32 CM</t>
  </si>
  <si>
    <t>FB5100039740</t>
  </si>
  <si>
    <t>077056</t>
  </si>
  <si>
    <t>BDS - 3297/3579/3784 MACARENA BRUNA</t>
  </si>
  <si>
    <t>5</t>
  </si>
  <si>
    <t>30</t>
  </si>
  <si>
    <t>REC. DE PRECIO</t>
  </si>
  <si>
    <t xml:space="preserve">     MS101A55</t>
  </si>
  <si>
    <t>**ESPATULA REPOSTERA CURVA DE SILICONA CREAM MANGO DE MADERA 32 CM</t>
  </si>
  <si>
    <t>FB5100039809</t>
  </si>
  <si>
    <t>077118</t>
  </si>
  <si>
    <t>BDS - 3310/3401 VICTORIA GRECO</t>
  </si>
  <si>
    <t>5</t>
  </si>
  <si>
    <t xml:space="preserve">     MS101A56</t>
  </si>
  <si>
    <t>**PINCEL DE SILICONA CREAM MANGO DE MADERA PLANO 30 CM</t>
  </si>
  <si>
    <t>FB5100040283</t>
  </si>
  <si>
    <t>077661</t>
  </si>
  <si>
    <t>BDS - 3429/3561 AGUSTINA RAMPOLDI</t>
  </si>
  <si>
    <t>5</t>
  </si>
  <si>
    <t xml:space="preserve">     MS101A58</t>
  </si>
  <si>
    <t>**CUCHARA REPOSTERA DE SILICONA CREAM MANGO DE MADERA PLANO 30 CM</t>
  </si>
  <si>
    <t>FB5100039813</t>
  </si>
  <si>
    <t>075520</t>
  </si>
  <si>
    <t>BDS - 3315 // TN15512 - GABRIELA GARCÍA MOLINA</t>
  </si>
  <si>
    <t>5</t>
  </si>
  <si>
    <t xml:space="preserve">     MS101A62</t>
  </si>
  <si>
    <t>+**BATIDOR DE SILICONA CREAM MANGO DE MADERA 23 CM</t>
  </si>
  <si>
    <t>FB5100039637</t>
  </si>
  <si>
    <t>076766</t>
  </si>
  <si>
    <t>BDS - 3239/3268 JIMENA ROSALES</t>
  </si>
  <si>
    <t>5</t>
  </si>
  <si>
    <t>03</t>
  </si>
  <si>
    <t>NO LO QUIERE</t>
  </si>
  <si>
    <t xml:space="preserve">     MS101A62</t>
  </si>
  <si>
    <t>+**BATIDOR DE SILICONA CREAM MANGO DE MADERA 23 CM</t>
  </si>
  <si>
    <t>FB5100039837</t>
  </si>
  <si>
    <t>077151</t>
  </si>
  <si>
    <t>BDS - 3318 ANA LAURA ZANCARI</t>
  </si>
  <si>
    <t>5</t>
  </si>
  <si>
    <t xml:space="preserve">     MS101A63</t>
  </si>
  <si>
    <t>+**BATIDOR DE SILICONA CREAM MANGO DE MADERA 28 CM</t>
  </si>
  <si>
    <t>FB5100039740</t>
  </si>
  <si>
    <t>077056</t>
  </si>
  <si>
    <t>BDS - 3297/3579/3784 MACARENA BRUNA</t>
  </si>
  <si>
    <t>5</t>
  </si>
  <si>
    <t>30</t>
  </si>
  <si>
    <t>REC. DE PRECIO</t>
  </si>
  <si>
    <t xml:space="preserve">     MS101A74</t>
  </si>
  <si>
    <t>**BATIDOR BRIGHT BLACK 25 CM</t>
  </si>
  <si>
    <t>FB5100040285</t>
  </si>
  <si>
    <t>077665</t>
  </si>
  <si>
    <t>BDS - 3431 GUILLERMINA EIER</t>
  </si>
  <si>
    <t>5</t>
  </si>
  <si>
    <t xml:space="preserve">     MS106I93</t>
  </si>
  <si>
    <t>**PALA PARA TORTA DE PORCELANA BLANCA 25X5CM</t>
  </si>
  <si>
    <t>FB5100039837</t>
  </si>
  <si>
    <t>077151</t>
  </si>
  <si>
    <t>BDS - 3318 ANA LAURA ZANCARI</t>
  </si>
  <si>
    <t>5</t>
  </si>
  <si>
    <t xml:space="preserve">     MS106I93</t>
  </si>
  <si>
    <t>**PALA PARA TORTA DE PORCELANA BLANCA 25X5CM</t>
  </si>
  <si>
    <t>FB5100039871</t>
  </si>
  <si>
    <t>077194</t>
  </si>
  <si>
    <t>BDS - 3333 MARIA CREMONA</t>
  </si>
  <si>
    <t>5</t>
  </si>
  <si>
    <t xml:space="preserve">     MS107166</t>
  </si>
  <si>
    <t>+**ESPECIERO DE VIDRIO LINEAS HORIZONTALES TAPA COBRE 180ML 7.5X7.5X11.1CM</t>
  </si>
  <si>
    <t>FB5100039705</t>
  </si>
  <si>
    <t>076980</t>
  </si>
  <si>
    <t>BDS - 3279 MADELEINE PEARS</t>
  </si>
  <si>
    <t>5</t>
  </si>
  <si>
    <t xml:space="preserve">     MS107193</t>
  </si>
  <si>
    <t>+**ESPECIERO DE VIDRIO Y ACERO 11CM</t>
  </si>
  <si>
    <t>FB5100039692</t>
  </si>
  <si>
    <t>068409</t>
  </si>
  <si>
    <t>BDS - 1849/1850/2678/3260/3394/3864 PAMELA DECONA</t>
  </si>
  <si>
    <t>5</t>
  </si>
  <si>
    <t xml:space="preserve">     MS107193</t>
  </si>
  <si>
    <t>+**ESPECIERO DE VIDRIO Y ACERO 11CM</t>
  </si>
  <si>
    <t>FB5100040029</t>
  </si>
  <si>
    <t>068409</t>
  </si>
  <si>
    <t>BDS - 1849/1850/2678/3260/3394/3864 PAMELA DECONA</t>
  </si>
  <si>
    <t>30</t>
  </si>
  <si>
    <t>REC. DE PRECIO</t>
  </si>
  <si>
    <t xml:space="preserve">     MS107213</t>
  </si>
  <si>
    <t>**SALERO BOMBEEF ACETADO DE VIDRIO Y ACERO 7X3.5CM</t>
  </si>
  <si>
    <t>FB5100040285</t>
  </si>
  <si>
    <t>077665</t>
  </si>
  <si>
    <t>BDS - 3431 GUILLERMINA EIER</t>
  </si>
  <si>
    <t>5</t>
  </si>
  <si>
    <t xml:space="preserve">     MS113002</t>
  </si>
  <si>
    <t>+**TABLA DE BAMBOO RECTANGULAR RAYADA 20X30CM</t>
  </si>
  <si>
    <t>FB5100039604</t>
  </si>
  <si>
    <t>076865</t>
  </si>
  <si>
    <t>BDS - 3262 ROMINA STOPIELLO</t>
  </si>
  <si>
    <t>5</t>
  </si>
  <si>
    <t xml:space="preserve">     MS113002</t>
  </si>
  <si>
    <t>+**TABLA DE BAMBOO RECTANGULAR RAYADA 20X30CM</t>
  </si>
  <si>
    <t>FB5100039999</t>
  </si>
  <si>
    <t>073951</t>
  </si>
  <si>
    <t>BDS - 3361 // 15952 - MICHEL ALEXANDER LARA</t>
  </si>
  <si>
    <t>5</t>
  </si>
  <si>
    <t xml:space="preserve">     MS113006</t>
  </si>
  <si>
    <t>**TABLA DE BAMBOO RECTANGULAR RAYADA 24X34CM</t>
  </si>
  <si>
    <t>FB5100039699</t>
  </si>
  <si>
    <t>076975</t>
  </si>
  <si>
    <t>BDS - 3273/3510 YAMILA PEDRAZA</t>
  </si>
  <si>
    <t>5</t>
  </si>
  <si>
    <t xml:space="preserve">     MS114230</t>
  </si>
  <si>
    <t>**INFUSOR DE TE DE ACERO OVAL 4X5CM</t>
  </si>
  <si>
    <t>FB5100040285</t>
  </si>
  <si>
    <t>077665</t>
  </si>
  <si>
    <t>BDS - 3431 GUILLERMINA EIER</t>
  </si>
  <si>
    <t>5</t>
  </si>
  <si>
    <t xml:space="preserve">     MS114241</t>
  </si>
  <si>
    <t>**INFUSOR DE TE COFRE MALLA ACERO 4.6X4.6X3.0CM</t>
  </si>
  <si>
    <t>FB5100039697</t>
  </si>
  <si>
    <t>076321</t>
  </si>
  <si>
    <t>BDS - 3136/3270/3311 NATALIA LUBO</t>
  </si>
  <si>
    <t>5</t>
  </si>
  <si>
    <t xml:space="preserve">     MS115246</t>
  </si>
  <si>
    <t>**INDIVIDUAL RANGPUR GOLD 38CM</t>
  </si>
  <si>
    <t>FB5100039842</t>
  </si>
  <si>
    <t>076592</t>
  </si>
  <si>
    <t>BDS - 3208/3322 CAMILA FELIX</t>
  </si>
  <si>
    <t>5</t>
  </si>
  <si>
    <t xml:space="preserve">     MS115248</t>
  </si>
  <si>
    <t>**INDIVIDUAL RANGPUR NEGRO 38CM</t>
  </si>
  <si>
    <t>FB5100039994</t>
  </si>
  <si>
    <t>077315</t>
  </si>
  <si>
    <t>BDS - 3356 FLORENCIA ARAGNO</t>
  </si>
  <si>
    <t>5</t>
  </si>
  <si>
    <t xml:space="preserve">     MS115248</t>
  </si>
  <si>
    <t>**INDIVIDUAL RANGPUR NEGRO 38CM</t>
  </si>
  <si>
    <t>FB5100040114</t>
  </si>
  <si>
    <t>077157</t>
  </si>
  <si>
    <t>BDS - 3317/3330/3399 LAURA ELIASCHEV</t>
  </si>
  <si>
    <t>5</t>
  </si>
  <si>
    <t xml:space="preserve">     MS115248</t>
  </si>
  <si>
    <t>**INDIVIDUAL RANGPUR NEGRO 38CM</t>
  </si>
  <si>
    <t>FB5100040145</t>
  </si>
  <si>
    <t>066033</t>
  </si>
  <si>
    <t>BDS - 1345/3416 MARIELA VALLACCO</t>
  </si>
  <si>
    <t>5</t>
  </si>
  <si>
    <t xml:space="preserve">     MS115252</t>
  </si>
  <si>
    <t>**INDIVIDUAL DE PVC DORADO REDONDO HOJAS 38CM</t>
  </si>
  <si>
    <t>FB5100039808</t>
  </si>
  <si>
    <t>077117</t>
  </si>
  <si>
    <t>BDS - 3329 VICTORIA PIETRAGALLO</t>
  </si>
  <si>
    <t>5</t>
  </si>
  <si>
    <t xml:space="preserve">     MS115311</t>
  </si>
  <si>
    <t>+**INDIVIDUAL REDONDO DE ALGODÓN AZUL 38CM</t>
  </si>
  <si>
    <t>FB5100039610</t>
  </si>
  <si>
    <t>076872</t>
  </si>
  <si>
    <t>BDS - 3266 AGUSTINA ASURMENDI</t>
  </si>
  <si>
    <t>5</t>
  </si>
  <si>
    <t xml:space="preserve">     MS115312</t>
  </si>
  <si>
    <t>+**115314 INDIVIDUAL REDONDO DE POLIPROPILENO NUDE 38CM</t>
  </si>
  <si>
    <t>FB5100040286</t>
  </si>
  <si>
    <t>077666</t>
  </si>
  <si>
    <t>BDS - 3432 VICTORIA MAGNANI</t>
  </si>
  <si>
    <t>5</t>
  </si>
  <si>
    <t xml:space="preserve">     MS115318</t>
  </si>
  <si>
    <t>**INDIVIDUAL DE PAPEL DHAKA REDONDO NEGRO 37CM</t>
  </si>
  <si>
    <t>FB5100040286</t>
  </si>
  <si>
    <t>077666</t>
  </si>
  <si>
    <t>BDS - 3432 VICTORIA MAGNANI</t>
  </si>
  <si>
    <t>5</t>
  </si>
  <si>
    <t xml:space="preserve">     MS115319</t>
  </si>
  <si>
    <t>+**INDIVIDUAL DE PAPEL DHAKA REDONDO BEIGE 37CM</t>
  </si>
  <si>
    <t>FB5100040092</t>
  </si>
  <si>
    <t>077399</t>
  </si>
  <si>
    <t>BDS - 3379 FLORENCIA GOMEZ</t>
  </si>
  <si>
    <t>5</t>
  </si>
  <si>
    <t xml:space="preserve">     MS115325</t>
  </si>
  <si>
    <t>**INDIVIDUAL RANGPUR BLANCO 38CM</t>
  </si>
  <si>
    <t>FB5100039842</t>
  </si>
  <si>
    <t>076592</t>
  </si>
  <si>
    <t>BDS - 3208/3322 CAMILA FELIX</t>
  </si>
  <si>
    <t>5</t>
  </si>
  <si>
    <t xml:space="preserve">     MS115325</t>
  </si>
  <si>
    <t>**INDIVIDUAL RANGPUR BLANCO 38CM</t>
  </si>
  <si>
    <t>FB5100040114</t>
  </si>
  <si>
    <t>077157</t>
  </si>
  <si>
    <t>BDS - 3317/3330/3399 LAURA ELIASCHEV</t>
  </si>
  <si>
    <t>5</t>
  </si>
  <si>
    <t xml:space="preserve">     MS115329</t>
  </si>
  <si>
    <t>**INDIVIDUAL RANGPUR GRAFITO 38CM</t>
  </si>
  <si>
    <t>FB5100039703</t>
  </si>
  <si>
    <t>076978</t>
  </si>
  <si>
    <t>BDS - 3276 PAULA GALARRAGA</t>
  </si>
  <si>
    <t>5</t>
  </si>
  <si>
    <t xml:space="preserve">     MS115329</t>
  </si>
  <si>
    <t>**INDIVIDUAL RANGPUR GRAFITO 38CM</t>
  </si>
  <si>
    <t>FB5100039869</t>
  </si>
  <si>
    <t>077192</t>
  </si>
  <si>
    <t>BDS - 3331 VALERIA SWENGER</t>
  </si>
  <si>
    <t>5</t>
  </si>
  <si>
    <t xml:space="preserve">     MS117A42</t>
  </si>
  <si>
    <t>**FRASCO OVAL DE VIDRIO LINEA GUNA COBRE 13,3X10X14CM 1L</t>
  </si>
  <si>
    <t>FB5100040285</t>
  </si>
  <si>
    <t>077665</t>
  </si>
  <si>
    <t>BDS - 3431 GUILLERMINA EIER</t>
  </si>
  <si>
    <t>5</t>
  </si>
  <si>
    <t xml:space="preserve">     MS117A61</t>
  </si>
  <si>
    <t>**FRASCO OVAL DE VIDRIO LINEA BHOPAL COBRE 18,4X17,6X19CM 1,8L</t>
  </si>
  <si>
    <t>FB5100040208</t>
  </si>
  <si>
    <t>075571</t>
  </si>
  <si>
    <t>BDS - 2948/3336/3411 PAOLA ZADRA</t>
  </si>
  <si>
    <t>5</t>
  </si>
  <si>
    <t xml:space="preserve">     MS119567</t>
  </si>
  <si>
    <t>**COLADOR CHINO COBRE 21X38 CM</t>
  </si>
  <si>
    <t>FB5100039692</t>
  </si>
  <si>
    <t>068409</t>
  </si>
  <si>
    <t>BDS - 1849/1850/2678/3260/3394/3864 PAMELA DECONA</t>
  </si>
  <si>
    <t>5</t>
  </si>
  <si>
    <t xml:space="preserve">     MS119636</t>
  </si>
  <si>
    <t>+**WOK ANTIADEHERENTE LINEA GRANITE 30 CM</t>
  </si>
  <si>
    <t>FB5100039999</t>
  </si>
  <si>
    <t>073951</t>
  </si>
  <si>
    <t>BDS - 3361 // 15952 - MICHEL ALEXANDER LARA</t>
  </si>
  <si>
    <t>5</t>
  </si>
  <si>
    <t xml:space="preserve">     MS126628</t>
  </si>
  <si>
    <t>**BOTELLA DE VIDRIO MY BOTTLE 300ML</t>
  </si>
  <si>
    <t>FB5100040092</t>
  </si>
  <si>
    <t>077399</t>
  </si>
  <si>
    <t>BDS - 3379 FLORENCIA GOMEZ</t>
  </si>
  <si>
    <t>5</t>
  </si>
  <si>
    <t xml:space="preserve">     MS133003</t>
  </si>
  <si>
    <t>**MOLDE PARA HORNO CUADRADO CHAMPAGNE 23 X 23 X 4 CM</t>
  </si>
  <si>
    <t>FB5100039989</t>
  </si>
  <si>
    <t>077311</t>
  </si>
  <si>
    <t>BDS - 3346 MACARENA NEYRO</t>
  </si>
  <si>
    <t>5</t>
  </si>
  <si>
    <t xml:space="preserve">     MS502018</t>
  </si>
  <si>
    <t>+**ACEITERA CONICA C/ VISOR DE VIDRIO Y ACERO 165ML</t>
  </si>
  <si>
    <t>FB5100040230</t>
  </si>
  <si>
    <t>077600</t>
  </si>
  <si>
    <t>BDS - 3421 JORGE CHANOUX</t>
  </si>
  <si>
    <t>5</t>
  </si>
  <si>
    <t xml:space="preserve">     MS502020</t>
  </si>
  <si>
    <t>+**ACEITERA/VINAGRERA DE VIDRIO CON ATOMIZADOR 135ML</t>
  </si>
  <si>
    <t>FB5100040230</t>
  </si>
  <si>
    <t>077600</t>
  </si>
  <si>
    <t>BDS - 3421 JORGE CHANOUX</t>
  </si>
  <si>
    <t>5</t>
  </si>
  <si>
    <t xml:space="preserve">     MS502021</t>
  </si>
  <si>
    <t>+**ACEITERA  VINAGRERA DE VIDRIO CON ATOMIZADOR 125ML</t>
  </si>
  <si>
    <t>FB5100039692</t>
  </si>
  <si>
    <t>068409</t>
  </si>
  <si>
    <t>BDS - 1849/1850/2678/3260/3394/3864 PAMELA DECONA</t>
  </si>
  <si>
    <t>5</t>
  </si>
  <si>
    <t xml:space="preserve">     MS502030</t>
  </si>
  <si>
    <t>**SALERO CON PANZA CHICAGO BLACK 65ML</t>
  </si>
  <si>
    <t>FB5100039705</t>
  </si>
  <si>
    <t>076980</t>
  </si>
  <si>
    <t>BDS - 3279 MADELEINE PEARS</t>
  </si>
  <si>
    <t>5</t>
  </si>
  <si>
    <t xml:space="preserve">     MS502030</t>
  </si>
  <si>
    <t>**SALERO CON PANZA CHICAGO BLACK 65ML</t>
  </si>
  <si>
    <t>FB5100039708</t>
  </si>
  <si>
    <t>076985</t>
  </si>
  <si>
    <t>BDS - 3285 NOELIA ZAYA</t>
  </si>
  <si>
    <t>5</t>
  </si>
  <si>
    <t xml:space="preserve">     MS502032</t>
  </si>
  <si>
    <t>**SALERO TORRE CHICAGO BLACK 70ML</t>
  </si>
  <si>
    <t>FB5100040230</t>
  </si>
  <si>
    <t>077600</t>
  </si>
  <si>
    <t>BDS - 3421 JORGE CHANOUX</t>
  </si>
  <si>
    <t>5</t>
  </si>
  <si>
    <t xml:space="preserve">     MS502035</t>
  </si>
  <si>
    <t>**ESPECIERO BOMBE CHICACO BLACK TAPA AGUJEREADA 155 ML</t>
  </si>
  <si>
    <t>FB5100039705</t>
  </si>
  <si>
    <t>076980</t>
  </si>
  <si>
    <t>BDS - 3279 MADELEINE PEARS</t>
  </si>
  <si>
    <t>5</t>
  </si>
  <si>
    <t xml:space="preserve">     MS502036</t>
  </si>
  <si>
    <t>**SALERO RAYAS VERTICALES CHICAGO BLACK 40ML</t>
  </si>
  <si>
    <t>FB5100039874</t>
  </si>
  <si>
    <t>077197</t>
  </si>
  <si>
    <t>BDS - 3354 FLORENCIA PEREYRA</t>
  </si>
  <si>
    <t>5</t>
  </si>
  <si>
    <t xml:space="preserve">     MS504001</t>
  </si>
  <si>
    <t>**INDIVIDUAL SIINGAPUR DORADO CLARO 38 CM</t>
  </si>
  <si>
    <t>FB5100040285</t>
  </si>
  <si>
    <t>077665</t>
  </si>
  <si>
    <t>BDS - 3431 GUILLERMINA EIER</t>
  </si>
  <si>
    <t>5</t>
  </si>
  <si>
    <t xml:space="preserve">     MS504005</t>
  </si>
  <si>
    <t>**INDIVIDUAL KAMPOT 38CM</t>
  </si>
  <si>
    <t>FB5100039740</t>
  </si>
  <si>
    <t>077056</t>
  </si>
  <si>
    <t>BDS - 3297/3579/3784 MACARENA BRUNA</t>
  </si>
  <si>
    <t>5</t>
  </si>
  <si>
    <t>30</t>
  </si>
  <si>
    <t>REC. DE PRECIO</t>
  </si>
  <si>
    <t xml:space="preserve">     MS504005</t>
  </si>
  <si>
    <t>**INDIVIDUAL KAMPOT 38CM</t>
  </si>
  <si>
    <t>FB5100039744</t>
  </si>
  <si>
    <t>077059</t>
  </si>
  <si>
    <t>BDS - 3286 VALERIA CORIGLIANO</t>
  </si>
  <si>
    <t>5</t>
  </si>
  <si>
    <t xml:space="preserve">     MS504005</t>
  </si>
  <si>
    <t>**INDIVIDUAL KAMPOT 38CM</t>
  </si>
  <si>
    <t>FB5100040285</t>
  </si>
  <si>
    <t>077665</t>
  </si>
  <si>
    <t>BDS - 3431 GUILLERMINA EIER</t>
  </si>
  <si>
    <t>5</t>
  </si>
  <si>
    <t xml:space="preserve">     MS504011</t>
  </si>
  <si>
    <t>**INDIVIDUAL DANANG BEIGE 38CM</t>
  </si>
  <si>
    <t>FB5100039871</t>
  </si>
  <si>
    <t>077194</t>
  </si>
  <si>
    <t>BDS - 3333 MARIA CREMONA</t>
  </si>
  <si>
    <t>5</t>
  </si>
  <si>
    <t xml:space="preserve">     MS504017</t>
  </si>
  <si>
    <t>**INDIVIDUAL KRABI BORDE POMPON 38CM</t>
  </si>
  <si>
    <t>FB5100039807</t>
  </si>
  <si>
    <t>065023</t>
  </si>
  <si>
    <t>BDS - 1158/2685/2980/3308 MARIANA QUATTROMANO</t>
  </si>
  <si>
    <t xml:space="preserve">     MS504025</t>
  </si>
  <si>
    <t>**INDIVIDUAL ESTAMPADO PLEIKU NEGRO 38CM</t>
  </si>
  <si>
    <t>FB5100039797</t>
  </si>
  <si>
    <t>077106</t>
  </si>
  <si>
    <t>BDS - 3314 GUILLERMINA GIL</t>
  </si>
  <si>
    <t xml:space="preserve">     MS504025</t>
  </si>
  <si>
    <t>**INDIVIDUAL ESTAMPADO PLEIKU NEGRO 38CM</t>
  </si>
  <si>
    <t>FB5100039807</t>
  </si>
  <si>
    <t>065023</t>
  </si>
  <si>
    <t>BDS - 1158/2685/2980/3308 MARIANA QUATTROMANO</t>
  </si>
  <si>
    <t xml:space="preserve">     MS504028</t>
  </si>
  <si>
    <t>**INDIVIDUAL ESTAMPADO HA LONG BLANCO 38CM</t>
  </si>
  <si>
    <t>FB5100039807</t>
  </si>
  <si>
    <t>065023</t>
  </si>
  <si>
    <t>BDS - 1158/2685/2980/3308 MARIANA QUATTROMANO</t>
  </si>
  <si>
    <t xml:space="preserve">     MS504028</t>
  </si>
  <si>
    <t>**INDIVIDUAL ESTAMPADO HA LONG BLANCO 38CM</t>
  </si>
  <si>
    <t>FB5100039993</t>
  </si>
  <si>
    <t>077314</t>
  </si>
  <si>
    <t>BDS - 3352 YESICA GUERCI</t>
  </si>
  <si>
    <t xml:space="preserve">     MS504029</t>
  </si>
  <si>
    <t>**INDIVIDUAL ESTAMPADO KON TUM NEGRO 38CM</t>
  </si>
  <si>
    <t>FB5100039797</t>
  </si>
  <si>
    <t>077106</t>
  </si>
  <si>
    <t>BDS - 3314 GUILLERMINA GIL</t>
  </si>
  <si>
    <t xml:space="preserve">     MS504029</t>
  </si>
  <si>
    <t>**INDIVIDUAL ESTAMPADO KON TUM NEGRO 38CM</t>
  </si>
  <si>
    <t>FB5100039807</t>
  </si>
  <si>
    <t>065023</t>
  </si>
  <si>
    <t>BDS - 1158/2685/2980/3308 MARIANA QUATTROMANO</t>
  </si>
  <si>
    <t xml:space="preserve">     MS504029</t>
  </si>
  <si>
    <t>**INDIVIDUAL ESTAMPADO KON TUM NEGRO 38CM</t>
  </si>
  <si>
    <t>FB5100039810</t>
  </si>
  <si>
    <t>076321</t>
  </si>
  <si>
    <t>BDS - 3136/3270/3311 NATALIA LUBO</t>
  </si>
  <si>
    <t>5</t>
  </si>
  <si>
    <t xml:space="preserve">     PAN73900</t>
  </si>
  <si>
    <t>+**BA6248 CEREZA SARTÉN FRANCESA N20 CM ANTIADHERENTE</t>
  </si>
  <si>
    <t>FB5100040231</t>
  </si>
  <si>
    <t>077601</t>
  </si>
  <si>
    <t>BDS - 3422 ROMINA OGIEGLO</t>
  </si>
  <si>
    <t>5</t>
  </si>
  <si>
    <t xml:space="preserve">     PAN74280</t>
  </si>
  <si>
    <t xml:space="preserve">**BA6212 ROJO HERVIDOR N14 CM ANTIADHERENTE </t>
  </si>
  <si>
    <t>FB5100040076</t>
  </si>
  <si>
    <t>070334</t>
  </si>
  <si>
    <t>BDS - 2168/2169/2177/3382 AGUSTINA KOCH</t>
  </si>
  <si>
    <t>5</t>
  </si>
  <si>
    <t xml:space="preserve">     PO504092</t>
  </si>
  <si>
    <t>**PLATO PLAYO ASANOHA DISP 6PC</t>
  </si>
  <si>
    <t>FB5100040269</t>
  </si>
  <si>
    <t>058951</t>
  </si>
  <si>
    <t>BDD - 748 TIAGO PROKOPIEC</t>
  </si>
  <si>
    <t>5</t>
  </si>
  <si>
    <t xml:space="preserve">    013PR4700</t>
  </si>
  <si>
    <t>** PORTARRETR. MAD 10X15CM MCO GRIS C MOÑO</t>
  </si>
  <si>
    <t>FB5100039868</t>
  </si>
  <si>
    <t>077191</t>
  </si>
  <si>
    <t>BDS - 3327 CAROLINA LEDESMA</t>
  </si>
  <si>
    <t>5</t>
  </si>
  <si>
    <t xml:space="preserve">    019BA3015</t>
  </si>
  <si>
    <t>**SECAPLATOS PANAL  MOTIV.SIN ELECCION 193 30.5X0.4X20.5CM</t>
  </si>
  <si>
    <t>FB5100039794</t>
  </si>
  <si>
    <t>061680</t>
  </si>
  <si>
    <t>BDS - 3299 SOFIA GONZALEZ</t>
  </si>
  <si>
    <t>5</t>
  </si>
  <si>
    <t xml:space="preserve">    019BA3015</t>
  </si>
  <si>
    <t>**SECAPLATOS PANAL  MOTIV.SIN ELECCION 193 30.5X0.4X20.5CM</t>
  </si>
  <si>
    <t>FB5100039987</t>
  </si>
  <si>
    <t>075641</t>
  </si>
  <si>
    <t>BDS - 2981/3344 ANDREA CECILIA HANONO</t>
  </si>
  <si>
    <t>5</t>
  </si>
  <si>
    <t xml:space="preserve">    019BA6981</t>
  </si>
  <si>
    <t>**UNTADOR CRISTAL1PC 14.5 CM MOTIV. SIN ELECCION</t>
  </si>
  <si>
    <t>FB5100039708</t>
  </si>
  <si>
    <t>076985</t>
  </si>
  <si>
    <t>BDS - 3285 NOELIA ZAYA</t>
  </si>
  <si>
    <t>5</t>
  </si>
  <si>
    <t xml:space="preserve">    019BA7908</t>
  </si>
  <si>
    <t>**PASTO SECAPLATOS GRANDE 38CMX25CM</t>
  </si>
  <si>
    <t>FB5100039708</t>
  </si>
  <si>
    <t>076985</t>
  </si>
  <si>
    <t>BDS - 3285 NOELIA ZAYA</t>
  </si>
  <si>
    <t>5</t>
  </si>
  <si>
    <t xml:space="preserve">    019BO5574</t>
  </si>
  <si>
    <t xml:space="preserve">//BOT. ACQUA 1L SILICONA </t>
  </si>
  <si>
    <t>FB5100039791</t>
  </si>
  <si>
    <t>077102</t>
  </si>
  <si>
    <t>BDS - 3295 NATALIA GIULIANO</t>
  </si>
  <si>
    <t>5</t>
  </si>
  <si>
    <t xml:space="preserve">    019BO6406</t>
  </si>
  <si>
    <t>BOT. 500CC CORCHO ECOLOGICO 4 MOT SURT</t>
  </si>
  <si>
    <t>FB5100039996</t>
  </si>
  <si>
    <t>066753</t>
  </si>
  <si>
    <t>BDS - 1567/3359/3360 GISELE FERNANDEZ</t>
  </si>
  <si>
    <t>5</t>
  </si>
  <si>
    <t xml:space="preserve">    019BO6407</t>
  </si>
  <si>
    <t>BOT. 500CC TAPA PLASTICO 4COL SURT</t>
  </si>
  <si>
    <t>FB5100039997</t>
  </si>
  <si>
    <t>066753</t>
  </si>
  <si>
    <t>BDS - 1567/3359/3360 GISELE FERNANDEZ</t>
  </si>
  <si>
    <t>5</t>
  </si>
  <si>
    <t xml:space="preserve">    043BA6140</t>
  </si>
  <si>
    <t>**PANELUX CACEROLA 20 CM - ANTIADHERENTE NEGRO ESP 1MM</t>
  </si>
  <si>
    <t>FB5100039792</t>
  </si>
  <si>
    <t>074889</t>
  </si>
  <si>
    <t>BDS - 2753/3296 MARIANA DE ALOYSIO</t>
  </si>
  <si>
    <t>5</t>
  </si>
  <si>
    <t xml:space="preserve">    043BA6146</t>
  </si>
  <si>
    <t>PANELUX HERVIDOR DE LECHE 16CM - ANTIADHERENTE NEGRO ESP 1MM</t>
  </si>
  <si>
    <t>FB5100039699</t>
  </si>
  <si>
    <t>076975</t>
  </si>
  <si>
    <t>BDS - 3273/3510 YAMILA PEDRAZA</t>
  </si>
  <si>
    <t>5</t>
  </si>
  <si>
    <t xml:space="preserve">    043BA6146</t>
  </si>
  <si>
    <t>PANELUX HERVIDOR DE LECHE 16CM - ANTIADHERENTE NEGRO ESP 1MM</t>
  </si>
  <si>
    <t>FB5100039990</t>
  </si>
  <si>
    <t>077312</t>
  </si>
  <si>
    <t>BDS - 3347 MICAELA MIELNICZUK</t>
  </si>
  <si>
    <t>5</t>
  </si>
  <si>
    <t xml:space="preserve">    043BA6148</t>
  </si>
  <si>
    <t>**PANELUX JUEGO DE ASADERAS 2 PZS - ANTIADHERENTE NEGRO 24.8X14.8 / 29.8X20</t>
  </si>
  <si>
    <t>FB5100040071</t>
  </si>
  <si>
    <t>077383</t>
  </si>
  <si>
    <t>BDS - 3372 STELLA RIMAULO</t>
  </si>
  <si>
    <t>5</t>
  </si>
  <si>
    <t xml:space="preserve">    043BA6154</t>
  </si>
  <si>
    <t>**PANELUX ASADERA Nº 3 - ANTIADHERENTE NEGRO 35,3X24.7X5.2CM ESP 1MM</t>
  </si>
  <si>
    <t>FB5100040071</t>
  </si>
  <si>
    <t>077383</t>
  </si>
  <si>
    <t>BDS - 3372 STELLA RIMAULO</t>
  </si>
  <si>
    <t>5</t>
  </si>
  <si>
    <t xml:space="preserve">    046AB6625</t>
  </si>
  <si>
    <t xml:space="preserve">+**/CEPILLO P INODORO BAÑO AC. INOX </t>
  </si>
  <si>
    <t>FB5100039792</t>
  </si>
  <si>
    <t>074889</t>
  </si>
  <si>
    <t>BDS - 2753/3296 MARIANA DE ALOYSIO</t>
  </si>
  <si>
    <t>5</t>
  </si>
  <si>
    <t xml:space="preserve">    046AB7349</t>
  </si>
  <si>
    <t>GANCHO PARA CORTINA DE PL. GRIS SET 12PC 6X9CM</t>
  </si>
  <si>
    <t>FB5100040092</t>
  </si>
  <si>
    <t>077399</t>
  </si>
  <si>
    <t>BDS - 3379 FLORENCIA GOMEZ</t>
  </si>
  <si>
    <t>5</t>
  </si>
  <si>
    <t xml:space="preserve">    046AB8212</t>
  </si>
  <si>
    <t>+**/SET DE BAÑO NEGRO 4PC DISPENSER + JABONERA + 2 PORTA CEPILLOS POLI MAD.</t>
  </si>
  <si>
    <t>FB5100039744</t>
  </si>
  <si>
    <t>077059</t>
  </si>
  <si>
    <t>BDS - 3286 VALERIA CORIGLIANO</t>
  </si>
  <si>
    <t>5</t>
  </si>
  <si>
    <t xml:space="preserve">    046BA4757</t>
  </si>
  <si>
    <t>+INFUSOR DIAM 4,5CM</t>
  </si>
  <si>
    <t>FB5100039906</t>
  </si>
  <si>
    <t>077229</t>
  </si>
  <si>
    <t>BDS - 3351 BARBARA DOMINGUEZ</t>
  </si>
  <si>
    <t>5</t>
  </si>
  <si>
    <t xml:space="preserve">    046BA4824</t>
  </si>
  <si>
    <t>BATIDOR SEMIAUTOMATICO 2COL.SURT 34CM</t>
  </si>
  <si>
    <t>FB5100039749</t>
  </si>
  <si>
    <t>077063</t>
  </si>
  <si>
    <t>BDS - 3291 GABRIELA PUMA</t>
  </si>
  <si>
    <t>5</t>
  </si>
  <si>
    <t xml:space="preserve">    046BA4836</t>
  </si>
  <si>
    <t>/MOLDE TARTERA DIAM 27CM</t>
  </si>
  <si>
    <t>FB5100039802</t>
  </si>
  <si>
    <t>077109</t>
  </si>
  <si>
    <t>BDS - 3304 DAIANA BALDUCCI</t>
  </si>
  <si>
    <t>5</t>
  </si>
  <si>
    <t xml:space="preserve">    046BA4836</t>
  </si>
  <si>
    <t>/MOLDE TARTERA DIAM 27CM</t>
  </si>
  <si>
    <t>FB5100040154</t>
  </si>
  <si>
    <t>077500</t>
  </si>
  <si>
    <t>BDS - 3392 AGUSTINA AGUILERA</t>
  </si>
  <si>
    <t>5</t>
  </si>
  <si>
    <t xml:space="preserve">    046BA4836</t>
  </si>
  <si>
    <t>/MOLDE TARTERA DIAM 27CM</t>
  </si>
  <si>
    <t>FB5100040286</t>
  </si>
  <si>
    <t>077666</t>
  </si>
  <si>
    <t>BDS - 3432 VICTORIA MAGNANI</t>
  </si>
  <si>
    <t>5</t>
  </si>
  <si>
    <t xml:space="preserve">    046BA5117</t>
  </si>
  <si>
    <t>CAJA DE TE MAD. 4DIV 18X7CM 5813</t>
  </si>
  <si>
    <t>FB5100039603</t>
  </si>
  <si>
    <t>074476</t>
  </si>
  <si>
    <t>BDS - 2681/3261 JULIANA JIMENEZ</t>
  </si>
  <si>
    <t>5</t>
  </si>
  <si>
    <t>30</t>
  </si>
  <si>
    <t>REC. DE PRECIO</t>
  </si>
  <si>
    <t xml:space="preserve">    046BA5117</t>
  </si>
  <si>
    <t>CAJA DE TE MAD. 4DIV 18X7CM 5813</t>
  </si>
  <si>
    <t>FB5100040156</t>
  </si>
  <si>
    <t>063535</t>
  </si>
  <si>
    <t>BDS - 811/3403 TAMARA DOLCE</t>
  </si>
  <si>
    <t>5</t>
  </si>
  <si>
    <t xml:space="preserve">    046BA5447</t>
  </si>
  <si>
    <t>+APOYA PAVA MAD. CIRC. 18CM</t>
  </si>
  <si>
    <t>FB5100039703</t>
  </si>
  <si>
    <t>076978</t>
  </si>
  <si>
    <t>BDS - 3276 PAULA GALARRAGA</t>
  </si>
  <si>
    <t>5</t>
  </si>
  <si>
    <t xml:space="preserve">    046BA5447</t>
  </si>
  <si>
    <t>+APOYA PAVA MAD. CIRC. 18CM</t>
  </si>
  <si>
    <t>FB5100040157</t>
  </si>
  <si>
    <t>077502</t>
  </si>
  <si>
    <t>BDS - 3404 KARINA SWENGER</t>
  </si>
  <si>
    <t>5</t>
  </si>
  <si>
    <t>30</t>
  </si>
  <si>
    <t>REC. DE PRECIO</t>
  </si>
  <si>
    <t xml:space="preserve">    046BA6430</t>
  </si>
  <si>
    <t>FRASCO VIDRIO 16CM</t>
  </si>
  <si>
    <t>FB5100039790</t>
  </si>
  <si>
    <t>064926</t>
  </si>
  <si>
    <t>BDS - 1085/3294 CAROLINA OJEDA MAIDANA</t>
  </si>
  <si>
    <t>5</t>
  </si>
  <si>
    <t xml:space="preserve">    046BA6430</t>
  </si>
  <si>
    <t>FRASCO VIDRIO 16CM</t>
  </si>
  <si>
    <t>FB5100040268</t>
  </si>
  <si>
    <t>077643</t>
  </si>
  <si>
    <t>BDS - 3426 AGOSTINA MINABERRIGARAY</t>
  </si>
  <si>
    <t>5</t>
  </si>
  <si>
    <t xml:space="preserve">    046BA6431</t>
  </si>
  <si>
    <t>+//FRASCO VIDRIO 19CM</t>
  </si>
  <si>
    <t>FB5100039790</t>
  </si>
  <si>
    <t>064926</t>
  </si>
  <si>
    <t>BDS - 1085/3294 CAROLINA OJEDA MAIDANA</t>
  </si>
  <si>
    <t>5</t>
  </si>
  <si>
    <t xml:space="preserve">    046BA6431</t>
  </si>
  <si>
    <t>+//FRASCO VIDRIO 19CM</t>
  </si>
  <si>
    <t>FB5100040268</t>
  </si>
  <si>
    <t>077643</t>
  </si>
  <si>
    <t>BDS - 3426 AGOSTINA MINABERRIGARAY</t>
  </si>
  <si>
    <t>5</t>
  </si>
  <si>
    <t xml:space="preserve">    046BA6432</t>
  </si>
  <si>
    <t>+//FRASCO VIDRIO 23CM</t>
  </si>
  <si>
    <t>FB5100039790</t>
  </si>
  <si>
    <t>064926</t>
  </si>
  <si>
    <t>BDS - 1085/3294 CAROLINA OJEDA MAIDANA</t>
  </si>
  <si>
    <t>5</t>
  </si>
  <si>
    <t xml:space="preserve">    046BA6432</t>
  </si>
  <si>
    <t>+//FRASCO VIDRIO 23CM</t>
  </si>
  <si>
    <t>FB5100040268</t>
  </si>
  <si>
    <t>077643</t>
  </si>
  <si>
    <t>BDS - 3426 AGOSTINA MINABERRIGARAY</t>
  </si>
  <si>
    <t>5</t>
  </si>
  <si>
    <t xml:space="preserve">    046BA6691</t>
  </si>
  <si>
    <t>/////ALFOMBRA ENTRADA "WELCOME" 45X75CM</t>
  </si>
  <si>
    <t>FB5100040073</t>
  </si>
  <si>
    <t>062948</t>
  </si>
  <si>
    <t>BDS - 3365/3374/3568 // (TN) 6131 - MARIELA MENDEZ</t>
  </si>
  <si>
    <t>5</t>
  </si>
  <si>
    <t xml:space="preserve">    046BA6693</t>
  </si>
  <si>
    <t>ALFOMBRA ENTRADA "WELCOME"45X75CM</t>
  </si>
  <si>
    <t>FB5100039792</t>
  </si>
  <si>
    <t>074889</t>
  </si>
  <si>
    <t>BDS - 2753/3296 MARIANA DE ALOYSIO</t>
  </si>
  <si>
    <t>5</t>
  </si>
  <si>
    <t xml:space="preserve">    046BA7022</t>
  </si>
  <si>
    <t>**CENTRO DE MESA DE VIDRIO DIAM 19CM</t>
  </si>
  <si>
    <t>FB5100039693</t>
  </si>
  <si>
    <t>068409</t>
  </si>
  <si>
    <t>BDS - 1849/1850/2678/3260/3394/3864 PAMELA DECONA</t>
  </si>
  <si>
    <t>8</t>
  </si>
  <si>
    <t xml:space="preserve">    046BA7383</t>
  </si>
  <si>
    <t>RALLADOR DE MANO GRUESO 20CM</t>
  </si>
  <si>
    <t>FB5100040157</t>
  </si>
  <si>
    <t>077502</t>
  </si>
  <si>
    <t>BDS - 3404 KARINA SWENGER</t>
  </si>
  <si>
    <t>5</t>
  </si>
  <si>
    <t>30</t>
  </si>
  <si>
    <t>REC. DE PRECIO</t>
  </si>
  <si>
    <t xml:space="preserve">    046BA7384</t>
  </si>
  <si>
    <t>+RALLADOR DE MANO EN BLT. 15CM</t>
  </si>
  <si>
    <t>FB5100040285</t>
  </si>
  <si>
    <t>077665</t>
  </si>
  <si>
    <t>BDS - 3431 GUILLERMINA EIER</t>
  </si>
  <si>
    <t>5</t>
  </si>
  <si>
    <t xml:space="preserve">    046BA7546</t>
  </si>
  <si>
    <t>TIMER PINGUINOS 4MOD SURT 7CM</t>
  </si>
  <si>
    <t>FB5100039619</t>
  </si>
  <si>
    <t>076781</t>
  </si>
  <si>
    <t>BDS - 3247 MAITE CERUTTI</t>
  </si>
  <si>
    <t>5</t>
  </si>
  <si>
    <t>08</t>
  </si>
  <si>
    <t>SIN STOCK</t>
  </si>
  <si>
    <t xml:space="preserve">    046BA8161</t>
  </si>
  <si>
    <t>/COLADOR DIAM 20CMX8CM ALTO</t>
  </si>
  <si>
    <t>FB5100039604</t>
  </si>
  <si>
    <t>076865</t>
  </si>
  <si>
    <t>BDS - 3262 ROMINA STOPIELLO</t>
  </si>
  <si>
    <t>5</t>
  </si>
  <si>
    <t xml:space="preserve">    046BA8192</t>
  </si>
  <si>
    <t>+TIMER FORMAS HUEVO 4MOD SURT 7CM</t>
  </si>
  <si>
    <t>CB5100006265</t>
  </si>
  <si>
    <t>076781</t>
  </si>
  <si>
    <t>BDS - 3247 MAITE CERUTTI</t>
  </si>
  <si>
    <t>5</t>
  </si>
  <si>
    <t>08</t>
  </si>
  <si>
    <t>SIN STOCK</t>
  </si>
  <si>
    <t xml:space="preserve">    046BA8195</t>
  </si>
  <si>
    <t>AZUCARERO DE VIDRIO Y AC. INOX 10CM</t>
  </si>
  <si>
    <t>FB5100039993</t>
  </si>
  <si>
    <t>077314</t>
  </si>
  <si>
    <t>BDS - 3352 YESICA GUERCI</t>
  </si>
  <si>
    <t>5</t>
  </si>
  <si>
    <t xml:space="preserve">    046BO7484</t>
  </si>
  <si>
    <t>+**FRASCO DIFUSOR AROMATICO 4COL SURT 10CM</t>
  </si>
  <si>
    <t>FB5100039867</t>
  </si>
  <si>
    <t>074493</t>
  </si>
  <si>
    <t>BDS - 2684/3326/3840 JOHANNA MACARENA ALMIRON</t>
  </si>
  <si>
    <t>5</t>
  </si>
  <si>
    <t xml:space="preserve">    046BO7484</t>
  </si>
  <si>
    <t>+**FRASCO DIFUSOR AROMATICO 4COL SURT 10CM</t>
  </si>
  <si>
    <t>FB5100039868</t>
  </si>
  <si>
    <t>077191</t>
  </si>
  <si>
    <t>BDS - 3327 CAROLINA LEDESMA</t>
  </si>
  <si>
    <t>5</t>
  </si>
  <si>
    <t xml:space="preserve">    046BO7486</t>
  </si>
  <si>
    <t>+**FRASCO DIFUSOR AROMATICO 3 COL SURT 6,5X14CM</t>
  </si>
  <si>
    <t>FB5100039696</t>
  </si>
  <si>
    <t>076973</t>
  </si>
  <si>
    <t>BDS - 3269 CINTHIA CIANCIO</t>
  </si>
  <si>
    <t>5</t>
  </si>
  <si>
    <t xml:space="preserve">    046BO7486</t>
  </si>
  <si>
    <t>+**FRASCO DIFUSOR AROMATICO 3 COL SURT 6,5X14CM</t>
  </si>
  <si>
    <t>FB5100039996</t>
  </si>
  <si>
    <t>066753</t>
  </si>
  <si>
    <t>BDS - 1567/3359/3360 GISELE FERNANDEZ</t>
  </si>
  <si>
    <t>5</t>
  </si>
  <si>
    <t xml:space="preserve">    046BO7486</t>
  </si>
  <si>
    <t>+**FRASCO DIFUSOR AROMATICO 3 COL SURT 6,5X14CM</t>
  </si>
  <si>
    <t>FB5100039997</t>
  </si>
  <si>
    <t>066753</t>
  </si>
  <si>
    <t>BDS - 1567/3359/3360 GISELE FERNANDEZ</t>
  </si>
  <si>
    <t>5</t>
  </si>
  <si>
    <t xml:space="preserve">    046BR5388</t>
  </si>
  <si>
    <t xml:space="preserve">BROCHES BLISTER X 12 GRIP ARRIBA  </t>
  </si>
  <si>
    <t>FB5100039744</t>
  </si>
  <si>
    <t>077059</t>
  </si>
  <si>
    <t>BDS - 3286 VALERIA CORIGLIANO</t>
  </si>
  <si>
    <t>5</t>
  </si>
  <si>
    <t xml:space="preserve">    046BR5388</t>
  </si>
  <si>
    <t xml:space="preserve">BROCHES BLISTER X 12 GRIP ARRIBA  </t>
  </si>
  <si>
    <t>FB5100040073</t>
  </si>
  <si>
    <t>062948</t>
  </si>
  <si>
    <t>BDS - 3365/3374/3568 // (TN) 6131 - MARIELA MENDEZ</t>
  </si>
  <si>
    <t>5</t>
  </si>
  <si>
    <t xml:space="preserve">    046BR5392</t>
  </si>
  <si>
    <t>BROCHES P BOLSA BLISTER SET 5PC 4COL. SURT 11CM BR5393</t>
  </si>
  <si>
    <t>FB5100039708</t>
  </si>
  <si>
    <t>076985</t>
  </si>
  <si>
    <t>BDS - 3285 NOELIA ZAYA</t>
  </si>
  <si>
    <t>5</t>
  </si>
  <si>
    <t xml:space="preserve">    046CX5819</t>
  </si>
  <si>
    <t>CAJA DE TE MADERA 9DIV LEYENDA "THÉ" 24XX24X7CM</t>
  </si>
  <si>
    <t>FB5100040029</t>
  </si>
  <si>
    <t>068409</t>
  </si>
  <si>
    <t>BDS - 1849/1850/2678/3260/3394/3864 PAMELA DECONA</t>
  </si>
  <si>
    <t>8</t>
  </si>
  <si>
    <t>30</t>
  </si>
  <si>
    <t>REC. DE PRECIO</t>
  </si>
  <si>
    <t xml:space="preserve">    046CX5819</t>
  </si>
  <si>
    <t>CAJA DE TE MADERA 9DIV LEYENDA "THÉ" 24XX24X7CM</t>
  </si>
  <si>
    <t>FB5100040095</t>
  </si>
  <si>
    <t>077402</t>
  </si>
  <si>
    <t>BDS - 3400 JEZAKEL JAKOB</t>
  </si>
  <si>
    <t>5</t>
  </si>
  <si>
    <t xml:space="preserve">    046CX6612</t>
  </si>
  <si>
    <t>+CAJA DE TE MAD, 4DIV 33X10X9CM</t>
  </si>
  <si>
    <t>FB5100039694</t>
  </si>
  <si>
    <t>076972</t>
  </si>
  <si>
    <t>BDS - 3267 ALEJANDRO ZARZA</t>
  </si>
  <si>
    <t>5</t>
  </si>
  <si>
    <t xml:space="preserve">    046DE2361</t>
  </si>
  <si>
    <t xml:space="preserve">** BLISTER X 4 AUTOADHESIVOS  C IMAN  </t>
  </si>
  <si>
    <t>FB5100039867</t>
  </si>
  <si>
    <t>074493</t>
  </si>
  <si>
    <t>BDS - 2684/3326/3840 JOHANNA MACARENA ALMIRON</t>
  </si>
  <si>
    <t>5</t>
  </si>
  <si>
    <t xml:space="preserve">    046DE7524</t>
  </si>
  <si>
    <t>MACET. CERAMICA VASIJA 16X7,5CM</t>
  </si>
  <si>
    <t>FB5100039802</t>
  </si>
  <si>
    <t>077109</t>
  </si>
  <si>
    <t>BDS - 3304 DAIANA BALDUCCI</t>
  </si>
  <si>
    <t>5</t>
  </si>
  <si>
    <t xml:space="preserve">    046FA7393</t>
  </si>
  <si>
    <t>**FANAL DE MAD. MARR CORAZON 8X9,5X8CM</t>
  </si>
  <si>
    <t>FB5100039867</t>
  </si>
  <si>
    <t>074493</t>
  </si>
  <si>
    <t>BDS - 2684/3326/3840 JOHANNA MACARENA ALMIRON</t>
  </si>
  <si>
    <t>5</t>
  </si>
  <si>
    <t xml:space="preserve">    046FL7017</t>
  </si>
  <si>
    <t>PLANTA ARTIFICIAL MACET CERAMICA 15X8,5X16CM</t>
  </si>
  <si>
    <t>FB5100039993</t>
  </si>
  <si>
    <t>077314</t>
  </si>
  <si>
    <t>BDS - 3352 YESICA GUERCI</t>
  </si>
  <si>
    <t>5</t>
  </si>
  <si>
    <t xml:space="preserve">    046JA7208</t>
  </si>
  <si>
    <t xml:space="preserve">+**FLORERO DE VIDRIO 15CM 6CM DIAM </t>
  </si>
  <si>
    <t>FB5100040229</t>
  </si>
  <si>
    <t>077599</t>
  </si>
  <si>
    <t>BDS - 3420 CAMILA ETCHEVERRY</t>
  </si>
  <si>
    <t>5</t>
  </si>
  <si>
    <t xml:space="preserve">    046JA7208</t>
  </si>
  <si>
    <t xml:space="preserve">+**FLORERO DE VIDRIO 15CM 6CM DIAM </t>
  </si>
  <si>
    <t>FB5100040283</t>
  </si>
  <si>
    <t>077661</t>
  </si>
  <si>
    <t>BDS - 3429/3561 AGUSTINA RAMPOLDI</t>
  </si>
  <si>
    <t>5</t>
  </si>
  <si>
    <t xml:space="preserve">    046JA7245</t>
  </si>
  <si>
    <t>**FLORERO DE VIDRIO VIOLETA 17CM // 9CM DIAM</t>
  </si>
  <si>
    <t>FB5100039839</t>
  </si>
  <si>
    <t>065490</t>
  </si>
  <si>
    <t>BDS - 1199/3059/3070/3320 YAMILA ANDREA SAUCO</t>
  </si>
  <si>
    <t>5</t>
  </si>
  <si>
    <t xml:space="preserve">    046LI7902</t>
  </si>
  <si>
    <t xml:space="preserve">+TRAPEADOR 
DE MANO 38X12CM </t>
  </si>
  <si>
    <t>FB5100039744</t>
  </si>
  <si>
    <t>077059</t>
  </si>
  <si>
    <t>BDS - 3286 VALERIA CORIGLIANO</t>
  </si>
  <si>
    <t>5</t>
  </si>
  <si>
    <t xml:space="preserve">    046LI7902</t>
  </si>
  <si>
    <t xml:space="preserve">+TRAPEADOR 
DE MANO 38X12CM </t>
  </si>
  <si>
    <t>FB5100039993</t>
  </si>
  <si>
    <t>077314</t>
  </si>
  <si>
    <t>BDS - 3352 YESICA GUERCI</t>
  </si>
  <si>
    <t>5</t>
  </si>
  <si>
    <t xml:space="preserve">    046LI7986</t>
  </si>
  <si>
    <t>2 REPUESTOS MOPA + CABEZAL DE MOPA</t>
  </si>
  <si>
    <t>FB5100040077</t>
  </si>
  <si>
    <t>060486</t>
  </si>
  <si>
    <t>BDD - 242/1157/3385/3454/3511 ADRIANA ABBAS</t>
  </si>
  <si>
    <t>5</t>
  </si>
  <si>
    <t xml:space="preserve">    046LI8211</t>
  </si>
  <si>
    <t>**MOPA CON SPRAY</t>
  </si>
  <si>
    <t>FB5100039984</t>
  </si>
  <si>
    <t>063732</t>
  </si>
  <si>
    <t>BDS - 827/1939/3341 NATALIA VALDATTI</t>
  </si>
  <si>
    <t>5</t>
  </si>
  <si>
    <t xml:space="preserve">    046ME7897</t>
  </si>
  <si>
    <t>MESA PLEGABLE
 PARA COMP. MAD. MDF Y METAL 5 MOD. 59X39X23CM</t>
  </si>
  <si>
    <t>FB5100039634</t>
  </si>
  <si>
    <t>070208</t>
  </si>
  <si>
    <t>BDS - 2129/2498/2516/2621/2700/2944/3250/3284/3349/3487 JESSICA CHUSIT</t>
  </si>
  <si>
    <t>5</t>
  </si>
  <si>
    <t xml:space="preserve">    046ME7897</t>
  </si>
  <si>
    <t>MESA PLEGABLE
 PARA COMP. MAD. MDF Y METAL 5 MOD. 59X39X23CM</t>
  </si>
  <si>
    <t>FB5100039694</t>
  </si>
  <si>
    <t>076972</t>
  </si>
  <si>
    <t>BDS - 3267 ALEJANDRO ZARZA</t>
  </si>
  <si>
    <t>5</t>
  </si>
  <si>
    <t xml:space="preserve">    046ME7897</t>
  </si>
  <si>
    <t>MESA PLEGABLE
 PARA COMP. MAD. MDF Y METAL 5 MOD. 59X39X23CM</t>
  </si>
  <si>
    <t>FB5100039749</t>
  </si>
  <si>
    <t>077063</t>
  </si>
  <si>
    <t>BDS - 3291 GABRIELA PUMA</t>
  </si>
  <si>
    <t>5</t>
  </si>
  <si>
    <t xml:space="preserve">    046ME7897</t>
  </si>
  <si>
    <t>MESA PLEGABLE
 PARA COMP. MAD. MDF Y METAL 5 MOD. 59X39X23CM</t>
  </si>
  <si>
    <t>FB5100039865</t>
  </si>
  <si>
    <t>077189</t>
  </si>
  <si>
    <t>BDS - 3324 MARINA GAREIS</t>
  </si>
  <si>
    <t>5</t>
  </si>
  <si>
    <t xml:space="preserve">    046ME7897</t>
  </si>
  <si>
    <t>MESA PLEGABLE
 PARA COMP. MAD. MDF Y METAL 5 MOD. 59X39X23CM</t>
  </si>
  <si>
    <t>FB5100039992</t>
  </si>
  <si>
    <t>070208</t>
  </si>
  <si>
    <t>BDS - 2129/2498/2516/2621/2700/2944/3250/3284/3349/3487 JESSICA CHUSIT</t>
  </si>
  <si>
    <t>5</t>
  </si>
  <si>
    <t xml:space="preserve">    046ME7897</t>
  </si>
  <si>
    <t>MESA PLEGABLE
 PARA COMP. MAD. MDF Y METAL 5 MOD. 59X39X23CM</t>
  </si>
  <si>
    <t>FB5100040026</t>
  </si>
  <si>
    <t>074784</t>
  </si>
  <si>
    <t>BDS - 2719/3028/3375 JUDIT GOMEZ</t>
  </si>
  <si>
    <t>5</t>
  </si>
  <si>
    <t xml:space="preserve">    046ME7897</t>
  </si>
  <si>
    <t>MESA PLEGABLE
 PARA COMP. MAD. MDF Y METAL 5 MOD. 59X39X23CM</t>
  </si>
  <si>
    <t>FB5100040197</t>
  </si>
  <si>
    <t>077563</t>
  </si>
  <si>
    <t>BDS - 3414 DAIANA CHA</t>
  </si>
  <si>
    <t>5</t>
  </si>
  <si>
    <t xml:space="preserve">    046ME7897</t>
  </si>
  <si>
    <t>MESA PLEGABLE
 PARA COMP. MAD. MDF Y METAL 5 MOD. 59X39X23CM</t>
  </si>
  <si>
    <t>FB5100040226</t>
  </si>
  <si>
    <t>077530</t>
  </si>
  <si>
    <t>BDS - 3413 PRISCILA MORENO</t>
  </si>
  <si>
    <t>5</t>
  </si>
  <si>
    <t xml:space="preserve">    046PR6831</t>
  </si>
  <si>
    <t>PORTARRETR, PL PASTEL 13X18CM</t>
  </si>
  <si>
    <t>FB5100039993</t>
  </si>
  <si>
    <t>077314</t>
  </si>
  <si>
    <t>BDS - 3352 YESICA GUERCI</t>
  </si>
  <si>
    <t>5</t>
  </si>
  <si>
    <t xml:space="preserve">    046PR6831</t>
  </si>
  <si>
    <t>PORTARRETR, PL PASTEL 13X18CM</t>
  </si>
  <si>
    <t>FB5100040010</t>
  </si>
  <si>
    <t>077324</t>
  </si>
  <si>
    <t>BDS - 3371 FLORENCIA CASTIGLIONI</t>
  </si>
  <si>
    <t>5</t>
  </si>
  <si>
    <t xml:space="preserve">    046RE6395</t>
  </si>
  <si>
    <t>**REL. PARED DISCO VINILO VIDRIO TEMPLADO 30CM</t>
  </si>
  <si>
    <t>FB5100039811</t>
  </si>
  <si>
    <t>077119</t>
  </si>
  <si>
    <t>BDS - 3312 AYELEN AGUERO</t>
  </si>
  <si>
    <t>5</t>
  </si>
  <si>
    <t xml:space="preserve">    046TA7998</t>
  </si>
  <si>
    <t xml:space="preserve">CESTO DE BASURA ACERO INOXIDABLE 12L </t>
  </si>
  <si>
    <t>FB5100039608</t>
  </si>
  <si>
    <t>062473</t>
  </si>
  <si>
    <t>BDD - 637/2343/3264 GONZALO FARID GHANEM</t>
  </si>
  <si>
    <t>5</t>
  </si>
  <si>
    <t xml:space="preserve">    062AL8219</t>
  </si>
  <si>
    <t>**TRAPOS DE PISO CON LEYENDA 57X47CM SURTIDOS</t>
  </si>
  <si>
    <t>FB5100039802</t>
  </si>
  <si>
    <t>077109</t>
  </si>
  <si>
    <t>BDS - 3304 DAIANA BALDUCCI</t>
  </si>
  <si>
    <t>5</t>
  </si>
  <si>
    <t xml:space="preserve">    062AL8219</t>
  </si>
  <si>
    <t>**TRAPOS DE PISO CON LEYENDA 57X47CM SURTIDOS</t>
  </si>
  <si>
    <t>FB5100039802</t>
  </si>
  <si>
    <t>077109</t>
  </si>
  <si>
    <t>BDS - 3304 DAIANA BALDUCCI</t>
  </si>
  <si>
    <t>5</t>
  </si>
  <si>
    <t xml:space="preserve">    062AL8219</t>
  </si>
  <si>
    <t>**TRAPOS DE PISO CON LEYENDA 57X47CM SURTIDOS</t>
  </si>
  <si>
    <t>FB5100039807</t>
  </si>
  <si>
    <t>065023</t>
  </si>
  <si>
    <t>BDS - 1158/2685/2980/3308 MARIANA QUATTROMANO</t>
  </si>
  <si>
    <t xml:space="preserve">    062AL8219</t>
  </si>
  <si>
    <t>**TRAPOS DE PISO CON LEYENDA 57X47CM SURTIDOS</t>
  </si>
  <si>
    <t>FB5100039874</t>
  </si>
  <si>
    <t>077197</t>
  </si>
  <si>
    <t>BDS - 3354 FLORENCIA PEREYRA</t>
  </si>
  <si>
    <t>5</t>
  </si>
  <si>
    <t xml:space="preserve">    062AL8219</t>
  </si>
  <si>
    <t>**TRAPOS DE PISO CON LEYENDA 57X47CM SURTIDOS</t>
  </si>
  <si>
    <t>FB5100039991</t>
  </si>
  <si>
    <t>077313</t>
  </si>
  <si>
    <t>BDS - 3348 NATALIA DIAZ</t>
  </si>
  <si>
    <t>5</t>
  </si>
  <si>
    <t xml:space="preserve">    062AL8219</t>
  </si>
  <si>
    <t>**TRAPOS DE PISO CON LEYENDA 57X47CM SURTIDOS</t>
  </si>
  <si>
    <t>FB5100039993</t>
  </si>
  <si>
    <t>077314</t>
  </si>
  <si>
    <t>BDS - 3352 YESICA GUERCI</t>
  </si>
  <si>
    <t>5</t>
  </si>
  <si>
    <t xml:space="preserve">    083BA7695</t>
  </si>
  <si>
    <t>**ESCURRIDOR DE PL. BLANCO 43X23,5X11,5CM</t>
  </si>
  <si>
    <t>FB5100039799</t>
  </si>
  <si>
    <t>069194</t>
  </si>
  <si>
    <t>BDS - 1946/3302 AGUSTINA NOVAK</t>
  </si>
  <si>
    <t>5</t>
  </si>
  <si>
    <t xml:space="preserve">    083BA7697</t>
  </si>
  <si>
    <t>**ESCURRIDOR DE PL. NEGRO 43X23,5X11,5CM</t>
  </si>
  <si>
    <t>FB5100039872</t>
  </si>
  <si>
    <t>065407</t>
  </si>
  <si>
    <t>BDS - 1167/2083/3334 MANUELA FERNANDEZ</t>
  </si>
  <si>
    <t>5</t>
  </si>
  <si>
    <t xml:space="preserve">    083BA7700</t>
  </si>
  <si>
    <t>**ESCURRIDOR DE PL. BEIGE 43,5X24X11,8CM</t>
  </si>
  <si>
    <t>FB5100039697</t>
  </si>
  <si>
    <t>076321</t>
  </si>
  <si>
    <t>BDS - 3136/3270/3311 NATALIA LUBO</t>
  </si>
  <si>
    <t>5</t>
  </si>
  <si>
    <t xml:space="preserve">    083BA7705</t>
  </si>
  <si>
    <t>**ESCURRIDOR DE PL. BEIGE 42X25X4CM</t>
  </si>
  <si>
    <t>FB5100040229</t>
  </si>
  <si>
    <t>077599</t>
  </si>
  <si>
    <t>BDS - 3420 CAMILA ETCHEVERRY</t>
  </si>
  <si>
    <t>5</t>
  </si>
  <si>
    <t xml:space="preserve">    083BA7711</t>
  </si>
  <si>
    <t>**CUBIERTERO DE PL. ROSA 33X26X4CM</t>
  </si>
  <si>
    <t>FB5100040283</t>
  </si>
  <si>
    <t>077661</t>
  </si>
  <si>
    <t>BDS - 3429/3561 AGUSTINA RAMPOLDI</t>
  </si>
  <si>
    <t>5</t>
  </si>
  <si>
    <t xml:space="preserve">    100BA4030</t>
  </si>
  <si>
    <t>+** TUPPER SET 6PCS FUCSIA  C/TAPA DE VENTILACION</t>
  </si>
  <si>
    <t>FB5100039880</t>
  </si>
  <si>
    <t>077199</t>
  </si>
  <si>
    <t>BDS - 3338/3350/3557 NICOLE CRISCI</t>
  </si>
  <si>
    <t>5</t>
  </si>
  <si>
    <t xml:space="preserve">    CARRA3010</t>
  </si>
  <si>
    <t>**TABLA MARMOL CARRARA 30*10 CM</t>
  </si>
  <si>
    <t>FB5100039794</t>
  </si>
  <si>
    <t>061680</t>
  </si>
  <si>
    <t>BDS - 3299 SOFIA GONZALEZ</t>
  </si>
  <si>
    <t>5</t>
  </si>
  <si>
    <t xml:space="preserve">    CARRA3030</t>
  </si>
  <si>
    <t>**MESA ARRIME TAPA MÁRMOL CARRARA 30X30X60CM</t>
  </si>
  <si>
    <t>FB5100040002</t>
  </si>
  <si>
    <t>070143</t>
  </si>
  <si>
    <t>BDS - 2108/2897/3364 MARIA VICTORIA ROCCA</t>
  </si>
  <si>
    <t>5</t>
  </si>
  <si>
    <t xml:space="preserve">    CARRA4030</t>
  </si>
  <si>
    <t>**MESA ARRIME CARRARA 40X30X60CM</t>
  </si>
  <si>
    <t>FB5100039810</t>
  </si>
  <si>
    <t>076321</t>
  </si>
  <si>
    <t>BDS - 3136/3270/3311 NATALIA LUBO</t>
  </si>
  <si>
    <t>5</t>
  </si>
  <si>
    <t xml:space="preserve">    CHUCOCREM</t>
  </si>
  <si>
    <t>+**CORTINA CREMA ALGODÓN Y POLIÉSTER 50%-50% DOS PAÑOS 140X210CM</t>
  </si>
  <si>
    <t>FB5100039993</t>
  </si>
  <si>
    <t>077314</t>
  </si>
  <si>
    <t>BDS - 3352 YESICA GUERCI</t>
  </si>
  <si>
    <t>5</t>
  </si>
  <si>
    <t xml:space="preserve">    CHUCUAD14</t>
  </si>
  <si>
    <t>**CHUCUAD14 ANTIMANCHA 1.20X1.20 M</t>
  </si>
  <si>
    <t>FB5100039796</t>
  </si>
  <si>
    <t>077105</t>
  </si>
  <si>
    <t>BDS - 3316 NADIA CARPINTERO</t>
  </si>
  <si>
    <t>5</t>
  </si>
  <si>
    <t xml:space="preserve">    CHUIN175C</t>
  </si>
  <si>
    <t>**IND. CUERINA MARMOL DORADO 32,5CM DIAM</t>
  </si>
  <si>
    <t>FB5100039692</t>
  </si>
  <si>
    <t>068409</t>
  </si>
  <si>
    <t>BDS - 1849/1850/2678/3260/3394/3864 PAMELA DECONA</t>
  </si>
  <si>
    <t>5</t>
  </si>
  <si>
    <t xml:space="preserve">    CHUIN175C</t>
  </si>
  <si>
    <t>**IND. CUERINA MARMOL DORADO 32,5CM DIAM</t>
  </si>
  <si>
    <t>FB5100040283</t>
  </si>
  <si>
    <t>077661</t>
  </si>
  <si>
    <t>BDS - 3429/3561 AGUSTINA RAMPOLDI</t>
  </si>
  <si>
    <t>5</t>
  </si>
  <si>
    <t xml:space="preserve">    CHUIN175R</t>
  </si>
  <si>
    <t>**IND.CUERINA MARMOL DORADO 44X30CM</t>
  </si>
  <si>
    <t>FB5100039841</t>
  </si>
  <si>
    <t>077153</t>
  </si>
  <si>
    <t>BDS - 3321 LOURDES ABOU</t>
  </si>
  <si>
    <t>5</t>
  </si>
  <si>
    <t xml:space="preserve">    CHUIN177R</t>
  </si>
  <si>
    <t>+**IND.CUERINA MARMOL MANTEL 44X30CM</t>
  </si>
  <si>
    <t>FB5100039802</t>
  </si>
  <si>
    <t>077109</t>
  </si>
  <si>
    <t>BDS - 3304 DAIANA BALDUCCI</t>
  </si>
  <si>
    <t>5</t>
  </si>
  <si>
    <t xml:space="preserve">    CHUIN177R</t>
  </si>
  <si>
    <t>+**IND.CUERINA MARMOL MANTEL 44X30CM</t>
  </si>
  <si>
    <t>FB5100039985</t>
  </si>
  <si>
    <t>077309</t>
  </si>
  <si>
    <t>BDS - 3342 JUANA CAMILA NORIEGA</t>
  </si>
  <si>
    <t>5</t>
  </si>
  <si>
    <t xml:space="preserve">    CHUPACK02</t>
  </si>
  <si>
    <t>**SETX2 PAÑO DE MICROFIBRA ESTAMPADO 35X45CM</t>
  </si>
  <si>
    <t>FB5100039706</t>
  </si>
  <si>
    <t>076982</t>
  </si>
  <si>
    <t>BDS - 3280 FLORENCIA NORIEGA</t>
  </si>
  <si>
    <t>5</t>
  </si>
  <si>
    <t xml:space="preserve">    CHUPACK03</t>
  </si>
  <si>
    <t>**SETX2 PAÑO DE MICROFIBRA ESTAMPADO 35X45CM</t>
  </si>
  <si>
    <t>FB5100039798</t>
  </si>
  <si>
    <t>075074</t>
  </si>
  <si>
    <t>BDS - 2796/2808/2951/3301/3657/3724 SOLEDAD GONZALEZ</t>
  </si>
  <si>
    <t>5</t>
  </si>
  <si>
    <t xml:space="preserve">    CHUPACK03</t>
  </si>
  <si>
    <t>**SETX2 PAÑO DE MICROFIBRA ESTAMPADO 35X45CM</t>
  </si>
  <si>
    <t>FB5100039990</t>
  </si>
  <si>
    <t>077312</t>
  </si>
  <si>
    <t>BDS - 3347 MICAELA MIELNICZUK</t>
  </si>
  <si>
    <t>5</t>
  </si>
  <si>
    <t xml:space="preserve">    CHUPACK05</t>
  </si>
  <si>
    <t>**SETX2 PAÑO DE MICROFIBRA ESTAMPADO 35X45CM</t>
  </si>
  <si>
    <t>FB5100039607</t>
  </si>
  <si>
    <t>076866</t>
  </si>
  <si>
    <t>BDS - 3263 LEANDRO BALTAR</t>
  </si>
  <si>
    <t>5</t>
  </si>
  <si>
    <t xml:space="preserve">    CHUPACK05</t>
  </si>
  <si>
    <t>**SETX2 PAÑO DE MICROFIBRA ESTAMPADO 35X45CM</t>
  </si>
  <si>
    <t>FB5100039701</t>
  </si>
  <si>
    <t>076976</t>
  </si>
  <si>
    <t>BDS - 3274 NICOLA MOLINA</t>
  </si>
  <si>
    <t>5</t>
  </si>
  <si>
    <t xml:space="preserve">    CHUPACK05</t>
  </si>
  <si>
    <t>**SETX2 PAÑO DE MICROFIBRA ESTAMPADO 35X45CM</t>
  </si>
  <si>
    <t>FB5100039702</t>
  </si>
  <si>
    <t>076977</t>
  </si>
  <si>
    <t>BDS - 3275 TAMARA LAGO</t>
  </si>
  <si>
    <t>5</t>
  </si>
  <si>
    <t xml:space="preserve">    CHUPACK06</t>
  </si>
  <si>
    <t>**SETX2 PAÑO DE MICROFIBRA ESTAMPADO 35X45CM</t>
  </si>
  <si>
    <t>FB5100039607</t>
  </si>
  <si>
    <t>076866</t>
  </si>
  <si>
    <t>BDS - 3263 LEANDRO BALTAR</t>
  </si>
  <si>
    <t>5</t>
  </si>
  <si>
    <t xml:space="preserve">    CHUPACK06</t>
  </si>
  <si>
    <t>**SETX2 PAÑO DE MICROFIBRA ESTAMPADO 35X45CM</t>
  </si>
  <si>
    <t>FB5100039696</t>
  </si>
  <si>
    <t>076973</t>
  </si>
  <si>
    <t>BDS - 3269 CINTHIA CIANCIO</t>
  </si>
  <si>
    <t>5</t>
  </si>
  <si>
    <t xml:space="preserve">    CHUPACK06</t>
  </si>
  <si>
    <t>**SETX2 PAÑO DE MICROFIBRA ESTAMPADO 35X45CM</t>
  </si>
  <si>
    <t>FB5100039699</t>
  </si>
  <si>
    <t>076975</t>
  </si>
  <si>
    <t>BDS - 3273/3510 YAMILA PEDRAZA</t>
  </si>
  <si>
    <t>5</t>
  </si>
  <si>
    <t xml:space="preserve">    CHUPACK06</t>
  </si>
  <si>
    <t>**SETX2 PAÑO DE MICROFIBRA ESTAMPADO 35X45CM</t>
  </si>
  <si>
    <t>FB5100039704</t>
  </si>
  <si>
    <t>076979</t>
  </si>
  <si>
    <t>BDS - 3277 FLORENCIA MASTRASSO</t>
  </si>
  <si>
    <t>5</t>
  </si>
  <si>
    <t xml:space="preserve">    CHUPACK06</t>
  </si>
  <si>
    <t>**SETX2 PAÑO DE MICROFIBRA ESTAMPADO 35X45CM</t>
  </si>
  <si>
    <t>FB5100039791</t>
  </si>
  <si>
    <t>077102</t>
  </si>
  <si>
    <t>BDS - 3295 NATALIA GIULIANO</t>
  </si>
  <si>
    <t>5</t>
  </si>
  <si>
    <t xml:space="preserve">    CHUPACK06</t>
  </si>
  <si>
    <t>**SETX2 PAÑO DE MICROFIBRA ESTAMPADO 35X45CM</t>
  </si>
  <si>
    <t>FB5100039795</t>
  </si>
  <si>
    <t>077104</t>
  </si>
  <si>
    <t>BD - 3300 AGUSTINA RIVAS</t>
  </si>
  <si>
    <t>5</t>
  </si>
  <si>
    <t xml:space="preserve">    CHUPACK06</t>
  </si>
  <si>
    <t>**SETX2 PAÑO DE MICROFIBRA ESTAMPADO 35X45CM</t>
  </si>
  <si>
    <t>FB5100039798</t>
  </si>
  <si>
    <t>075074</t>
  </si>
  <si>
    <t>BDS - 2796/2808/2951/3301/3657/3724 SOLEDAD GONZALEZ</t>
  </si>
  <si>
    <t>5</t>
  </si>
  <si>
    <t xml:space="preserve">    CHUPACK06</t>
  </si>
  <si>
    <t>**SETX2 PAÑO DE MICROFIBRA ESTAMPADO 35X45CM</t>
  </si>
  <si>
    <t>FB5100040092</t>
  </si>
  <si>
    <t>077399</t>
  </si>
  <si>
    <t>BDS - 3379 FLORENCIA GOMEZ</t>
  </si>
  <si>
    <t>5</t>
  </si>
  <si>
    <t xml:space="preserve">    CHUPACK06</t>
  </si>
  <si>
    <t>**SETX2 PAÑO DE MICROFIBRA ESTAMPADO 35X45CM</t>
  </si>
  <si>
    <t>FB5100040114</t>
  </si>
  <si>
    <t>077157</t>
  </si>
  <si>
    <t>BDS - 3317/3330/3399 LAURA ELIASCHEV</t>
  </si>
  <si>
    <t>5</t>
  </si>
  <si>
    <t xml:space="preserve">    CHUPACK08</t>
  </si>
  <si>
    <t>**SETX2 PAÑO DE MICROFIBRA ESTAMPADO 35X45CM</t>
  </si>
  <si>
    <t>FB5100039802</t>
  </si>
  <si>
    <t>077109</t>
  </si>
  <si>
    <t>BDS - 3304 DAIANA BALDUCCI</t>
  </si>
  <si>
    <t>5</t>
  </si>
  <si>
    <t xml:space="preserve">    CHUPACK09</t>
  </si>
  <si>
    <t>**SETX2 PAÑO DE MICROFIBRA ESTAMPADO 35X45CM</t>
  </si>
  <si>
    <t>FB5100039795</t>
  </si>
  <si>
    <t>077104</t>
  </si>
  <si>
    <t>BD - 3300 AGUSTINA RIVAS</t>
  </si>
  <si>
    <t>5</t>
  </si>
  <si>
    <t xml:space="preserve">    CHUPACK09</t>
  </si>
  <si>
    <t>**SETX2 PAÑO DE MICROFIBRA ESTAMPADO 35X45CM</t>
  </si>
  <si>
    <t>FB5100040029</t>
  </si>
  <si>
    <t>068409</t>
  </si>
  <si>
    <t>BDS - 1849/1850/2678/3260/3394/3864 PAMELA DECONA</t>
  </si>
  <si>
    <t>8</t>
  </si>
  <si>
    <t>30</t>
  </si>
  <si>
    <t>REC. DE PRECIO</t>
  </si>
  <si>
    <t xml:space="preserve">    CHUPACK10</t>
  </si>
  <si>
    <t>**SETX2 PAÑO DE MICROFIBRA ESTAMPADO 35X45CM</t>
  </si>
  <si>
    <t>FB5100039701</t>
  </si>
  <si>
    <t>076976</t>
  </si>
  <si>
    <t>BDS - 3274 NICOLA MOLINA</t>
  </si>
  <si>
    <t>5</t>
  </si>
  <si>
    <t xml:space="preserve">    CHUPACK11</t>
  </si>
  <si>
    <t>**SETX2 PAÑO DE MICROFIBRA ESTAMPADO 35X45CM</t>
  </si>
  <si>
    <t>FB5100039696</t>
  </si>
  <si>
    <t>076973</t>
  </si>
  <si>
    <t>BDS - 3269 CINTHIA CIANCIO</t>
  </si>
  <si>
    <t>5</t>
  </si>
  <si>
    <t xml:space="preserve">    CHUPACK13</t>
  </si>
  <si>
    <t>**SETX2 PAÑO DE MICROFIBRA ESTAMPADO 35X45CM</t>
  </si>
  <si>
    <t>FB5100040029</t>
  </si>
  <si>
    <t>068409</t>
  </si>
  <si>
    <t>BDS - 1849/1850/2678/3260/3394/3864 PAMELA DECONA</t>
  </si>
  <si>
    <t>8</t>
  </si>
  <si>
    <t>30</t>
  </si>
  <si>
    <t>REC. DE PRECIO</t>
  </si>
  <si>
    <t xml:space="preserve">    CHUPACK14</t>
  </si>
  <si>
    <t>**SETX2 PAÑO DE MICROFIBRA ESTAMPADO 35X45CM</t>
  </si>
  <si>
    <t>FB5100039696</t>
  </si>
  <si>
    <t>076973</t>
  </si>
  <si>
    <t>BDS - 3269 CINTHIA CIANCIO</t>
  </si>
  <si>
    <t>5</t>
  </si>
  <si>
    <t xml:space="preserve">    CHUPACK14</t>
  </si>
  <si>
    <t>**SETX2 PAÑO DE MICROFIBRA ESTAMPADO 35X45CM</t>
  </si>
  <si>
    <t>FB5100039798</t>
  </si>
  <si>
    <t>075074</t>
  </si>
  <si>
    <t>BDS - 2796/2808/2951/3301/3657/3724 SOLEDAD GONZALEZ</t>
  </si>
  <si>
    <t>5</t>
  </si>
  <si>
    <t xml:space="preserve">    DIM1403AQ</t>
  </si>
  <si>
    <t>**COMPOTERA ZOE AQUA 5CM X 12.5CM DIAM</t>
  </si>
  <si>
    <t>FB5100040145</t>
  </si>
  <si>
    <t>066033</t>
  </si>
  <si>
    <t>BDS - 1345/3416 MARIELA VALLACCO</t>
  </si>
  <si>
    <t>5</t>
  </si>
  <si>
    <t xml:space="preserve">    MLRI67537</t>
  </si>
  <si>
    <t>RIGOLLEAU ENSALADERA PRIMAVERA CHICA GNL 1000ML X 1PC</t>
  </si>
  <si>
    <t>FB5100039999</t>
  </si>
  <si>
    <t>073951</t>
  </si>
  <si>
    <t>BDS - 3361 // 15952 - MICHEL ALEXANDER LARA</t>
  </si>
  <si>
    <t>5</t>
  </si>
  <si>
    <t xml:space="preserve">    MLRI67537</t>
  </si>
  <si>
    <t>RIGOLLEAU ENSALADERA PRIMAVERA CHICA GNL 1000ML X 1PC</t>
  </si>
  <si>
    <t>FB5100040074</t>
  </si>
  <si>
    <t>077385</t>
  </si>
  <si>
    <t>BDS - 3376 BELEN SORRENTINO</t>
  </si>
  <si>
    <t>5</t>
  </si>
  <si>
    <t xml:space="preserve">    MLRI67550</t>
  </si>
  <si>
    <t>RIGOLLEAU BOWL APILABLE CHICO 1100ML GNL X 1PC</t>
  </si>
  <si>
    <t>FB5100039701</t>
  </si>
  <si>
    <t>076976</t>
  </si>
  <si>
    <t>BDS - 3274 NICOLA MOLINA</t>
  </si>
  <si>
    <t>5</t>
  </si>
  <si>
    <t xml:space="preserve">    MLRI67550</t>
  </si>
  <si>
    <t>RIGOLLEAU BOWL APILABLE CHICO 1100ML GNL X 1PC</t>
  </si>
  <si>
    <t>FB5100040157</t>
  </si>
  <si>
    <t>077502</t>
  </si>
  <si>
    <t>BDS - 3404 KARINA SWENGER</t>
  </si>
  <si>
    <t>5</t>
  </si>
  <si>
    <t>30</t>
  </si>
  <si>
    <t>REC. DE PRECIO</t>
  </si>
  <si>
    <t xml:space="preserve">    MLRI67551</t>
  </si>
  <si>
    <t>RIGOLLEAU BOWL APILABLE MEDIANO 1700ML GNL X 1PC</t>
  </si>
  <si>
    <t>FB5100039701</t>
  </si>
  <si>
    <t>076976</t>
  </si>
  <si>
    <t>BDS - 3274 NICOLA MOLINA</t>
  </si>
  <si>
    <t>5</t>
  </si>
  <si>
    <t xml:space="preserve">    MLRI67551</t>
  </si>
  <si>
    <t>RIGOLLEAU BOWL APILABLE MEDIANO 1700ML GNL X 1PC</t>
  </si>
  <si>
    <t>FB5100039799</t>
  </si>
  <si>
    <t>069194</t>
  </si>
  <si>
    <t>BDS - 1946/3302 AGUSTINA NOVAK</t>
  </si>
  <si>
    <t>5</t>
  </si>
  <si>
    <t xml:space="preserve">    MLRI67551</t>
  </si>
  <si>
    <t>RIGOLLEAU BOWL APILABLE MEDIANO 1700ML GNL X 1PC</t>
  </si>
  <si>
    <t>FB5100040157</t>
  </si>
  <si>
    <t>077502</t>
  </si>
  <si>
    <t>BDS - 3404 KARINA SWENGER</t>
  </si>
  <si>
    <t>5</t>
  </si>
  <si>
    <t>30</t>
  </si>
  <si>
    <t>REC. DE PRECIO</t>
  </si>
  <si>
    <t xml:space="preserve">    MLRI67552</t>
  </si>
  <si>
    <t>RIGOLLEAU BOWL APILABLE GRANDE 2900ML GNL X 1PC</t>
  </si>
  <si>
    <t>FB5100039701</t>
  </si>
  <si>
    <t>076976</t>
  </si>
  <si>
    <t>BDS - 3274 NICOLA MOLINA</t>
  </si>
  <si>
    <t>5</t>
  </si>
  <si>
    <t xml:space="preserve">    MLRI67552</t>
  </si>
  <si>
    <t>RIGOLLEAU BOWL APILABLE GRANDE 2900ML GNL X 1PC</t>
  </si>
  <si>
    <t>FB5100039799</t>
  </si>
  <si>
    <t>069194</t>
  </si>
  <si>
    <t>BDS - 1946/3302 AGUSTINA NOVAK</t>
  </si>
  <si>
    <t>5</t>
  </si>
  <si>
    <t xml:space="preserve">    MLRI67552</t>
  </si>
  <si>
    <t>RIGOLLEAU BOWL APILABLE GRANDE 2900ML GNL X 1PC</t>
  </si>
  <si>
    <t>FB5100039870</t>
  </si>
  <si>
    <t>077193</t>
  </si>
  <si>
    <t>BDS - 3332 YOLANDA LEZCANO</t>
  </si>
  <si>
    <t>5</t>
  </si>
  <si>
    <t xml:space="preserve">    MLRI68278</t>
  </si>
  <si>
    <t xml:space="preserve">RIGOLLEAU 6PC COPA BAIRES AGUA 300ML </t>
  </si>
  <si>
    <t>FB5100040074</t>
  </si>
  <si>
    <t>077385</t>
  </si>
  <si>
    <t>BDS - 3376 BELEN SORRENTINO</t>
  </si>
  <si>
    <t>5</t>
  </si>
  <si>
    <t xml:space="preserve">    MOPANUEVA</t>
  </si>
  <si>
    <t>LAMPAZO CON BALDE - MUÑOZ</t>
  </si>
  <si>
    <t>FB5100039878</t>
  </si>
  <si>
    <t>066233</t>
  </si>
  <si>
    <t>BDS - 1433/2338/3339 LUISINA PELAEZ</t>
  </si>
  <si>
    <t>5</t>
  </si>
  <si>
    <t xml:space="preserve">    MOPANUEVA</t>
  </si>
  <si>
    <t>LAMPAZO CON BALDE - MUÑOZ</t>
  </si>
  <si>
    <t>FB5100040156</t>
  </si>
  <si>
    <t>063535</t>
  </si>
  <si>
    <t>BDS - 811/3403 TAMARA DOLCE</t>
  </si>
  <si>
    <t>5</t>
  </si>
  <si>
    <t xml:space="preserve">    NEWARRIME</t>
  </si>
  <si>
    <t>**NUEVA MESA DE ARRIME 60 CM</t>
  </si>
  <si>
    <t>FB5100039707</t>
  </si>
  <si>
    <t>076984</t>
  </si>
  <si>
    <t>BDS - 3283 AGOSTINA OLAECHEA</t>
  </si>
  <si>
    <t xml:space="preserve">    NEWARRIME</t>
  </si>
  <si>
    <t>**NUEVA MESA DE ARRIME 60 CM</t>
  </si>
  <si>
    <t>FB5100039800</t>
  </si>
  <si>
    <t>077108</t>
  </si>
  <si>
    <t>BDS - 3303 MARINA FREITAG</t>
  </si>
  <si>
    <t xml:space="preserve">    NEWARRIME</t>
  </si>
  <si>
    <t>**NUEVA MESA DE ARRIME 60 CM</t>
  </si>
  <si>
    <t>FB5100039879</t>
  </si>
  <si>
    <t>077200</t>
  </si>
  <si>
    <t>BDS - 3340 ROXANA MATEO</t>
  </si>
  <si>
    <t xml:space="preserve">    NEWARRIME</t>
  </si>
  <si>
    <t>**NUEVA MESA DE ARRIME 60 CM</t>
  </si>
  <si>
    <t>FB5100040220</t>
  </si>
  <si>
    <t>077588</t>
  </si>
  <si>
    <t>BDS - 3424/3680 FLORENCIA SEGUI</t>
  </si>
  <si>
    <t xml:space="preserve">    Q17013NEG</t>
  </si>
  <si>
    <t>+**//ESCURRIDOR DE PLATOS NEGRO CON BANDEJA SINGLE 42,2X17,4X9,4 CM</t>
  </si>
  <si>
    <t>FB5100039794</t>
  </si>
  <si>
    <t>061680</t>
  </si>
  <si>
    <t>BDS - 3299 SOFIA GONZALEZ</t>
  </si>
  <si>
    <t>5</t>
  </si>
  <si>
    <t xml:space="preserve">    Q17013NEG</t>
  </si>
  <si>
    <t>+**//ESCURRIDOR DE PLATOS NEGRO CON BANDEJA SINGLE 42,2X17,4X9,4 CM</t>
  </si>
  <si>
    <t>FA5100053557</t>
  </si>
  <si>
    <t>060903</t>
  </si>
  <si>
    <t>BDD - 378/773/780/2258/2570/3353/3872 YANINA ARTUNDUAGA</t>
  </si>
  <si>
    <t>5</t>
  </si>
  <si>
    <t xml:space="preserve">    RI68675PK</t>
  </si>
  <si>
    <t>+RIGOLLEAU VASO JERICO TRAGO LARGO 350ML DISP X 6PC DISC.</t>
  </si>
  <si>
    <t>FB5100039841</t>
  </si>
  <si>
    <t>077153</t>
  </si>
  <si>
    <t>BDS - 3321 LOURDES ABOU</t>
  </si>
  <si>
    <t>5</t>
  </si>
  <si>
    <t xml:space="preserve">   019BA87503</t>
  </si>
  <si>
    <t>**UNTADOR PASTEL NEW 1PC  14,5 CM</t>
  </si>
  <si>
    <t>FB5100039871</t>
  </si>
  <si>
    <t>077194</t>
  </si>
  <si>
    <t>BDS - 3333 MARIA CREMONA</t>
  </si>
  <si>
    <t>5</t>
  </si>
  <si>
    <t xml:space="preserve">   019BA87503</t>
  </si>
  <si>
    <t>**UNTADOR PASTEL NEW 1PC  14,5 CM</t>
  </si>
  <si>
    <t>FB5100039872</t>
  </si>
  <si>
    <t>065407</t>
  </si>
  <si>
    <t>BDS - 1167/2083/3334 MANUELA FERNANDEZ</t>
  </si>
  <si>
    <t>5</t>
  </si>
  <si>
    <t xml:space="preserve">   019BA87503</t>
  </si>
  <si>
    <t>**UNTADOR PASTEL NEW 1PC  14,5 CM</t>
  </si>
  <si>
    <t>FB5100040114</t>
  </si>
  <si>
    <t>077157</t>
  </si>
  <si>
    <t>BDS - 3317/3330/3399 LAURA ELIASCHEV</t>
  </si>
  <si>
    <t>5</t>
  </si>
  <si>
    <t xml:space="preserve">   019BA87506</t>
  </si>
  <si>
    <t xml:space="preserve">**VASO TERMICO 400 ML COLOIRES PASTELES </t>
  </si>
  <si>
    <t>FB5100039708</t>
  </si>
  <si>
    <t>076985</t>
  </si>
  <si>
    <t>BDS - 3285 NOELIA ZAYA</t>
  </si>
  <si>
    <t>5</t>
  </si>
  <si>
    <t xml:space="preserve">   019BA87506</t>
  </si>
  <si>
    <t xml:space="preserve">**VASO TERMICO 400 ML COLOIRES PASTELES </t>
  </si>
  <si>
    <t>FB5100039803</t>
  </si>
  <si>
    <t>062710</t>
  </si>
  <si>
    <t>BDD - 694/2864/2905/3305/3551 SANDRA ALVAREZ</t>
  </si>
  <si>
    <t>5</t>
  </si>
  <si>
    <t xml:space="preserve">   019BA87506</t>
  </si>
  <si>
    <t xml:space="preserve">**VASO TERMICO 400 ML COLOIRES PASTELES </t>
  </si>
  <si>
    <t>FB5100039803</t>
  </si>
  <si>
    <t>062710</t>
  </si>
  <si>
    <t>BDD - 694/2864/2905/3305/3551 SANDRA ALVAREZ</t>
  </si>
  <si>
    <t>5</t>
  </si>
  <si>
    <t xml:space="preserve">   019BA87506</t>
  </si>
  <si>
    <t xml:space="preserve">**VASO TERMICO 400 ML COLOIRES PASTELES </t>
  </si>
  <si>
    <t>FB5100039805</t>
  </si>
  <si>
    <t>077110</t>
  </si>
  <si>
    <t>BDS - 3307 YANINA COTSALI</t>
  </si>
  <si>
    <t>5</t>
  </si>
  <si>
    <t xml:space="preserve">   019BA87506</t>
  </si>
  <si>
    <t xml:space="preserve">**VASO TERMICO 400 ML COLOIRES PASTELES </t>
  </si>
  <si>
    <t>FB5100039809</t>
  </si>
  <si>
    <t>077118</t>
  </si>
  <si>
    <t>BDS - 3310/3401 VICTORIA GRECO</t>
  </si>
  <si>
    <t>5</t>
  </si>
  <si>
    <t xml:space="preserve">   019BA87506</t>
  </si>
  <si>
    <t xml:space="preserve">**VASO TERMICO 400 ML COLOIRES PASTELES </t>
  </si>
  <si>
    <t>FB5100039809</t>
  </si>
  <si>
    <t>077118</t>
  </si>
  <si>
    <t>BDS - 3310/3401 VICTORIA GRECO</t>
  </si>
  <si>
    <t>5</t>
  </si>
  <si>
    <t xml:space="preserve">   019BA87506</t>
  </si>
  <si>
    <t xml:space="preserve">**VASO TERMICO 400 ML COLOIRES PASTELES </t>
  </si>
  <si>
    <t>FB5100040000</t>
  </si>
  <si>
    <t>077319</t>
  </si>
  <si>
    <t>BDS - 3362 CAMILA PANAGGIO</t>
  </si>
  <si>
    <t>5</t>
  </si>
  <si>
    <t xml:space="preserve">   019BA87506</t>
  </si>
  <si>
    <t xml:space="preserve">**VASO TERMICO 400 ML COLOIRES PASTELES </t>
  </si>
  <si>
    <t>FB5100040028</t>
  </si>
  <si>
    <t>077343</t>
  </si>
  <si>
    <t>BDS - 3395 RAQUEL SUAREZ</t>
  </si>
  <si>
    <t>5</t>
  </si>
  <si>
    <t xml:space="preserve">   019BA87506</t>
  </si>
  <si>
    <t xml:space="preserve">**VASO TERMICO 400 ML COLOIRES PASTELES </t>
  </si>
  <si>
    <t>FB5100040082</t>
  </si>
  <si>
    <t>077118</t>
  </si>
  <si>
    <t>BDS - 3310/3401 VICTORIA GRECO</t>
  </si>
  <si>
    <t>5</t>
  </si>
  <si>
    <t>30</t>
  </si>
  <si>
    <t>REC. DE PRECIO</t>
  </si>
  <si>
    <t xml:space="preserve">   019BA87510</t>
  </si>
  <si>
    <t>**BOWL CHICO PASTEL 11.5X4.5CM</t>
  </si>
  <si>
    <t>FB5100040027</t>
  </si>
  <si>
    <t>077342</t>
  </si>
  <si>
    <t>BDS - 3393 VANESA BESTEIRO</t>
  </si>
  <si>
    <t>5</t>
  </si>
  <si>
    <t>30</t>
  </si>
  <si>
    <t>REC. DE PRECIO</t>
  </si>
  <si>
    <t xml:space="preserve">   019BA87511</t>
  </si>
  <si>
    <t>**BOWL GRANDE PASTEL 18.5X8CM</t>
  </si>
  <si>
    <t>FB5100040027</t>
  </si>
  <si>
    <t>077342</t>
  </si>
  <si>
    <t>BDS - 3393 VANESA BESTEIRO</t>
  </si>
  <si>
    <t>5</t>
  </si>
  <si>
    <t>30</t>
  </si>
  <si>
    <t>REC. DE PRECIO</t>
  </si>
  <si>
    <t xml:space="preserve">   019BA87512</t>
  </si>
  <si>
    <t>**TAPON P/BOTTELA TOMATE 1PC 4CM DIAM PATEL</t>
  </si>
  <si>
    <t>FB5100039877</t>
  </si>
  <si>
    <t>077199</t>
  </si>
  <si>
    <t>BDS - 3338/3350/3557 NICOLE CRISCI</t>
  </si>
  <si>
    <t>5</t>
  </si>
  <si>
    <t xml:space="preserve">   019BA87512</t>
  </si>
  <si>
    <t>**TAPON P/BOTTELA TOMATE 1PC 4CM DIAM PATEL</t>
  </si>
  <si>
    <t>FB5100039990</t>
  </si>
  <si>
    <t>077312</t>
  </si>
  <si>
    <t>BDS - 3347 MICAELA MIELNICZUK</t>
  </si>
  <si>
    <t>5</t>
  </si>
  <si>
    <t xml:space="preserve">   019BA87512</t>
  </si>
  <si>
    <t>**TAPON P/BOTTELA TOMATE 1PC 4CM DIAM PATEL</t>
  </si>
  <si>
    <t>FB5100040028</t>
  </si>
  <si>
    <t>077343</t>
  </si>
  <si>
    <t>BDS - 3395 RAQUEL SUAREZ</t>
  </si>
  <si>
    <t>5</t>
  </si>
  <si>
    <t xml:space="preserve">   019BA87512</t>
  </si>
  <si>
    <t>**TAPON P/BOTTELA TOMATE 1PC 4CM DIAM PATEL</t>
  </si>
  <si>
    <t>FB5100040081</t>
  </si>
  <si>
    <t>075768</t>
  </si>
  <si>
    <t>BDS - 3009/3390 MARIA BENITEZ</t>
  </si>
  <si>
    <t>5</t>
  </si>
  <si>
    <t xml:space="preserve">   019BA87516</t>
  </si>
  <si>
    <t>**HOMBRECITO C VIRULANA COLORES PASTEL</t>
  </si>
  <si>
    <t>FB5100039703</t>
  </si>
  <si>
    <t>076978</t>
  </si>
  <si>
    <t>BDS - 3276 PAULA GALARRAGA</t>
  </si>
  <si>
    <t>5</t>
  </si>
  <si>
    <t xml:space="preserve">   019BA87516</t>
  </si>
  <si>
    <t>**HOMBRECITO C VIRULANA COLORES PASTEL</t>
  </si>
  <si>
    <t>FB5100040027</t>
  </si>
  <si>
    <t>077342</t>
  </si>
  <si>
    <t>BDS - 3393 VANESA BESTEIRO</t>
  </si>
  <si>
    <t>5</t>
  </si>
  <si>
    <t>30</t>
  </si>
  <si>
    <t>REC. DE PRECIO</t>
  </si>
  <si>
    <t xml:space="preserve">   019BA87516</t>
  </si>
  <si>
    <t>**HOMBRECITO C VIRULANA COLORES PASTEL</t>
  </si>
  <si>
    <t>FB5100040156</t>
  </si>
  <si>
    <t>063535</t>
  </si>
  <si>
    <t>BDS - 811/3403 TAMARA DOLCE</t>
  </si>
  <si>
    <t>5</t>
  </si>
  <si>
    <t xml:space="preserve">   019BA87517</t>
  </si>
  <si>
    <t>** HOMBRECITO ESPATULA COLORES PASTEL</t>
  </si>
  <si>
    <t>FB5100040027</t>
  </si>
  <si>
    <t>077342</t>
  </si>
  <si>
    <t>BDS - 3393 VANESA BESTEIRO</t>
  </si>
  <si>
    <t>5</t>
  </si>
  <si>
    <t>30</t>
  </si>
  <si>
    <t>REC. DE PRECIO</t>
  </si>
  <si>
    <t xml:space="preserve">   019BA87519</t>
  </si>
  <si>
    <t>**SECAPLATOS PASTEL PANAL  MOTIV.SIN ELECCION 193 30.5X0.4X20.5CM</t>
  </si>
  <si>
    <t>FB5100039863</t>
  </si>
  <si>
    <t>077188</t>
  </si>
  <si>
    <t>BDS - 3323 ROSANA PESOLILLA</t>
  </si>
  <si>
    <t>5</t>
  </si>
  <si>
    <t xml:space="preserve">   019BA87519</t>
  </si>
  <si>
    <t>**SECAPLATOS PASTEL PANAL  MOTIV.SIN ELECCION 193 30.5X0.4X20.5CM</t>
  </si>
  <si>
    <t>FB5100040229</t>
  </si>
  <si>
    <t>077599</t>
  </si>
  <si>
    <t>BDS - 3420 CAMILA ETCHEVERRY</t>
  </si>
  <si>
    <t>5</t>
  </si>
  <si>
    <t xml:space="preserve">   019BA87522</t>
  </si>
  <si>
    <t>**SEGURO P PUERTA SIL 1PC COLORES PASTEL</t>
  </si>
  <si>
    <t>FB5100039991</t>
  </si>
  <si>
    <t>077313</t>
  </si>
  <si>
    <t>BDS - 3348 NATALIA DIAZ</t>
  </si>
  <si>
    <t>5</t>
  </si>
  <si>
    <t xml:space="preserve">   019BA87522</t>
  </si>
  <si>
    <t>**SEGURO P PUERTA SIL 1PC COLORES PASTEL</t>
  </si>
  <si>
    <t>FB5100039993</t>
  </si>
  <si>
    <t>077314</t>
  </si>
  <si>
    <t>BDS - 3352 YESICA GUERCI</t>
  </si>
  <si>
    <t>5</t>
  </si>
  <si>
    <t xml:space="preserve">   019BA87527</t>
  </si>
  <si>
    <t>**BOWL MEDIANO PASTEL 15X6.5CM</t>
  </si>
  <si>
    <t>FB5100040027</t>
  </si>
  <si>
    <t>077342</t>
  </si>
  <si>
    <t>BDS - 3393 VANESA BESTEIRO</t>
  </si>
  <si>
    <t>5</t>
  </si>
  <si>
    <t>30</t>
  </si>
  <si>
    <t>REC. DE PRECIO</t>
  </si>
  <si>
    <t xml:space="preserve">   019BA87535</t>
  </si>
  <si>
    <t>**TAPA CONDIMENTOS PASTEL PARA FRASCO MERMELADA</t>
  </si>
  <si>
    <t>FB5100039809</t>
  </si>
  <si>
    <t>077118</t>
  </si>
  <si>
    <t>BDS - 3310/3401 VICTORIA GRECO</t>
  </si>
  <si>
    <t>5</t>
  </si>
  <si>
    <t xml:space="preserve">   019BA87543</t>
  </si>
  <si>
    <t>**JABONERA PASTEL DE SIL. COL SURT 09X13.5X0.5CM</t>
  </si>
  <si>
    <t>FB5100039874</t>
  </si>
  <si>
    <t>077197</t>
  </si>
  <si>
    <t>BDS - 3354 FLORENCIA PEREYRA</t>
  </si>
  <si>
    <t>5</t>
  </si>
  <si>
    <t xml:space="preserve">   019BA87543</t>
  </si>
  <si>
    <t>**JABONERA PASTEL DE SIL. COL SURT 09X13.5X0.5CM</t>
  </si>
  <si>
    <t>FB5100040092</t>
  </si>
  <si>
    <t>077399</t>
  </si>
  <si>
    <t>BDS - 3379 FLORENCIA GOMEZ</t>
  </si>
  <si>
    <t>5</t>
  </si>
  <si>
    <t xml:space="preserve">   019BA87552</t>
  </si>
  <si>
    <t>**SOPORTE MANITO PASTEL 1PC COLORES SURT.</t>
  </si>
  <si>
    <t>FB5100040157</t>
  </si>
  <si>
    <t>077502</t>
  </si>
  <si>
    <t>BDS - 3404 KARINA SWENGER</t>
  </si>
  <si>
    <t>5</t>
  </si>
  <si>
    <t>30</t>
  </si>
  <si>
    <t>REC. DE PRECIO</t>
  </si>
  <si>
    <t xml:space="preserve">   019BA87553</t>
  </si>
  <si>
    <t>**TAPON BAÑERA  PASTEL 1PC COLORES SURTIDOS</t>
  </si>
  <si>
    <t>FB5100039809</t>
  </si>
  <si>
    <t>077118</t>
  </si>
  <si>
    <t>BDS - 3310/3401 VICTORIA GRECO</t>
  </si>
  <si>
    <t>5</t>
  </si>
  <si>
    <t xml:space="preserve">   019BA87553</t>
  </si>
  <si>
    <t>**TAPON BAÑERA  PASTEL 1PC COLORES SURTIDOS</t>
  </si>
  <si>
    <t>FB5100039877</t>
  </si>
  <si>
    <t>077199</t>
  </si>
  <si>
    <t>BDS - 3338/3350/3557 NICOLE CRISCI</t>
  </si>
  <si>
    <t>5</t>
  </si>
  <si>
    <t xml:space="preserve">   019BA87553</t>
  </si>
  <si>
    <t>**TAPON BAÑERA  PASTEL 1PC COLORES SURTIDOS</t>
  </si>
  <si>
    <t>FB5100040156</t>
  </si>
  <si>
    <t>063535</t>
  </si>
  <si>
    <t>BDS - 811/3403 TAMARA DOLCE</t>
  </si>
  <si>
    <t>5</t>
  </si>
  <si>
    <t xml:space="preserve">   019BA87554</t>
  </si>
  <si>
    <t>**TAPON REJILLA PASTEL 1PC COLORES SURTIDOS</t>
  </si>
  <si>
    <t>FB5100039805</t>
  </si>
  <si>
    <t>077110</t>
  </si>
  <si>
    <t>BDS - 3307 YANINA COTSALI</t>
  </si>
  <si>
    <t>5</t>
  </si>
  <si>
    <t xml:space="preserve">   019BA87554</t>
  </si>
  <si>
    <t>**TAPON REJILLA PASTEL 1PC COLORES SURTIDOS</t>
  </si>
  <si>
    <t>FB5100039809</t>
  </si>
  <si>
    <t>077118</t>
  </si>
  <si>
    <t>BDS - 3310/3401 VICTORIA GRECO</t>
  </si>
  <si>
    <t>5</t>
  </si>
  <si>
    <t xml:space="preserve">   019BA87554</t>
  </si>
  <si>
    <t>**TAPON REJILLA PASTEL 1PC COLORES SURTIDOS</t>
  </si>
  <si>
    <t>FB5100039877</t>
  </si>
  <si>
    <t>077199</t>
  </si>
  <si>
    <t>BDS - 3338/3350/3557 NICOLE CRISCI</t>
  </si>
  <si>
    <t>5</t>
  </si>
  <si>
    <t xml:space="preserve">   019BA87554</t>
  </si>
  <si>
    <t>**TAPON REJILLA PASTEL 1PC COLORES SURTIDOS</t>
  </si>
  <si>
    <t>FB5100040157</t>
  </si>
  <si>
    <t>077502</t>
  </si>
  <si>
    <t>BDS - 3404 KARINA SWENGER</t>
  </si>
  <si>
    <t>5</t>
  </si>
  <si>
    <t>30</t>
  </si>
  <si>
    <t>REC. DE PRECIO</t>
  </si>
  <si>
    <t xml:space="preserve">   019BA87560</t>
  </si>
  <si>
    <t>**APOYAPAVA PASTEL</t>
  </si>
  <si>
    <t>FB5100039990</t>
  </si>
  <si>
    <t>077312</t>
  </si>
  <si>
    <t>BDS - 3347 MICAELA MIELNICZUK</t>
  </si>
  <si>
    <t>5</t>
  </si>
  <si>
    <t xml:space="preserve">   019BA88510</t>
  </si>
  <si>
    <t>**MANTEQUERA PASTEL 15X7CM</t>
  </si>
  <si>
    <t>FB5100039809</t>
  </si>
  <si>
    <t>077118</t>
  </si>
  <si>
    <t>BDS - 3310/3401 VICTORIA GRECO</t>
  </si>
  <si>
    <t>5</t>
  </si>
  <si>
    <t xml:space="preserve">   019BA88540</t>
  </si>
  <si>
    <t>**CUCHARA MEDIDORA PASTEL APILABLE 7,5CM X 6,3CM 100CC A 250CC</t>
  </si>
  <si>
    <t>FB5100040231</t>
  </si>
  <si>
    <t>077601</t>
  </si>
  <si>
    <t>BDS - 3422 ROMINA OGIEGLO</t>
  </si>
  <si>
    <t>5</t>
  </si>
  <si>
    <t xml:space="preserve">   019BA89029</t>
  </si>
  <si>
    <t>**ORGANIZADOR DE ZAPATOS  21X17CM</t>
  </si>
  <si>
    <t>FB5100039789</t>
  </si>
  <si>
    <t>074253</t>
  </si>
  <si>
    <t>BDS - 2654/3293 SILVANA ALVAREZ</t>
  </si>
  <si>
    <t>5</t>
  </si>
  <si>
    <t xml:space="preserve">   061CMT0359</t>
  </si>
  <si>
    <t xml:space="preserve">**CUCHILLO MESA PTA  20,5CM </t>
  </si>
  <si>
    <t>FB5100040269</t>
  </si>
  <si>
    <t>058951</t>
  </si>
  <si>
    <t>BDD - 748 TIAGO PROKOPIEC</t>
  </si>
  <si>
    <t>5</t>
  </si>
  <si>
    <t xml:space="preserve">   061CMT0362</t>
  </si>
  <si>
    <t xml:space="preserve">**TENEDOR MESA  19CM </t>
  </si>
  <si>
    <t>FB5100040269</t>
  </si>
  <si>
    <t>058951</t>
  </si>
  <si>
    <t>BDD - 748 TIAGO PROKOPIEC</t>
  </si>
  <si>
    <t>5</t>
  </si>
  <si>
    <t xml:space="preserve">   061CMT0363</t>
  </si>
  <si>
    <t xml:space="preserve">**CUCHARA DE MESA 19,1CM </t>
  </si>
  <si>
    <t>FB5100040269</t>
  </si>
  <si>
    <t>058951</t>
  </si>
  <si>
    <t>BDD - 748 TIAGO PROKOPIEC</t>
  </si>
  <si>
    <t>5</t>
  </si>
  <si>
    <t xml:space="preserve">   645LA99006</t>
  </si>
  <si>
    <t>**RAYAS GRISES LATA VISOR REDONDA 17X17CM</t>
  </si>
  <si>
    <t>FB5100039794</t>
  </si>
  <si>
    <t>061680</t>
  </si>
  <si>
    <t>BDS - 3299 SOFIA GONZALEZ</t>
  </si>
  <si>
    <t>5</t>
  </si>
  <si>
    <t xml:space="preserve">   BA5914VELA</t>
  </si>
  <si>
    <t xml:space="preserve">+**VELA SOJA AROMA SURTIDOS 14X10 CM </t>
  </si>
  <si>
    <t>FB5100039748</t>
  </si>
  <si>
    <t>070986</t>
  </si>
  <si>
    <t>BDS - 2231/2383/3290 MARCELA MONTANARI</t>
  </si>
  <si>
    <t>8</t>
  </si>
  <si>
    <t xml:space="preserve">   BA6340VELA</t>
  </si>
  <si>
    <t xml:space="preserve">**GARDENIA JAZMIN VELA SOJA AROMA 8X8 CM </t>
  </si>
  <si>
    <t>FB5100039748</t>
  </si>
  <si>
    <t>070986</t>
  </si>
  <si>
    <t>BDS - 2231/2383/3290 MARCELA MONTANARI</t>
  </si>
  <si>
    <t>8</t>
  </si>
  <si>
    <t xml:space="preserve">   BA6340VELA</t>
  </si>
  <si>
    <t xml:space="preserve">**GARDENIA JAZMIN VELA SOJA AROMA 8X8 CM </t>
  </si>
  <si>
    <t>FB5100039794</t>
  </si>
  <si>
    <t>061680</t>
  </si>
  <si>
    <t>BDS - 3299 SOFIA GONZALEZ</t>
  </si>
  <si>
    <t>5</t>
  </si>
  <si>
    <t xml:space="preserve">   BA6340VELA</t>
  </si>
  <si>
    <t xml:space="preserve">**GARDENIA JAZMIN VELA SOJA AROMA 8X8 CM </t>
  </si>
  <si>
    <t>FB5100040091</t>
  </si>
  <si>
    <t>077398</t>
  </si>
  <si>
    <t>BDS - 3367 LORENA TUYRA ARAUJO CAMILETTI</t>
  </si>
  <si>
    <t>5</t>
  </si>
  <si>
    <t>30</t>
  </si>
  <si>
    <t>REC. DE PRECIO</t>
  </si>
  <si>
    <t xml:space="preserve">   BA6340VELA</t>
  </si>
  <si>
    <t xml:space="preserve">**GARDENIA JAZMIN VELA SOJA AROMA 8X8 CM </t>
  </si>
  <si>
    <t>FB5100040151</t>
  </si>
  <si>
    <t>077498</t>
  </si>
  <si>
    <t>BDS - 3391 SOL BRODIA</t>
  </si>
  <si>
    <t>5</t>
  </si>
  <si>
    <t xml:space="preserve">   CHUMANBEIG</t>
  </si>
  <si>
    <t>**MANTEL BEIGE RECTANGULAR TELA TROPICAL PESADO 
150 X 250
CM</t>
  </si>
  <si>
    <t>FB5100039698</t>
  </si>
  <si>
    <t>064371</t>
  </si>
  <si>
    <t>BDS - 988/2381/2494/3272 MELINA ORTIZ</t>
  </si>
  <si>
    <t>5</t>
  </si>
  <si>
    <t xml:space="preserve">   MESAARRIME</t>
  </si>
  <si>
    <t>**MESA ARRIME HOME OFFICE 
35X40X67</t>
  </si>
  <si>
    <t>FB5100039609</t>
  </si>
  <si>
    <t>076870</t>
  </si>
  <si>
    <t>BDS - 3265 MARIA JOSE SIROLLI</t>
  </si>
  <si>
    <t>8</t>
  </si>
  <si>
    <t xml:space="preserve">   MESAARRIME</t>
  </si>
  <si>
    <t>**MESA ARRIME HOME OFFICE 
35X40X67</t>
  </si>
  <si>
    <t>FB5100039881</t>
  </si>
  <si>
    <t>077202</t>
  </si>
  <si>
    <t>BDS - 3355 LAURA LARIA</t>
  </si>
  <si>
    <t>5</t>
  </si>
  <si>
    <t xml:space="preserve">   NEWARRIME2</t>
  </si>
  <si>
    <t>**NUEVA MESA DE ARRIME 60X70X30CM</t>
  </si>
  <si>
    <t>FB5100039788</t>
  </si>
  <si>
    <t>077103</t>
  </si>
  <si>
    <t>BDS - 3298 FRANCO TORRI</t>
  </si>
  <si>
    <t>8</t>
  </si>
  <si>
    <t xml:space="preserve">   NEWARRIME2</t>
  </si>
  <si>
    <t>**NUEVA MESA DE ARRIME 60X70X30CM</t>
  </si>
  <si>
    <t>FB5100039806</t>
  </si>
  <si>
    <t>077110</t>
  </si>
  <si>
    <t>BDS - 3307 YANINA COTSALI</t>
  </si>
  <si>
    <t>8</t>
  </si>
  <si>
    <t xml:space="preserve">   NEWARRIME2</t>
  </si>
  <si>
    <t>**NUEVA MESA DE ARRIME 60X70X30CM</t>
  </si>
  <si>
    <t>FB5100039864</t>
  </si>
  <si>
    <t>077188</t>
  </si>
  <si>
    <t>BDS - 3323 ROSANA PESOLILLA</t>
  </si>
  <si>
    <t>8</t>
  </si>
  <si>
    <t xml:space="preserve">   NEWARRIME2</t>
  </si>
  <si>
    <t>**NUEVA MESA DE ARRIME 60X70X30CM</t>
  </si>
  <si>
    <t>FB5100039988</t>
  </si>
  <si>
    <t>077310</t>
  </si>
  <si>
    <t>BDS - 3345 MICHAEL DANIEL RONCANCIO</t>
  </si>
  <si>
    <t>8</t>
  </si>
  <si>
    <t xml:space="preserve">   NEWARRIME2</t>
  </si>
  <si>
    <t>**NUEVA MESA DE ARRIME 60X70X30CM</t>
  </si>
  <si>
    <t>FB5100040006</t>
  </si>
  <si>
    <t>077321</t>
  </si>
  <si>
    <t>BDS - 3366 MARIA JOSE ANDRETTA</t>
  </si>
  <si>
    <t>8</t>
  </si>
  <si>
    <t xml:space="preserve">   NEWARRIME2</t>
  </si>
  <si>
    <t>**NUEVA MESA DE ARRIME 60X70X30CM</t>
  </si>
  <si>
    <t>FB5100040094</t>
  </si>
  <si>
    <t>077401</t>
  </si>
  <si>
    <t>BDS - 3397 VALERIA D ANNA</t>
  </si>
  <si>
    <t>8</t>
  </si>
  <si>
    <t xml:space="preserve">   NEWARRIME2</t>
  </si>
  <si>
    <t>**NUEVA MESA DE ARRIME 60X70X30CM</t>
  </si>
  <si>
    <t>FB5100040158</t>
  </si>
  <si>
    <t>077503</t>
  </si>
  <si>
    <t>BDS - 3406 FRANCISCO LEMBE</t>
  </si>
  <si>
    <t>8</t>
  </si>
  <si>
    <t xml:space="preserve">   NEWARRIME2</t>
  </si>
  <si>
    <t>**NUEVA MESA DE ARRIME 60X70X30CM</t>
  </si>
  <si>
    <t>FB5100040222</t>
  </si>
  <si>
    <t>077589</t>
  </si>
  <si>
    <t>BDS - 3410 MARISOL MENDEZ</t>
  </si>
  <si>
    <t>8</t>
  </si>
  <si>
    <t xml:space="preserve">   NEWARRIME2</t>
  </si>
  <si>
    <t>**NUEVA MESA DE ARRIME 60X70X30CM</t>
  </si>
  <si>
    <t>FB5100040225</t>
  </si>
  <si>
    <t>077590</t>
  </si>
  <si>
    <t>BDS - 3412 RAMIRO CASTRO</t>
  </si>
  <si>
    <t>8</t>
  </si>
  <si>
    <t xml:space="preserve">   NEWARRIME2</t>
  </si>
  <si>
    <t>**NUEVA MESA DE ARRIME 60X70X30CM</t>
  </si>
  <si>
    <t>FB5100040277</t>
  </si>
  <si>
    <t>077654</t>
  </si>
  <si>
    <t>BDS - 3428 MANUELA ESTEVES</t>
  </si>
  <si>
    <t>8</t>
  </si>
  <si>
    <t xml:space="preserve">   TRAPOCHICO</t>
  </si>
  <si>
    <t>TRAPO DE PISO C/ FRASES 50X60</t>
  </si>
  <si>
    <t>FB5100039697</t>
  </si>
  <si>
    <t>076321</t>
  </si>
  <si>
    <t>BDS - 3136/3270/3311 NATALIA LUBO</t>
  </si>
  <si>
    <t>5</t>
  </si>
  <si>
    <t xml:space="preserve">   TRAPOCHICO</t>
  </si>
  <si>
    <t>TRAPO DE PISO C/ FRASES 50X60</t>
  </si>
  <si>
    <t>FB5100039874</t>
  </si>
  <si>
    <t>077197</t>
  </si>
  <si>
    <t>BDS - 3354 FLORENCIA PEREYRA</t>
  </si>
  <si>
    <t>5</t>
  </si>
  <si>
    <t xml:space="preserve">   TRAPOCHICO</t>
  </si>
  <si>
    <t>TRAPO DE PISO C/ FRASES 50X60</t>
  </si>
  <si>
    <t>FB5100039993</t>
  </si>
  <si>
    <t>077314</t>
  </si>
  <si>
    <t>BDS - 3352 YESICA GUERCI</t>
  </si>
  <si>
    <t>5</t>
  </si>
  <si>
    <t xml:space="preserve">   TRAPOCHICO</t>
  </si>
  <si>
    <t>TRAPO DE PISO C/ FRASES 50X60</t>
  </si>
  <si>
    <t>FB5100040010</t>
  </si>
  <si>
    <t>077324</t>
  </si>
  <si>
    <t>BDS - 3371 FLORENCIA CASTIGLIONI</t>
  </si>
  <si>
    <t>5</t>
  </si>
  <si>
    <t xml:space="preserve">   TRAPOCHICO</t>
  </si>
  <si>
    <t>TRAPO DE PISO C/ FRASES 50X60</t>
  </si>
  <si>
    <t>FB5100040092</t>
  </si>
  <si>
    <t>077399</t>
  </si>
  <si>
    <t>BDS - 3379 FLORENCIA GOMEZ</t>
  </si>
  <si>
    <t>5</t>
  </si>
  <si>
    <t xml:space="preserve">  B1518AF6NEW</t>
  </si>
  <si>
    <t>**BOSTON DISP 6PC 510ML</t>
  </si>
  <si>
    <t>FB5100040145</t>
  </si>
  <si>
    <t>066033</t>
  </si>
  <si>
    <t>BDS - 1345/3416 MARIELA VALLACCO</t>
  </si>
  <si>
    <t>5</t>
  </si>
  <si>
    <t xml:space="preserve">  B1518AF6NEW</t>
  </si>
  <si>
    <t>**BOSTON DISP 6PC 510ML</t>
  </si>
  <si>
    <t>CB5100006325</t>
  </si>
  <si>
    <t>066033</t>
  </si>
  <si>
    <t>BDS - 1345/3416 MARIELA VALLACCO</t>
  </si>
  <si>
    <t>5</t>
  </si>
  <si>
    <t>30</t>
  </si>
  <si>
    <t>REC. DE PRECIO</t>
  </si>
  <si>
    <t xml:space="preserve">  MATEPAMPA01</t>
  </si>
  <si>
    <t>**//MATE BLANCO BOCA ANCHA C/BOMBILLA</t>
  </si>
  <si>
    <t>FB5100039604</t>
  </si>
  <si>
    <t>076865</t>
  </si>
  <si>
    <t>BDS - 3262 ROMINA STOPIELLO</t>
  </si>
  <si>
    <t>5</t>
  </si>
  <si>
    <t xml:space="preserve">  MATEPAMPA01</t>
  </si>
  <si>
    <t>**//MATE BLANCO BOCA ANCHA C/BOMBILLA</t>
  </si>
  <si>
    <t>FB5100039876</t>
  </si>
  <si>
    <t>077198</t>
  </si>
  <si>
    <t>BDS - 3335 SABRINA FERRARI</t>
  </si>
  <si>
    <t>5</t>
  </si>
  <si>
    <t xml:space="preserve">  MATEPAMPA01</t>
  </si>
  <si>
    <t>**//MATE BLANCO BOCA ANCHA C/BOMBILLA</t>
  </si>
  <si>
    <t>FB5100040070</t>
  </si>
  <si>
    <t>077382</t>
  </si>
  <si>
    <t>BDS - 3370 MACARENA ROLDAN</t>
  </si>
  <si>
    <t>5</t>
  </si>
  <si>
    <t xml:space="preserve">  MATEPAMPA01</t>
  </si>
  <si>
    <t>**//MATE BLANCO BOCA ANCHA C/BOMBILLA</t>
  </si>
  <si>
    <t>FB5100040072</t>
  </si>
  <si>
    <t>077384</t>
  </si>
  <si>
    <t>BDS - 3373 FRANCISCO CHARADIA</t>
  </si>
  <si>
    <t>5</t>
  </si>
  <si>
    <t xml:space="preserve">  MATEPAMPA03</t>
  </si>
  <si>
    <t>**MATE ROSA BOCA ANCHA C/BOMBILLA</t>
  </si>
  <si>
    <t>FB5100040093</t>
  </si>
  <si>
    <t>077400</t>
  </si>
  <si>
    <t>BDS - 3381 VANESA GOROSITO</t>
  </si>
  <si>
    <t>5</t>
  </si>
  <si>
    <t xml:space="preserve">  MATEPAMPA04</t>
  </si>
  <si>
    <t>**//MATE BEIGE BOCA ANCHA C/BOMBILLA</t>
  </si>
  <si>
    <t>FB5100040070</t>
  </si>
  <si>
    <t>077382</t>
  </si>
  <si>
    <t>BDS - 3370 MACARENA ROLDAN</t>
  </si>
  <si>
    <t>5</t>
  </si>
  <si>
    <t xml:space="preserve">  MATEPAMPA04</t>
  </si>
  <si>
    <t>**//MATE BEIGE BOCA ANCHA C/BOMBILLA</t>
  </si>
  <si>
    <t>FB5100040154</t>
  </si>
  <si>
    <t>077500</t>
  </si>
  <si>
    <t>BDS - 3392 AGUSTINA AGUILERA</t>
  </si>
  <si>
    <t>5</t>
  </si>
  <si>
    <t xml:space="preserve">  MATEPAMPA05</t>
  </si>
  <si>
    <t>**MATE NEGRO BOCA ANCHA C/BOMBILLA</t>
  </si>
  <si>
    <t>FB5100039602</t>
  </si>
  <si>
    <t>076864</t>
  </si>
  <si>
    <t>BDS - 3258 ELIANA MAGALI MARCOS</t>
  </si>
  <si>
    <t>5</t>
  </si>
  <si>
    <t xml:space="preserve">  MATEPAMPA05</t>
  </si>
  <si>
    <t>**MATE NEGRO BOCA ANCHA C/BOMBILLA</t>
  </si>
  <si>
    <t>FB5100039984</t>
  </si>
  <si>
    <t>063732</t>
  </si>
  <si>
    <t>BDS - 827/1939/3341 NATALIA VALDATTI</t>
  </si>
  <si>
    <t>5</t>
  </si>
  <si>
    <t xml:space="preserve">  MATEPAMPA05</t>
  </si>
  <si>
    <t>**MATE NEGRO BOCA ANCHA C/BOMBILLA</t>
  </si>
  <si>
    <t>FB5100039991</t>
  </si>
  <si>
    <t>077313</t>
  </si>
  <si>
    <t>BDS - 3348 NATALIA DIAZ</t>
  </si>
  <si>
    <t>5</t>
  </si>
  <si>
    <t xml:space="preserve">  MATEPAMPA05</t>
  </si>
  <si>
    <t>**MATE NEGRO BOCA ANCHA C/BOMBILLA</t>
  </si>
  <si>
    <t>FB5100040152</t>
  </si>
  <si>
    <t>077504</t>
  </si>
  <si>
    <t>BDS - 3419 JOSEFINA MAGNI</t>
  </si>
  <si>
    <t>5</t>
  </si>
  <si>
    <t xml:space="preserve">  MATEPAMPA09</t>
  </si>
  <si>
    <t>**MATE MARRON BOCA ANCHA C/BOMBILA</t>
  </si>
  <si>
    <t>FB5100040008</t>
  </si>
  <si>
    <t>077320</t>
  </si>
  <si>
    <t>BDS - 3363/3377 JESSICA ROMERO</t>
  </si>
  <si>
    <t>5</t>
  </si>
  <si>
    <t xml:space="preserve">  MATEPAMPA11</t>
  </si>
  <si>
    <t>***MATE BLANCO BOCA ANGOSTA C/BOMBILLA</t>
  </si>
  <si>
    <t>FB5100039838</t>
  </si>
  <si>
    <t>077152</t>
  </si>
  <si>
    <t>BDS - 3319 LUCAS LEZCANO</t>
  </si>
  <si>
    <t>5</t>
  </si>
  <si>
    <t xml:space="preserve">  MATEPAMPA11</t>
  </si>
  <si>
    <t>***MATE BLANCO BOCA ANGOSTA C/BOMBILLA</t>
  </si>
  <si>
    <t>FB5100039866</t>
  </si>
  <si>
    <t>077190</t>
  </si>
  <si>
    <t>BDS - 3325 MARIA CLARA MARTIN</t>
  </si>
  <si>
    <t>5</t>
  </si>
  <si>
    <t xml:space="preserve">  MATEPAMPA11</t>
  </si>
  <si>
    <t>***MATE BLANCO BOCA ANGOSTA C/BOMBILLA</t>
  </si>
  <si>
    <t>FB5100039999</t>
  </si>
  <si>
    <t>073951</t>
  </si>
  <si>
    <t>BDS - 3361 // 15952 - MICHEL ALEXANDER LARA</t>
  </si>
  <si>
    <t>5</t>
  </si>
  <si>
    <t xml:space="preserve">  MATEPAMPA11</t>
  </si>
  <si>
    <t>***MATE BLANCO BOCA ANGOSTA C/BOMBILLA</t>
  </si>
  <si>
    <t>FB5100040155</t>
  </si>
  <si>
    <t>077501</t>
  </si>
  <si>
    <t>BDS - 3396 ARIEL TORRES</t>
  </si>
  <si>
    <t>5</t>
  </si>
  <si>
    <t xml:space="preserve">  MATEPAMPA13</t>
  </si>
  <si>
    <t>**MATE ROSA BOCA ANGOSTA C/BOMBILLA</t>
  </si>
  <si>
    <t>FB5100039840</t>
  </si>
  <si>
    <t>077153</t>
  </si>
  <si>
    <t>BDS - 3321 LOURDES ABOU</t>
  </si>
  <si>
    <t>5</t>
  </si>
  <si>
    <t xml:space="preserve">  MATEPAMPA13</t>
  </si>
  <si>
    <t>**MATE ROSA BOCA ANGOSTA C/BOMBILLA</t>
  </si>
  <si>
    <t>FB5100040001</t>
  </si>
  <si>
    <t>077320</t>
  </si>
  <si>
    <t>BDS - 3363/3377 JESSICA ROMERO</t>
  </si>
  <si>
    <t>5</t>
  </si>
  <si>
    <t xml:space="preserve">  MATEPAMPA13</t>
  </si>
  <si>
    <t>**MATE ROSA BOCA ANGOSTA C/BOMBILLA</t>
  </si>
  <si>
    <t>FB5100040003</t>
  </si>
  <si>
    <t>062948</t>
  </si>
  <si>
    <t>BDS - 3365/3374/3568 // (TN) 6131 - MARIELA MENDEZ</t>
  </si>
  <si>
    <t>5</t>
  </si>
  <si>
    <t xml:space="preserve">  MATEPAMPA14</t>
  </si>
  <si>
    <t>**MATE BEIGE BOCA ANGOSTA C/BOMBILLA</t>
  </si>
  <si>
    <t>FB5100039745</t>
  </si>
  <si>
    <t>077060</t>
  </si>
  <si>
    <t>BDS - 3287 MILAGROS PLACHETKO</t>
  </si>
  <si>
    <t>5</t>
  </si>
  <si>
    <t xml:space="preserve">  MATEPAMPA14</t>
  </si>
  <si>
    <t>**MATE BEIGE BOCA ANGOSTA C/BOMBILLA</t>
  </si>
  <si>
    <t>FB5100039906</t>
  </si>
  <si>
    <t>077229</t>
  </si>
  <si>
    <t>BDS - 3351 BARBARA DOMINGUEZ</t>
  </si>
  <si>
    <t>5</t>
  </si>
  <si>
    <t xml:space="preserve">  MATEPAMPA14</t>
  </si>
  <si>
    <t>**MATE BEIGE BOCA ANGOSTA C/BOMBILLA</t>
  </si>
  <si>
    <t>FB5100040152</t>
  </si>
  <si>
    <t>077504</t>
  </si>
  <si>
    <t>BDS - 3419 JOSEFINA MAGNI</t>
  </si>
  <si>
    <t>5</t>
  </si>
  <si>
    <t xml:space="preserve">  MATEPAMPA15</t>
  </si>
  <si>
    <t>+**//MATE NEGRO BOCA ANGOSTA C/BOMBILLA</t>
  </si>
  <si>
    <t>FB5100040068</t>
  </si>
  <si>
    <t>077380</t>
  </si>
  <si>
    <t>BDS - 3409 LUCIANA BONANNO</t>
  </si>
  <si>
    <t>5</t>
  </si>
  <si>
    <t xml:space="preserve">  MATEPAMPA15</t>
  </si>
  <si>
    <t>+**//MATE NEGRO BOCA ANGOSTA C/BOMBILLA</t>
  </si>
  <si>
    <t>FB5100040069</t>
  </si>
  <si>
    <t>077381</t>
  </si>
  <si>
    <t>BDS - 3369/3390 SOFIA PROVENZANO</t>
  </si>
  <si>
    <t>5</t>
  </si>
  <si>
    <t xml:space="preserve">  MATEPAMPA15</t>
  </si>
  <si>
    <t>+**//MATE NEGRO BOCA ANGOSTA C/BOMBILLA</t>
  </si>
  <si>
    <t>FB5100040070</t>
  </si>
  <si>
    <t>077382</t>
  </si>
  <si>
    <t>BDS - 3370 MACARENA ROLDAN</t>
  </si>
  <si>
    <t>5</t>
  </si>
  <si>
    <t xml:space="preserve">  MATEPAMPA16</t>
  </si>
  <si>
    <t>+**MATE NARANJA FLUOR BOCA ANGOSTA C/BOMBILLA</t>
  </si>
  <si>
    <t>FB5100039876</t>
  </si>
  <si>
    <t>077198</t>
  </si>
  <si>
    <t>BDS - 3335 SABRINA FERRARI</t>
  </si>
  <si>
    <t>5</t>
  </si>
  <si>
    <t xml:space="preserve">  MLRI68919X6</t>
  </si>
  <si>
    <t xml:space="preserve">RIGOLLEAU 6PC VASO COPON GOURMET 450ML </t>
  </si>
  <si>
    <t>FB5100039701</t>
  </si>
  <si>
    <t>076976</t>
  </si>
  <si>
    <t>BDS - 3274 NICOLA MOLINA</t>
  </si>
  <si>
    <t>5</t>
  </si>
  <si>
    <t xml:space="preserve">  MLRI68919X6</t>
  </si>
  <si>
    <t xml:space="preserve">RIGOLLEAU 6PC VASO COPON GOURMET 450ML </t>
  </si>
  <si>
    <t>FB5100039747</t>
  </si>
  <si>
    <t>077062</t>
  </si>
  <si>
    <t>BDS - 3289 MARIANA CANALICCHIO</t>
  </si>
  <si>
    <t>5</t>
  </si>
  <si>
    <t xml:space="preserve">  MLRI68919X6</t>
  </si>
  <si>
    <t xml:space="preserve">RIGOLLEAU 6PC VASO COPON GOURMET 450ML </t>
  </si>
  <si>
    <t>FB5100039878</t>
  </si>
  <si>
    <t>066233</t>
  </si>
  <si>
    <t>BDS - 1433/2338/3339 LUISINA PELAEZ</t>
  </si>
  <si>
    <t>5</t>
  </si>
  <si>
    <t xml:space="preserve">  MLRI68919X6</t>
  </si>
  <si>
    <t xml:space="preserve">RIGOLLEAU 6PC VASO COPON GOURMET 450ML </t>
  </si>
  <si>
    <t>FB5100039989</t>
  </si>
  <si>
    <t>077311</t>
  </si>
  <si>
    <t>BDS - 3346 MACARENA NEYRO</t>
  </si>
  <si>
    <t>5</t>
  </si>
  <si>
    <t xml:space="preserve">  MLRI68919X6</t>
  </si>
  <si>
    <t xml:space="preserve">RIGOLLEAU 6PC VASO COPON GOURMET 450ML </t>
  </si>
  <si>
    <t>FB5100039992</t>
  </si>
  <si>
    <t>070208</t>
  </si>
  <si>
    <t>BDS - 2129/2498/2516/2621/2700/2944/3250/3284/3349/3487 JESSICA CHUSIT</t>
  </si>
  <si>
    <t>5</t>
  </si>
  <si>
    <t xml:space="preserve">  MLRI68919X6</t>
  </si>
  <si>
    <t xml:space="preserve">RIGOLLEAU 6PC VASO COPON GOURMET 450ML </t>
  </si>
  <si>
    <t>CB5100006326</t>
  </si>
  <si>
    <t>077311</t>
  </si>
  <si>
    <t>BDS - 3346 MACARENA NEYRO</t>
  </si>
  <si>
    <t>5</t>
  </si>
  <si>
    <t>03</t>
  </si>
  <si>
    <t>NO LO QUIERE</t>
  </si>
  <si>
    <t xml:space="preserve">  MLRI68919X6</t>
  </si>
  <si>
    <t xml:space="preserve">RIGOLLEAU 6PC VASO COPON GOURMET 450ML </t>
  </si>
  <si>
    <t>FB5100040269</t>
  </si>
  <si>
    <t>058951</t>
  </si>
  <si>
    <t>BDD - 748 TIAGO PROKOPIEC</t>
  </si>
  <si>
    <t>5</t>
  </si>
  <si>
    <t xml:space="preserve">  TRAPOGRANDE</t>
  </si>
  <si>
    <t>+TRAPO DE PISO C/ FRASES 60X70</t>
  </si>
  <si>
    <t>FB5100039697</t>
  </si>
  <si>
    <t>076321</t>
  </si>
  <si>
    <t>BDS - 3136/3270/3311 NATALIA LUBO</t>
  </si>
  <si>
    <t>5</t>
  </si>
  <si>
    <t xml:space="preserve">  TW73630VELA</t>
  </si>
  <si>
    <t xml:space="preserve">+**VELA SOJA AROMA 270CC </t>
  </si>
  <si>
    <t>FB5100039748</t>
  </si>
  <si>
    <t>070986</t>
  </si>
  <si>
    <t>BDS - 2231/2383/3290 MARCELA MONTANARI</t>
  </si>
  <si>
    <t>8</t>
  </si>
  <si>
    <t xml:space="preserve">  TW73630VELA</t>
  </si>
  <si>
    <t xml:space="preserve">+**VELA SOJA AROMA 270CC </t>
  </si>
  <si>
    <t>FB5100040286</t>
  </si>
  <si>
    <t>077666</t>
  </si>
  <si>
    <t>BDS - 3432 VICTORIA MAGNANI</t>
  </si>
  <si>
    <t>5</t>
  </si>
  <si>
    <t xml:space="preserve">  TW83140VELA</t>
  </si>
  <si>
    <t xml:space="preserve">**VELA 100% SOJA AROMA JAZMIN BELLIZE VERDE </t>
  </si>
  <si>
    <t>FB5100039804</t>
  </si>
  <si>
    <t>075536</t>
  </si>
  <si>
    <t>BDS - 2925/3306/3847 MARIA VERONICA SALVAREZZA</t>
  </si>
  <si>
    <t>5</t>
  </si>
  <si>
    <t xml:space="preserve">  TW83140VELA</t>
  </si>
  <si>
    <t xml:space="preserve">**VELA 100% SOJA AROMA JAZMIN BELLIZE VERDE </t>
  </si>
  <si>
    <t>FB5100039872</t>
  </si>
  <si>
    <t>065407</t>
  </si>
  <si>
    <t>BDS - 1167/2083/3334 MANUELA FERNANDEZ</t>
  </si>
  <si>
    <t>5</t>
  </si>
  <si>
    <t xml:space="preserve">  TW88423VELA</t>
  </si>
  <si>
    <t>**VELA 100% SOJA AROMA JAZMIN BELLIZE CRISTAL</t>
  </si>
  <si>
    <t>FB5100039748</t>
  </si>
  <si>
    <t>070986</t>
  </si>
  <si>
    <t>BDS - 2231/2383/3290 MARCELA MONTANARI</t>
  </si>
  <si>
    <t>8</t>
  </si>
  <si>
    <t xml:space="preserve">  TW88423VELA</t>
  </si>
  <si>
    <t>**VELA 100% SOJA AROMA JAZMIN BELLIZE CRISTAL</t>
  </si>
  <si>
    <t>FB5100039794</t>
  </si>
  <si>
    <t>061680</t>
  </si>
  <si>
    <t>BDS - 3299 SOFIA GONZALEZ</t>
  </si>
  <si>
    <t>5</t>
  </si>
  <si>
    <t xml:space="preserve">  TW88423VELA</t>
  </si>
  <si>
    <t>**VELA 100% SOJA AROMA JAZMIN BELLIZE CRISTAL</t>
  </si>
  <si>
    <t>FB5100039802</t>
  </si>
  <si>
    <t>077109</t>
  </si>
  <si>
    <t>BDS - 3304 DAIANA BALDUCCI</t>
  </si>
  <si>
    <t>5</t>
  </si>
  <si>
    <t xml:space="preserve">  TW88423VELA</t>
  </si>
  <si>
    <t>**VELA 100% SOJA AROMA JAZMIN BELLIZE CRISTAL</t>
  </si>
  <si>
    <t>FB5100039815</t>
  </si>
  <si>
    <t>062730</t>
  </si>
  <si>
    <t>BDS - 714/3337 ELIANA JAZMIN GIMENEZ</t>
  </si>
  <si>
    <t>5</t>
  </si>
  <si>
    <t>30</t>
  </si>
  <si>
    <t>REC. DE PRECIO</t>
  </si>
  <si>
    <t xml:space="preserve">  TW88423VELA</t>
  </si>
  <si>
    <t>**VELA 100% SOJA AROMA JAZMIN BELLIZE CRISTAL</t>
  </si>
  <si>
    <t>FB5100039804</t>
  </si>
  <si>
    <t>075536</t>
  </si>
  <si>
    <t>BDS - 2925/3306/3847 MARIA VERONICA SALVAREZZA</t>
  </si>
  <si>
    <t>5</t>
  </si>
  <si>
    <t xml:space="preserve">  TW88423VELA</t>
  </si>
  <si>
    <t>**VELA 100% SOJA AROMA JAZMIN BELLIZE CRISTAL</t>
  </si>
  <si>
    <t>FB5100040091</t>
  </si>
  <si>
    <t>077398</t>
  </si>
  <si>
    <t>BDS - 3367 LORENA TUYRA ARAUJO CAMILETTI</t>
  </si>
  <si>
    <t>5</t>
  </si>
  <si>
    <t>30</t>
  </si>
  <si>
    <t>REC. DE PRECIO</t>
  </si>
  <si>
    <t xml:space="preserve">  TW88423VELA</t>
  </si>
  <si>
    <t>**VELA 100% SOJA AROMA JAZMIN BELLIZE CRISTAL</t>
  </si>
  <si>
    <t>FB5100040283</t>
  </si>
  <si>
    <t>077661</t>
  </si>
  <si>
    <t>BDS - 3429/3561 AGUSTINA RAMPOLDI</t>
  </si>
  <si>
    <t>5</t>
  </si>
  <si>
    <t xml:space="preserve">  TW88423VELA</t>
  </si>
  <si>
    <t>**VELA 100% SOJA AROMA JAZMIN BELLIZE CRISTAL</t>
  </si>
  <si>
    <t>FB5100040286</t>
  </si>
  <si>
    <t>077666</t>
  </si>
  <si>
    <t>BDS - 3432 VICTORIA MAGNANI</t>
  </si>
  <si>
    <t>5</t>
  </si>
  <si>
    <t xml:space="preserve">  TW88640VELA</t>
  </si>
  <si>
    <t>**VELA 100% SOJA AROMA JAZMIN BELLIZE AZUL</t>
  </si>
  <si>
    <t>FB5100039804</t>
  </si>
  <si>
    <t>075536</t>
  </si>
  <si>
    <t>BDS - 2925/3306/3847 MARIA VERONICA SALVAREZZA</t>
  </si>
  <si>
    <t>5</t>
  </si>
  <si>
    <t xml:space="preserve"> 019BO5217NEW</t>
  </si>
  <si>
    <t xml:space="preserve">BOT. H2O 1L TAPON CORCHO ECOLOGICO </t>
  </si>
  <si>
    <t>FB5100039791</t>
  </si>
  <si>
    <t>077102</t>
  </si>
  <si>
    <t>BDS - 3295 NATALIA GIULIANO</t>
  </si>
  <si>
    <t>5</t>
  </si>
  <si>
    <t xml:space="preserve"> 019BO5217NEW</t>
  </si>
  <si>
    <t xml:space="preserve">BOT. H2O 1L TAPON CORCHO ECOLOGICO </t>
  </si>
  <si>
    <t>FB5100039839</t>
  </si>
  <si>
    <t>065490</t>
  </si>
  <si>
    <t>BDS - 1199/3059/3070/3320 YAMILA ANDREA SAUCO</t>
  </si>
  <si>
    <t>5</t>
  </si>
  <si>
    <t>COSTO S/IVA</t>
  </si>
  <si>
    <t>COSTO C/IVA</t>
  </si>
  <si>
    <t>POLITICA DE DTO</t>
  </si>
  <si>
    <t>COSTO - 15 Y 10</t>
  </si>
  <si>
    <t>COSTO -5 CONTADO</t>
  </si>
  <si>
    <t>COSTO - 9,09 (VENDEDORES)</t>
  </si>
  <si>
    <t>VENTA S/IVA</t>
  </si>
  <si>
    <t>VENTA C/IVA</t>
  </si>
  <si>
    <t>VENTA TOTAL</t>
  </si>
  <si>
    <t>TIENDA NUBE</t>
  </si>
  <si>
    <t>DIFERENCIAS TN - FACTURADO</t>
  </si>
  <si>
    <t>COD. MP</t>
  </si>
  <si>
    <t>RET MP</t>
  </si>
  <si>
    <t>RET TN</t>
  </si>
  <si>
    <t>RET AFIP</t>
  </si>
  <si>
    <t>COBRADO</t>
  </si>
  <si>
    <t>DIF</t>
  </si>
  <si>
    <t>COSTO TOTAL X VENTA</t>
  </si>
  <si>
    <t xml:space="preserve"> </t>
  </si>
  <si>
    <t>-</t>
  </si>
  <si>
    <t>COSTO TOTAL</t>
  </si>
  <si>
    <t>MOPA A MUÑOZ</t>
  </si>
  <si>
    <t>COSTO DOLCE</t>
  </si>
  <si>
    <t>TRANSFERIR A DOLCE</t>
  </si>
  <si>
    <t>ORDEN</t>
  </si>
  <si>
    <t>X</t>
  </si>
  <si>
    <t>COMENTARIO</t>
  </si>
  <si>
    <t>CORREO</t>
  </si>
  <si>
    <t>TRANSFE</t>
  </si>
  <si>
    <t>CAMBIO - X TRANSFE</t>
  </si>
  <si>
    <t>NO SE MANDO TAZA ROMA VERDE DE ORDEN 3317</t>
  </si>
  <si>
    <t>CODIGO</t>
  </si>
  <si>
    <t>295,98 X TRANSFE</t>
  </si>
  <si>
    <t>SE LE DEVOLVIO 3294 X FRASCOS</t>
  </si>
  <si>
    <t>GIFT CARD</t>
  </si>
  <si>
    <t>CORREO Y GIFTCARD</t>
  </si>
  <si>
    <t>X 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</si>
</sst>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6" formatCode="#,###,##0.00"/>
  </numFmts>
  <fonts count="2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Fill="1" applyBorder="1"/>
    <xf numFmtId="164" fontId="0" fillId="0" borderId="1" xfId="0" applyNumberFormat="1" applyFont="1" applyFill="1" applyBorder="1"/>
    <xf numFmtId="166" fontId="0" fillId="0" borderId="1" xfId="0" applyNumberFormat="1" applyFont="1" applyFill="1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66" fontId="0" fillId="0" borderId="0" xfId="0" applyNumberFormat="1"/>
    <xf numFmtId="0" fontId="0" fillId="5" borderId="1" xfId="0" applyFont="1" applyFill="1" applyBorder="1"/>
    <xf numFmtId="164" fontId="0" fillId="5" borderId="1" xfId="0" applyNumberFormat="1" applyFont="1" applyFill="1" applyBorder="1"/>
    <xf numFmtId="166" fontId="0" fillId="5" borderId="1" xfId="0" applyNumberFormat="1" applyFont="1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166" fontId="0" fillId="2" borderId="1" xfId="0" applyNumberFormat="1" applyFont="1" applyFill="1" applyBorder="1"/>
    <xf numFmtId="0" fontId="0" fillId="2" borderId="0" xfId="0" applyFill="1"/>
    <xf numFmtId="0" fontId="0" fillId="0" borderId="1" xfId="0" applyBorder="1"/>
    <xf numFmtId="166" fontId="0" fillId="0" borderId="1" xfId="0" applyNumberFormat="1" applyBorder="1"/>
    <xf numFmtId="0" fontId="1" fillId="0" borderId="1" xfId="0" applyFont="1" applyBorder="1"/>
    <xf numFmtId="166" fontId="1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%20Mu&#241;oz/Downloads/ventas%20(5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 (5)"/>
    </sheetNames>
    <sheetDataSet>
      <sheetData sheetId="0">
        <row r="2">
          <cell r="A2">
            <v>3448</v>
          </cell>
          <cell r="B2" t="str">
            <v>constanzarocca@hotmail.com</v>
          </cell>
          <cell r="C2">
            <v>44408</v>
          </cell>
          <cell r="D2" t="str">
            <v>Abierta</v>
          </cell>
          <cell r="E2" t="str">
            <v>Recibido</v>
          </cell>
          <cell r="F2" t="str">
            <v>Enviado</v>
          </cell>
          <cell r="G2" t="str">
            <v>ARS</v>
          </cell>
          <cell r="H2" t="str">
            <v>2889.63</v>
          </cell>
          <cell r="I2">
            <v>0</v>
          </cell>
          <cell r="J2" t="str">
            <v>375.54</v>
          </cell>
          <cell r="K2" t="str">
            <v>3265.17</v>
          </cell>
        </row>
        <row r="3">
          <cell r="A3">
            <v>3448</v>
          </cell>
          <cell r="B3" t="str">
            <v>constanzarocca@hotmail.com</v>
          </cell>
        </row>
        <row r="4">
          <cell r="A4">
            <v>3448</v>
          </cell>
          <cell r="B4" t="str">
            <v>constanzarocca@hotmail.com</v>
          </cell>
        </row>
        <row r="5">
          <cell r="A5">
            <v>3448</v>
          </cell>
          <cell r="B5" t="str">
            <v>constanzarocca@hotmail.com</v>
          </cell>
        </row>
        <row r="6">
          <cell r="A6">
            <v>3448</v>
          </cell>
          <cell r="B6" t="str">
            <v>constanzarocca@hotmail.com</v>
          </cell>
        </row>
        <row r="7">
          <cell r="A7">
            <v>3447</v>
          </cell>
          <cell r="B7" t="str">
            <v>martaocariz@hotmail.com</v>
          </cell>
          <cell r="C7">
            <v>44408</v>
          </cell>
          <cell r="D7" t="str">
            <v>Abierta</v>
          </cell>
          <cell r="E7" t="str">
            <v>Recibido</v>
          </cell>
          <cell r="F7" t="str">
            <v>Enviado</v>
          </cell>
          <cell r="G7" t="str">
            <v>ARS</v>
          </cell>
          <cell r="H7">
            <v>2800</v>
          </cell>
          <cell r="I7">
            <v>0</v>
          </cell>
          <cell r="J7">
            <v>0</v>
          </cell>
          <cell r="K7">
            <v>2800</v>
          </cell>
        </row>
        <row r="8">
          <cell r="A8">
            <v>3446</v>
          </cell>
          <cell r="B8" t="str">
            <v>nachodellargue@gmail.com</v>
          </cell>
          <cell r="C8">
            <v>44408</v>
          </cell>
          <cell r="D8" t="str">
            <v>Abierta</v>
          </cell>
          <cell r="E8" t="str">
            <v>Recibido</v>
          </cell>
          <cell r="F8" t="str">
            <v>Enviado</v>
          </cell>
          <cell r="G8" t="str">
            <v>ARS</v>
          </cell>
          <cell r="H8">
            <v>2324</v>
          </cell>
          <cell r="I8">
            <v>0</v>
          </cell>
          <cell r="J8">
            <v>0</v>
          </cell>
          <cell r="K8">
            <v>2324</v>
          </cell>
        </row>
        <row r="9">
          <cell r="A9">
            <v>3446</v>
          </cell>
          <cell r="B9" t="str">
            <v>nachodellargue@gmail.com</v>
          </cell>
        </row>
        <row r="10">
          <cell r="A10">
            <v>3445</v>
          </cell>
          <cell r="B10" t="str">
            <v>carito27_avanti@hotmail.com</v>
          </cell>
          <cell r="C10">
            <v>44408</v>
          </cell>
          <cell r="D10" t="str">
            <v>Abierta</v>
          </cell>
          <cell r="E10" t="str">
            <v>Recibido</v>
          </cell>
          <cell r="F10" t="str">
            <v>Enviado</v>
          </cell>
          <cell r="G10" t="str">
            <v>ARS</v>
          </cell>
          <cell r="H10">
            <v>2220</v>
          </cell>
          <cell r="I10">
            <v>0</v>
          </cell>
          <cell r="J10" t="str">
            <v>439.86</v>
          </cell>
          <cell r="K10" t="str">
            <v>2659.86</v>
          </cell>
        </row>
        <row r="11">
          <cell r="A11">
            <v>3445</v>
          </cell>
          <cell r="B11" t="str">
            <v>carito27_avanti@hotmail.com</v>
          </cell>
        </row>
        <row r="12">
          <cell r="A12">
            <v>3445</v>
          </cell>
          <cell r="B12" t="str">
            <v>carito27_avanti@hotmail.com</v>
          </cell>
        </row>
        <row r="13">
          <cell r="A13">
            <v>3444</v>
          </cell>
          <cell r="B13" t="str">
            <v>Flordonatti_90@hotmail.com</v>
          </cell>
          <cell r="C13">
            <v>44408</v>
          </cell>
          <cell r="D13" t="str">
            <v>Abierta</v>
          </cell>
          <cell r="E13" t="str">
            <v>Recibido</v>
          </cell>
          <cell r="F13" t="str">
            <v>Enviado</v>
          </cell>
          <cell r="G13" t="str">
            <v>ARS</v>
          </cell>
          <cell r="H13">
            <v>1300</v>
          </cell>
          <cell r="I13">
            <v>195</v>
          </cell>
          <cell r="J13">
            <v>0</v>
          </cell>
          <cell r="K13">
            <v>1105</v>
          </cell>
        </row>
        <row r="14">
          <cell r="A14">
            <v>3444</v>
          </cell>
          <cell r="B14" t="str">
            <v>Flordonatti_90@hotmail.com</v>
          </cell>
        </row>
        <row r="15">
          <cell r="A15">
            <v>3443</v>
          </cell>
          <cell r="B15" t="str">
            <v>Flordonatti_90@hotmail.com</v>
          </cell>
          <cell r="C15">
            <v>44408</v>
          </cell>
          <cell r="D15" t="str">
            <v>Abierta</v>
          </cell>
          <cell r="E15" t="str">
            <v>Recibido</v>
          </cell>
          <cell r="F15" t="str">
            <v>Enviado</v>
          </cell>
          <cell r="G15" t="str">
            <v>ARS</v>
          </cell>
          <cell r="H15" t="str">
            <v>4669.94</v>
          </cell>
          <cell r="I15" t="str">
            <v>502.79</v>
          </cell>
          <cell r="J15">
            <v>0</v>
          </cell>
          <cell r="K15" t="str">
            <v>4167.15</v>
          </cell>
        </row>
        <row r="16">
          <cell r="A16">
            <v>3443</v>
          </cell>
          <cell r="B16" t="str">
            <v>Flordonatti_90@hotmail.com</v>
          </cell>
        </row>
        <row r="17">
          <cell r="A17">
            <v>3443</v>
          </cell>
          <cell r="B17" t="str">
            <v>Flordonatti_90@hotmail.com</v>
          </cell>
        </row>
        <row r="18">
          <cell r="A18">
            <v>3443</v>
          </cell>
          <cell r="B18" t="str">
            <v>Flordonatti_90@hotmail.com</v>
          </cell>
        </row>
        <row r="19">
          <cell r="A19">
            <v>3443</v>
          </cell>
          <cell r="B19" t="str">
            <v>Flordonatti_90@hotmail.com</v>
          </cell>
        </row>
        <row r="20">
          <cell r="A20">
            <v>3443</v>
          </cell>
          <cell r="B20" t="str">
            <v>Flordonatti_90@hotmail.com</v>
          </cell>
        </row>
        <row r="21">
          <cell r="A21">
            <v>3443</v>
          </cell>
          <cell r="B21" t="str">
            <v>Flordonatti_90@hotmail.com</v>
          </cell>
        </row>
        <row r="22">
          <cell r="A22">
            <v>3443</v>
          </cell>
          <cell r="B22" t="str">
            <v>Flordonatti_90@hotmail.com</v>
          </cell>
        </row>
        <row r="23">
          <cell r="A23">
            <v>3442</v>
          </cell>
          <cell r="B23" t="str">
            <v>aylumarinozzi@gmail.com</v>
          </cell>
          <cell r="C23">
            <v>44408</v>
          </cell>
          <cell r="D23" t="str">
            <v>Abierta</v>
          </cell>
          <cell r="E23" t="str">
            <v>Recibido</v>
          </cell>
          <cell r="F23" t="str">
            <v>Enviado</v>
          </cell>
          <cell r="G23" t="str">
            <v>ARS</v>
          </cell>
          <cell r="H23" t="str">
            <v>3099.99</v>
          </cell>
          <cell r="I23">
            <v>0</v>
          </cell>
          <cell r="J23">
            <v>0</v>
          </cell>
          <cell r="K23" t="str">
            <v>3099.99</v>
          </cell>
        </row>
        <row r="24">
          <cell r="A24">
            <v>3441</v>
          </cell>
          <cell r="B24" t="str">
            <v>mosqueramsol@gmail.com</v>
          </cell>
          <cell r="C24">
            <v>44408</v>
          </cell>
          <cell r="D24" t="str">
            <v>Abierta</v>
          </cell>
          <cell r="E24" t="str">
            <v>Recibido</v>
          </cell>
          <cell r="F24" t="str">
            <v>Enviado</v>
          </cell>
          <cell r="G24" t="str">
            <v>ARS</v>
          </cell>
          <cell r="H24" t="str">
            <v>7997.89</v>
          </cell>
          <cell r="I24">
            <v>0</v>
          </cell>
          <cell r="J24">
            <v>0</v>
          </cell>
          <cell r="K24" t="str">
            <v>7997.89</v>
          </cell>
        </row>
        <row r="25">
          <cell r="A25">
            <v>3441</v>
          </cell>
          <cell r="B25" t="str">
            <v>mosqueramsol@gmail.com</v>
          </cell>
        </row>
        <row r="26">
          <cell r="A26">
            <v>3441</v>
          </cell>
          <cell r="B26" t="str">
            <v>mosqueramsol@gmail.com</v>
          </cell>
        </row>
        <row r="27">
          <cell r="A27">
            <v>3441</v>
          </cell>
          <cell r="B27" t="str">
            <v>mosqueramsol@gmail.com</v>
          </cell>
        </row>
        <row r="28">
          <cell r="A28">
            <v>3441</v>
          </cell>
          <cell r="B28" t="str">
            <v>mosqueramsol@gmail.com</v>
          </cell>
        </row>
        <row r="29">
          <cell r="A29">
            <v>3441</v>
          </cell>
          <cell r="B29" t="str">
            <v>mosqueramsol@gmail.com</v>
          </cell>
        </row>
        <row r="30">
          <cell r="A30">
            <v>3441</v>
          </cell>
          <cell r="B30" t="str">
            <v>mosqueramsol@gmail.com</v>
          </cell>
        </row>
        <row r="31">
          <cell r="A31">
            <v>3441</v>
          </cell>
          <cell r="B31" t="str">
            <v>mosqueramsol@gmail.com</v>
          </cell>
        </row>
        <row r="32">
          <cell r="A32">
            <v>3441</v>
          </cell>
          <cell r="B32" t="str">
            <v>mosqueramsol@gmail.com</v>
          </cell>
        </row>
        <row r="33">
          <cell r="A33">
            <v>3441</v>
          </cell>
          <cell r="B33" t="str">
            <v>mosqueramsol@gmail.com</v>
          </cell>
        </row>
        <row r="34">
          <cell r="A34">
            <v>3441</v>
          </cell>
          <cell r="B34" t="str">
            <v>mosqueramsol@gmail.com</v>
          </cell>
        </row>
        <row r="35">
          <cell r="A35">
            <v>3441</v>
          </cell>
          <cell r="B35" t="str">
            <v>mosqueramsol@gmail.com</v>
          </cell>
        </row>
        <row r="36">
          <cell r="A36">
            <v>3440</v>
          </cell>
          <cell r="B36" t="str">
            <v>malvigiunchetti@gmail.com</v>
          </cell>
          <cell r="C36">
            <v>44407</v>
          </cell>
          <cell r="D36" t="str">
            <v>Abierta</v>
          </cell>
          <cell r="E36" t="str">
            <v>Recibido</v>
          </cell>
          <cell r="F36" t="str">
            <v>Enviado</v>
          </cell>
          <cell r="G36" t="str">
            <v>ARS</v>
          </cell>
          <cell r="H36" t="str">
            <v>4133.98</v>
          </cell>
          <cell r="I36">
            <v>0</v>
          </cell>
          <cell r="J36">
            <v>0</v>
          </cell>
          <cell r="K36" t="str">
            <v>4133.98</v>
          </cell>
        </row>
        <row r="37">
          <cell r="A37">
            <v>3440</v>
          </cell>
          <cell r="B37" t="str">
            <v>malvigiunchetti@gmail.com</v>
          </cell>
        </row>
        <row r="38">
          <cell r="A38">
            <v>3440</v>
          </cell>
          <cell r="B38" t="str">
            <v>malvigiunchetti@gmail.com</v>
          </cell>
        </row>
        <row r="39">
          <cell r="A39">
            <v>3440</v>
          </cell>
          <cell r="B39" t="str">
            <v>malvigiunchetti@gmail.com</v>
          </cell>
        </row>
        <row r="40">
          <cell r="A40">
            <v>3440</v>
          </cell>
          <cell r="B40" t="str">
            <v>malvigiunchetti@gmail.com</v>
          </cell>
        </row>
        <row r="41">
          <cell r="A41">
            <v>3440</v>
          </cell>
          <cell r="B41" t="str">
            <v>malvigiunchetti@gmail.com</v>
          </cell>
        </row>
        <row r="42">
          <cell r="A42">
            <v>3440</v>
          </cell>
          <cell r="B42" t="str">
            <v>malvigiunchetti@gmail.com</v>
          </cell>
        </row>
        <row r="43">
          <cell r="A43">
            <v>3439</v>
          </cell>
          <cell r="B43" t="str">
            <v>marielajimena_nunez@yahoo.com.ar</v>
          </cell>
          <cell r="C43">
            <v>44407</v>
          </cell>
          <cell r="D43" t="str">
            <v>Abierta</v>
          </cell>
          <cell r="E43" t="str">
            <v>Recibido</v>
          </cell>
          <cell r="F43" t="str">
            <v>Enviado</v>
          </cell>
          <cell r="G43" t="str">
            <v>ARS</v>
          </cell>
          <cell r="H43">
            <v>3284</v>
          </cell>
          <cell r="I43">
            <v>0</v>
          </cell>
          <cell r="J43">
            <v>0</v>
          </cell>
          <cell r="K43">
            <v>3284</v>
          </cell>
        </row>
        <row r="44">
          <cell r="A44">
            <v>3439</v>
          </cell>
          <cell r="B44" t="str">
            <v>marielajimena_nunez@yahoo.com.ar</v>
          </cell>
        </row>
        <row r="45">
          <cell r="A45">
            <v>3438</v>
          </cell>
          <cell r="B45" t="str">
            <v>mariaagustinamachado@hotmail.com</v>
          </cell>
          <cell r="C45">
            <v>44407</v>
          </cell>
          <cell r="D45" t="str">
            <v>Abierta</v>
          </cell>
          <cell r="E45" t="str">
            <v>Recibido</v>
          </cell>
          <cell r="F45" t="str">
            <v>Enviado</v>
          </cell>
          <cell r="G45" t="str">
            <v>ARS</v>
          </cell>
          <cell r="H45" t="str">
            <v>3397.6</v>
          </cell>
          <cell r="I45" t="str">
            <v>509.64</v>
          </cell>
          <cell r="J45" t="str">
            <v>438.26</v>
          </cell>
          <cell r="K45" t="str">
            <v>3326.22</v>
          </cell>
        </row>
        <row r="46">
          <cell r="A46">
            <v>3438</v>
          </cell>
          <cell r="B46" t="str">
            <v>mariaagustinamachado@hotmail.com</v>
          </cell>
        </row>
        <row r="47">
          <cell r="A47">
            <v>3438</v>
          </cell>
          <cell r="B47" t="str">
            <v>mariaagustinamachado@hotmail.com</v>
          </cell>
        </row>
        <row r="48">
          <cell r="A48">
            <v>3438</v>
          </cell>
          <cell r="B48" t="str">
            <v>mariaagustinamachado@hotmail.com</v>
          </cell>
        </row>
        <row r="49">
          <cell r="A49">
            <v>3438</v>
          </cell>
          <cell r="B49" t="str">
            <v>mariaagustinamachado@hotmail.com</v>
          </cell>
        </row>
        <row r="50">
          <cell r="A50">
            <v>3437</v>
          </cell>
          <cell r="B50" t="str">
            <v>florencia.maddaloni@gmail.com</v>
          </cell>
          <cell r="C50">
            <v>44407</v>
          </cell>
          <cell r="D50" t="str">
            <v>Abierta</v>
          </cell>
          <cell r="E50" t="str">
            <v>Recibido</v>
          </cell>
          <cell r="F50" t="str">
            <v>Enviado</v>
          </cell>
          <cell r="G50" t="str">
            <v>ARS</v>
          </cell>
          <cell r="H50" t="str">
            <v>5501.94</v>
          </cell>
          <cell r="I50">
            <v>0</v>
          </cell>
          <cell r="J50">
            <v>0</v>
          </cell>
          <cell r="K50" t="str">
            <v>5501.94</v>
          </cell>
        </row>
        <row r="51">
          <cell r="A51">
            <v>3436</v>
          </cell>
          <cell r="B51" t="str">
            <v>solalvarez97@hotmail.com</v>
          </cell>
          <cell r="C51">
            <v>44406</v>
          </cell>
          <cell r="D51" t="str">
            <v>Abierta</v>
          </cell>
          <cell r="E51" t="str">
            <v>Recibido</v>
          </cell>
          <cell r="F51" t="str">
            <v>Enviado</v>
          </cell>
          <cell r="G51" t="str">
            <v>ARS</v>
          </cell>
          <cell r="H51" t="str">
            <v>5624.92</v>
          </cell>
          <cell r="I51">
            <v>0</v>
          </cell>
          <cell r="J51" t="str">
            <v>405.14</v>
          </cell>
          <cell r="K51" t="str">
            <v>6030.06</v>
          </cell>
        </row>
        <row r="52">
          <cell r="A52">
            <v>3436</v>
          </cell>
          <cell r="B52" t="str">
            <v>solalvarez97@hotmail.com</v>
          </cell>
        </row>
        <row r="53">
          <cell r="A53">
            <v>3436</v>
          </cell>
          <cell r="B53" t="str">
            <v>solalvarez97@hotmail.com</v>
          </cell>
        </row>
        <row r="54">
          <cell r="A54">
            <v>3436</v>
          </cell>
          <cell r="B54" t="str">
            <v>solalvarez97@hotmail.com</v>
          </cell>
        </row>
        <row r="55">
          <cell r="A55">
            <v>3436</v>
          </cell>
          <cell r="B55" t="str">
            <v>solalvarez97@hotmail.com</v>
          </cell>
        </row>
        <row r="56">
          <cell r="A56">
            <v>3436</v>
          </cell>
          <cell r="B56" t="str">
            <v>solalvarez97@hotmail.com</v>
          </cell>
        </row>
        <row r="57">
          <cell r="A57">
            <v>3436</v>
          </cell>
          <cell r="B57" t="str">
            <v>solalvarez97@hotmail.com</v>
          </cell>
        </row>
        <row r="58">
          <cell r="A58">
            <v>3436</v>
          </cell>
          <cell r="B58" t="str">
            <v>solalvarez97@hotmail.com</v>
          </cell>
        </row>
        <row r="59">
          <cell r="A59">
            <v>3435</v>
          </cell>
          <cell r="B59" t="str">
            <v>grisellius@hotmail.com</v>
          </cell>
          <cell r="C59">
            <v>44406</v>
          </cell>
          <cell r="D59" t="str">
            <v>Abierta</v>
          </cell>
          <cell r="E59" t="str">
            <v>Recibido</v>
          </cell>
          <cell r="F59" t="str">
            <v>Enviado</v>
          </cell>
          <cell r="G59" t="str">
            <v>ARS</v>
          </cell>
          <cell r="H59" t="str">
            <v>3785.94</v>
          </cell>
          <cell r="I59">
            <v>0</v>
          </cell>
          <cell r="J59">
            <v>0</v>
          </cell>
          <cell r="K59" t="str">
            <v>3785.94</v>
          </cell>
        </row>
        <row r="60">
          <cell r="A60">
            <v>3434</v>
          </cell>
          <cell r="B60" t="str">
            <v>sofigrun73@gmail.com</v>
          </cell>
          <cell r="C60">
            <v>44406</v>
          </cell>
          <cell r="D60" t="str">
            <v>Abierta</v>
          </cell>
          <cell r="E60" t="str">
            <v>Recibido</v>
          </cell>
          <cell r="F60" t="str">
            <v>Enviado</v>
          </cell>
          <cell r="G60" t="str">
            <v>ARS</v>
          </cell>
          <cell r="H60">
            <v>790</v>
          </cell>
          <cell r="I60">
            <v>0</v>
          </cell>
          <cell r="J60" t="str">
            <v>273.09</v>
          </cell>
          <cell r="K60" t="str">
            <v>1063.09</v>
          </cell>
        </row>
        <row r="61">
          <cell r="A61">
            <v>3433</v>
          </cell>
          <cell r="B61" t="str">
            <v>rochii_9933@hotmail.com</v>
          </cell>
          <cell r="C61">
            <v>44405</v>
          </cell>
          <cell r="D61" t="str">
            <v>Abierta</v>
          </cell>
          <cell r="E61" t="str">
            <v>Recibido</v>
          </cell>
          <cell r="F61" t="str">
            <v>Enviado</v>
          </cell>
          <cell r="G61" t="str">
            <v>ARS</v>
          </cell>
          <cell r="H61" t="str">
            <v>9021.88</v>
          </cell>
          <cell r="I61">
            <v>0</v>
          </cell>
          <cell r="J61" t="str">
            <v>639.35</v>
          </cell>
          <cell r="K61" t="str">
            <v>9661.23</v>
          </cell>
        </row>
        <row r="62">
          <cell r="A62">
            <v>3433</v>
          </cell>
          <cell r="B62" t="str">
            <v>rochii_9933@hotmail.com</v>
          </cell>
        </row>
        <row r="63">
          <cell r="A63">
            <v>3433</v>
          </cell>
          <cell r="B63" t="str">
            <v>rochii_9933@hotmail.com</v>
          </cell>
        </row>
        <row r="64">
          <cell r="A64">
            <v>3433</v>
          </cell>
          <cell r="B64" t="str">
            <v>rochii_9933@hotmail.com</v>
          </cell>
        </row>
        <row r="65">
          <cell r="A65">
            <v>3433</v>
          </cell>
          <cell r="B65" t="str">
            <v>rochii_9933@hotmail.com</v>
          </cell>
        </row>
        <row r="66">
          <cell r="A66">
            <v>3432</v>
          </cell>
          <cell r="B66" t="str">
            <v>victoria.magnani@hotmail.com</v>
          </cell>
          <cell r="C66">
            <v>44405</v>
          </cell>
          <cell r="D66" t="str">
            <v>Abierta</v>
          </cell>
          <cell r="E66" t="str">
            <v>Recibido</v>
          </cell>
          <cell r="F66" t="str">
            <v>Enviado</v>
          </cell>
          <cell r="G66" t="str">
            <v>ARS</v>
          </cell>
          <cell r="H66" t="str">
            <v>8153.84</v>
          </cell>
          <cell r="I66">
            <v>0</v>
          </cell>
          <cell r="J66" t="str">
            <v>438.26</v>
          </cell>
          <cell r="K66" t="str">
            <v>8592.1</v>
          </cell>
        </row>
        <row r="67">
          <cell r="A67">
            <v>3432</v>
          </cell>
          <cell r="B67" t="str">
            <v>victoria.magnani@hotmail.com</v>
          </cell>
        </row>
        <row r="68">
          <cell r="A68">
            <v>3432</v>
          </cell>
          <cell r="B68" t="str">
            <v>victoria.magnani@hotmail.com</v>
          </cell>
        </row>
        <row r="69">
          <cell r="A69">
            <v>3432</v>
          </cell>
          <cell r="B69" t="str">
            <v>victoria.magnani@hotmail.com</v>
          </cell>
        </row>
        <row r="70">
          <cell r="A70">
            <v>3432</v>
          </cell>
          <cell r="B70" t="str">
            <v>victoria.magnani@hotmail.com</v>
          </cell>
        </row>
        <row r="71">
          <cell r="A71">
            <v>3432</v>
          </cell>
          <cell r="B71" t="str">
            <v>victoria.magnani@hotmail.com</v>
          </cell>
        </row>
        <row r="72">
          <cell r="A72">
            <v>3431</v>
          </cell>
          <cell r="B72" t="str">
            <v>guillerminaeier@gmail.com</v>
          </cell>
          <cell r="C72">
            <v>44404</v>
          </cell>
          <cell r="D72" t="str">
            <v>Abierta</v>
          </cell>
          <cell r="E72" t="str">
            <v>Recibido</v>
          </cell>
          <cell r="F72" t="str">
            <v>Enviado</v>
          </cell>
          <cell r="G72" t="str">
            <v>ARS</v>
          </cell>
          <cell r="H72" t="str">
            <v>9644.85</v>
          </cell>
          <cell r="I72">
            <v>0</v>
          </cell>
          <cell r="J72" t="str">
            <v>438.26</v>
          </cell>
          <cell r="K72" t="str">
            <v>10083.11</v>
          </cell>
        </row>
        <row r="73">
          <cell r="A73">
            <v>3431</v>
          </cell>
          <cell r="B73" t="str">
            <v>guillerminaeier@gmail.com</v>
          </cell>
        </row>
        <row r="74">
          <cell r="A74">
            <v>3431</v>
          </cell>
          <cell r="B74" t="str">
            <v>guillerminaeier@gmail.com</v>
          </cell>
        </row>
        <row r="75">
          <cell r="A75">
            <v>3431</v>
          </cell>
          <cell r="B75" t="str">
            <v>guillerminaeier@gmail.com</v>
          </cell>
        </row>
        <row r="76">
          <cell r="A76">
            <v>3431</v>
          </cell>
          <cell r="B76" t="str">
            <v>guillerminaeier@gmail.com</v>
          </cell>
        </row>
        <row r="77">
          <cell r="A77">
            <v>3431</v>
          </cell>
          <cell r="B77" t="str">
            <v>guillerminaeier@gmail.com</v>
          </cell>
        </row>
        <row r="78">
          <cell r="A78">
            <v>3431</v>
          </cell>
          <cell r="B78" t="str">
            <v>guillerminaeier@gmail.com</v>
          </cell>
        </row>
        <row r="79">
          <cell r="A79">
            <v>3431</v>
          </cell>
          <cell r="B79" t="str">
            <v>guillerminaeier@gmail.com</v>
          </cell>
        </row>
        <row r="80">
          <cell r="A80">
            <v>3430</v>
          </cell>
          <cell r="B80" t="str">
            <v>irisbon1999@gmail.com</v>
          </cell>
          <cell r="C80">
            <v>44404</v>
          </cell>
          <cell r="D80" t="str">
            <v>Abierta</v>
          </cell>
          <cell r="E80" t="str">
            <v>Recibido</v>
          </cell>
          <cell r="F80" t="str">
            <v>Enviado</v>
          </cell>
          <cell r="G80" t="str">
            <v>ARS</v>
          </cell>
          <cell r="H80" t="str">
            <v>6636.96</v>
          </cell>
          <cell r="I80">
            <v>0</v>
          </cell>
          <cell r="J80" t="str">
            <v>451.13</v>
          </cell>
          <cell r="K80" t="str">
            <v>7088.09</v>
          </cell>
        </row>
        <row r="81">
          <cell r="A81">
            <v>3430</v>
          </cell>
          <cell r="B81" t="str">
            <v>irisbon1999@gmail.com</v>
          </cell>
        </row>
        <row r="82">
          <cell r="A82">
            <v>3430</v>
          </cell>
          <cell r="B82" t="str">
            <v>irisbon1999@gmail.com</v>
          </cell>
        </row>
        <row r="83">
          <cell r="A83">
            <v>3430</v>
          </cell>
          <cell r="B83" t="str">
            <v>irisbon1999@gmail.com</v>
          </cell>
        </row>
        <row r="84">
          <cell r="A84">
            <v>3429</v>
          </cell>
          <cell r="B84" t="str">
            <v>agustinarampoldi@hotmail.com</v>
          </cell>
          <cell r="C84">
            <v>44404</v>
          </cell>
          <cell r="D84" t="str">
            <v>Abierta</v>
          </cell>
          <cell r="E84" t="str">
            <v>Recibido</v>
          </cell>
          <cell r="F84" t="str">
            <v>Enviado</v>
          </cell>
          <cell r="G84" t="str">
            <v>ARS</v>
          </cell>
          <cell r="H84" t="str">
            <v>5610.92</v>
          </cell>
          <cell r="I84">
            <v>0</v>
          </cell>
          <cell r="J84" t="str">
            <v>438.26</v>
          </cell>
          <cell r="K84" t="str">
            <v>6049.18</v>
          </cell>
        </row>
        <row r="85">
          <cell r="A85">
            <v>3429</v>
          </cell>
          <cell r="B85" t="str">
            <v>agustinarampoldi@hotmail.com</v>
          </cell>
        </row>
        <row r="86">
          <cell r="A86">
            <v>3429</v>
          </cell>
          <cell r="B86" t="str">
            <v>agustinarampoldi@hotmail.com</v>
          </cell>
        </row>
        <row r="87">
          <cell r="A87">
            <v>3429</v>
          </cell>
          <cell r="B87" t="str">
            <v>agustinarampoldi@hotmail.com</v>
          </cell>
        </row>
        <row r="88">
          <cell r="A88">
            <v>3429</v>
          </cell>
          <cell r="B88" t="str">
            <v>agustinarampoldi@hotmail.com</v>
          </cell>
        </row>
        <row r="89">
          <cell r="A89">
            <v>3429</v>
          </cell>
          <cell r="B89" t="str">
            <v>agustinarampoldi@hotmail.com</v>
          </cell>
        </row>
        <row r="90">
          <cell r="A90">
            <v>3429</v>
          </cell>
          <cell r="B90" t="str">
            <v>agustinarampoldi@hotmail.com</v>
          </cell>
        </row>
        <row r="91">
          <cell r="A91">
            <v>3429</v>
          </cell>
          <cell r="B91" t="str">
            <v>agustinarampoldi@hotmail.com</v>
          </cell>
        </row>
        <row r="92">
          <cell r="A92">
            <v>3429</v>
          </cell>
          <cell r="B92" t="str">
            <v>agustinarampoldi@hotmail.com</v>
          </cell>
        </row>
        <row r="93">
          <cell r="A93">
            <v>3428</v>
          </cell>
          <cell r="B93" t="str">
            <v>manuesteves@gmail.com</v>
          </cell>
          <cell r="C93">
            <v>44404</v>
          </cell>
          <cell r="D93" t="str">
            <v>Abierta</v>
          </cell>
          <cell r="E93" t="str">
            <v>Recibido</v>
          </cell>
          <cell r="F93" t="str">
            <v>Enviado</v>
          </cell>
          <cell r="G93" t="str">
            <v>ARS</v>
          </cell>
          <cell r="H93" t="str">
            <v>3099.99</v>
          </cell>
          <cell r="I93">
            <v>0</v>
          </cell>
          <cell r="J93">
            <v>0</v>
          </cell>
          <cell r="K93" t="str">
            <v>3099.99</v>
          </cell>
        </row>
        <row r="94">
          <cell r="A94">
            <v>3427</v>
          </cell>
          <cell r="B94" t="str">
            <v>victoria.e.quintana24.veq@gmail.com</v>
          </cell>
          <cell r="C94">
            <v>44404</v>
          </cell>
          <cell r="D94" t="str">
            <v>Abierta</v>
          </cell>
          <cell r="E94" t="str">
            <v>Recibido</v>
          </cell>
          <cell r="G94" t="str">
            <v>ARS</v>
          </cell>
          <cell r="H94">
            <v>13000</v>
          </cell>
          <cell r="I94">
            <v>0</v>
          </cell>
          <cell r="J94">
            <v>0</v>
          </cell>
          <cell r="K94">
            <v>13000</v>
          </cell>
        </row>
        <row r="95">
          <cell r="A95">
            <v>3426</v>
          </cell>
          <cell r="B95" t="str">
            <v>agosmina.11@gmail.com</v>
          </cell>
          <cell r="C95">
            <v>44403</v>
          </cell>
          <cell r="D95" t="str">
            <v>Abierta</v>
          </cell>
          <cell r="E95" t="str">
            <v>Recibido</v>
          </cell>
          <cell r="F95" t="str">
            <v>Enviado</v>
          </cell>
          <cell r="G95" t="str">
            <v>ARS</v>
          </cell>
          <cell r="H95" t="str">
            <v>2427.6</v>
          </cell>
          <cell r="I95">
            <v>0</v>
          </cell>
          <cell r="J95">
            <v>0</v>
          </cell>
          <cell r="K95" t="str">
            <v>2427.6</v>
          </cell>
        </row>
        <row r="96">
          <cell r="A96">
            <v>3425</v>
          </cell>
          <cell r="B96" t="str">
            <v>gabrielaacosta_97@hotmail.com</v>
          </cell>
          <cell r="C96">
            <v>44403</v>
          </cell>
          <cell r="D96" t="str">
            <v>Abierta</v>
          </cell>
          <cell r="E96" t="str">
            <v>Recibido</v>
          </cell>
          <cell r="F96" t="str">
            <v>Enviado</v>
          </cell>
          <cell r="G96" t="str">
            <v>ARS</v>
          </cell>
          <cell r="H96" t="str">
            <v>8991.87</v>
          </cell>
          <cell r="I96">
            <v>1600</v>
          </cell>
          <cell r="J96" t="str">
            <v>476.72</v>
          </cell>
          <cell r="K96" t="str">
            <v>7868.59</v>
          </cell>
        </row>
        <row r="97">
          <cell r="A97">
            <v>3425</v>
          </cell>
          <cell r="B97" t="str">
            <v>gabrielaacosta_97@hotmail.com</v>
          </cell>
        </row>
        <row r="98">
          <cell r="A98">
            <v>3424</v>
          </cell>
          <cell r="B98" t="str">
            <v>elsitapuertomadryn@hotmail.com</v>
          </cell>
          <cell r="C98">
            <v>44403</v>
          </cell>
          <cell r="D98" t="str">
            <v>Abierta</v>
          </cell>
          <cell r="E98" t="str">
            <v>Recibido</v>
          </cell>
          <cell r="F98" t="str">
            <v>Enviado</v>
          </cell>
          <cell r="G98" t="str">
            <v>ARS</v>
          </cell>
          <cell r="H98">
            <v>2800</v>
          </cell>
          <cell r="I98">
            <v>0</v>
          </cell>
          <cell r="J98">
            <v>0</v>
          </cell>
          <cell r="K98">
            <v>2800</v>
          </cell>
        </row>
        <row r="99">
          <cell r="A99">
            <v>3423</v>
          </cell>
          <cell r="B99" t="str">
            <v>eliane_jms@hotmail.com</v>
          </cell>
          <cell r="C99">
            <v>44402</v>
          </cell>
          <cell r="D99" t="str">
            <v>Abierta</v>
          </cell>
          <cell r="E99" t="str">
            <v>Recibido</v>
          </cell>
          <cell r="F99" t="str">
            <v>Enviado</v>
          </cell>
          <cell r="G99" t="str">
            <v>ARS</v>
          </cell>
          <cell r="H99">
            <v>1043</v>
          </cell>
          <cell r="I99">
            <v>0</v>
          </cell>
          <cell r="J99">
            <v>0</v>
          </cell>
          <cell r="K99">
            <v>1043</v>
          </cell>
        </row>
        <row r="100">
          <cell r="A100">
            <v>3422</v>
          </cell>
          <cell r="B100" t="str">
            <v>rominaogieglo@gmail.com</v>
          </cell>
          <cell r="C100">
            <v>44402</v>
          </cell>
          <cell r="D100" t="str">
            <v>Abierta</v>
          </cell>
          <cell r="E100" t="str">
            <v>Recibido</v>
          </cell>
          <cell r="F100" t="str">
            <v>Enviado</v>
          </cell>
          <cell r="G100" t="str">
            <v>ARS</v>
          </cell>
          <cell r="H100">
            <v>2732</v>
          </cell>
          <cell r="I100">
            <v>0</v>
          </cell>
          <cell r="J100">
            <v>0</v>
          </cell>
          <cell r="K100">
            <v>2732</v>
          </cell>
        </row>
        <row r="101">
          <cell r="A101">
            <v>3422</v>
          </cell>
          <cell r="B101" t="str">
            <v>rominaogieglo@gmail.com</v>
          </cell>
        </row>
        <row r="102">
          <cell r="A102">
            <v>3422</v>
          </cell>
          <cell r="B102" t="str">
            <v>rominaogieglo@gmail.com</v>
          </cell>
        </row>
        <row r="103">
          <cell r="A103">
            <v>3421</v>
          </cell>
          <cell r="B103" t="str">
            <v>jchanoux66@gmail.com</v>
          </cell>
          <cell r="C103">
            <v>44401</v>
          </cell>
          <cell r="D103" t="str">
            <v>Abierta</v>
          </cell>
          <cell r="E103" t="str">
            <v>Recibido</v>
          </cell>
          <cell r="F103" t="str">
            <v>Enviado</v>
          </cell>
          <cell r="G103" t="str">
            <v>ARS</v>
          </cell>
          <cell r="H103" t="str">
            <v>2055.96</v>
          </cell>
          <cell r="I103">
            <v>0</v>
          </cell>
          <cell r="J103">
            <v>0</v>
          </cell>
          <cell r="K103" t="str">
            <v>2055.96</v>
          </cell>
        </row>
        <row r="104">
          <cell r="A104">
            <v>3421</v>
          </cell>
          <cell r="B104" t="str">
            <v>jchanoux66@gmail.com</v>
          </cell>
        </row>
        <row r="105">
          <cell r="A105">
            <v>3421</v>
          </cell>
          <cell r="B105" t="str">
            <v>jchanoux66@gmail.com</v>
          </cell>
        </row>
        <row r="106">
          <cell r="A106">
            <v>3420</v>
          </cell>
          <cell r="B106" t="str">
            <v>camietche5@hotmail.com</v>
          </cell>
          <cell r="C106">
            <v>44401</v>
          </cell>
          <cell r="D106" t="str">
            <v>Abierta</v>
          </cell>
          <cell r="E106" t="str">
            <v>Recibido</v>
          </cell>
          <cell r="F106" t="str">
            <v>Enviado</v>
          </cell>
          <cell r="G106" t="str">
            <v>ARS</v>
          </cell>
          <cell r="H106">
            <v>1477</v>
          </cell>
          <cell r="I106">
            <v>0</v>
          </cell>
          <cell r="J106">
            <v>0</v>
          </cell>
          <cell r="K106">
            <v>1477</v>
          </cell>
        </row>
        <row r="107">
          <cell r="A107">
            <v>3420</v>
          </cell>
          <cell r="B107" t="str">
            <v>camietche5@hotmail.com</v>
          </cell>
        </row>
        <row r="108">
          <cell r="A108">
            <v>3420</v>
          </cell>
          <cell r="B108" t="str">
            <v>camietche5@hotmail.com</v>
          </cell>
        </row>
        <row r="109">
          <cell r="A109">
            <v>3419</v>
          </cell>
          <cell r="B109" t="str">
            <v>josefinamagni@hotmail.com</v>
          </cell>
          <cell r="C109">
            <v>44400</v>
          </cell>
          <cell r="D109" t="str">
            <v>Abierta</v>
          </cell>
          <cell r="E109" t="str">
            <v>Recibido</v>
          </cell>
          <cell r="F109" t="str">
            <v>Enviado</v>
          </cell>
          <cell r="G109" t="str">
            <v>ARS</v>
          </cell>
          <cell r="H109">
            <v>1580</v>
          </cell>
          <cell r="I109">
            <v>0</v>
          </cell>
          <cell r="J109">
            <v>0</v>
          </cell>
          <cell r="K109">
            <v>1580</v>
          </cell>
        </row>
        <row r="110">
          <cell r="A110">
            <v>3419</v>
          </cell>
          <cell r="B110" t="str">
            <v>josefinamagni@hotmail.com</v>
          </cell>
        </row>
        <row r="111">
          <cell r="A111">
            <v>3418</v>
          </cell>
          <cell r="B111" t="str">
            <v>suppovalentina1@gmail.com</v>
          </cell>
          <cell r="C111">
            <v>44400</v>
          </cell>
          <cell r="D111" t="str">
            <v>Abierta</v>
          </cell>
          <cell r="E111" t="str">
            <v>Recibido</v>
          </cell>
          <cell r="F111" t="str">
            <v>Enviado</v>
          </cell>
          <cell r="G111" t="str">
            <v>ARS</v>
          </cell>
          <cell r="H111" t="str">
            <v>2898.96</v>
          </cell>
          <cell r="I111">
            <v>0</v>
          </cell>
          <cell r="J111" t="str">
            <v>341.78</v>
          </cell>
          <cell r="K111" t="str">
            <v>3240.74</v>
          </cell>
        </row>
        <row r="112">
          <cell r="A112">
            <v>3418</v>
          </cell>
          <cell r="B112" t="str">
            <v>suppovalentina1@gmail.com</v>
          </cell>
        </row>
        <row r="113">
          <cell r="A113">
            <v>3417</v>
          </cell>
          <cell r="B113" t="str">
            <v>suppovalentina1@gmail.com</v>
          </cell>
          <cell r="C113">
            <v>44400</v>
          </cell>
          <cell r="D113" t="str">
            <v>Abierta</v>
          </cell>
          <cell r="E113" t="str">
            <v>Pendiente</v>
          </cell>
          <cell r="F113" t="str">
            <v>No está empaquetado</v>
          </cell>
          <cell r="G113" t="str">
            <v>ARS</v>
          </cell>
          <cell r="H113" t="str">
            <v>2898.96</v>
          </cell>
          <cell r="I113">
            <v>0</v>
          </cell>
          <cell r="J113" t="str">
            <v>341.78</v>
          </cell>
          <cell r="K113" t="str">
            <v>3240.74</v>
          </cell>
        </row>
        <row r="114">
          <cell r="A114">
            <v>3417</v>
          </cell>
          <cell r="B114" t="str">
            <v>suppovalentina1@gmail.com</v>
          </cell>
        </row>
        <row r="115">
          <cell r="A115">
            <v>3416</v>
          </cell>
          <cell r="B115" t="str">
            <v>marielavallacco@hotmail.com</v>
          </cell>
          <cell r="C115">
            <v>44400</v>
          </cell>
          <cell r="D115" t="str">
            <v>Abierta</v>
          </cell>
          <cell r="E115" t="str">
            <v>Recibido</v>
          </cell>
          <cell r="F115" t="str">
            <v>Enviado</v>
          </cell>
          <cell r="G115" t="str">
            <v>ARS</v>
          </cell>
          <cell r="H115" t="str">
            <v>5905.29</v>
          </cell>
          <cell r="I115">
            <v>0</v>
          </cell>
          <cell r="J115">
            <v>0</v>
          </cell>
          <cell r="K115" t="str">
            <v>5905.29</v>
          </cell>
        </row>
        <row r="116">
          <cell r="A116">
            <v>3416</v>
          </cell>
          <cell r="B116" t="str">
            <v>marielavallacco@hotmail.com</v>
          </cell>
        </row>
        <row r="117">
          <cell r="A117">
            <v>3416</v>
          </cell>
          <cell r="B117" t="str">
            <v>marielavallacco@hotmail.com</v>
          </cell>
        </row>
        <row r="118">
          <cell r="A118">
            <v>3416</v>
          </cell>
          <cell r="B118" t="str">
            <v>marielavallacco@hotmail.com</v>
          </cell>
        </row>
        <row r="119">
          <cell r="A119">
            <v>3415</v>
          </cell>
          <cell r="B119" t="str">
            <v>solcasaliaa@hotmail.com</v>
          </cell>
          <cell r="C119">
            <v>44400</v>
          </cell>
          <cell r="D119" t="str">
            <v>Abierta</v>
          </cell>
          <cell r="E119" t="str">
            <v>Recibido</v>
          </cell>
          <cell r="F119" t="str">
            <v>Enviado</v>
          </cell>
          <cell r="G119" t="str">
            <v>ARS</v>
          </cell>
          <cell r="H119" t="str">
            <v>5621.94</v>
          </cell>
          <cell r="I119">
            <v>0</v>
          </cell>
          <cell r="J119">
            <v>0</v>
          </cell>
          <cell r="K119" t="str">
            <v>5621.94</v>
          </cell>
        </row>
        <row r="120">
          <cell r="A120">
            <v>3415</v>
          </cell>
          <cell r="B120" t="str">
            <v>solcasaliaa@hotmail.com</v>
          </cell>
        </row>
        <row r="121">
          <cell r="A121">
            <v>3415</v>
          </cell>
          <cell r="B121" t="str">
            <v>solcasaliaa@hotmail.com</v>
          </cell>
        </row>
        <row r="122">
          <cell r="A122">
            <v>3414</v>
          </cell>
          <cell r="B122" t="str">
            <v>lizz960910@gmail.com</v>
          </cell>
          <cell r="C122">
            <v>44399</v>
          </cell>
          <cell r="D122" t="str">
            <v>Abierta</v>
          </cell>
          <cell r="E122" t="str">
            <v>Recibido</v>
          </cell>
          <cell r="F122" t="str">
            <v>Enviado</v>
          </cell>
          <cell r="G122" t="str">
            <v>ARS</v>
          </cell>
          <cell r="H122">
            <v>2399</v>
          </cell>
          <cell r="I122">
            <v>0</v>
          </cell>
          <cell r="J122">
            <v>0</v>
          </cell>
          <cell r="K122">
            <v>2399</v>
          </cell>
        </row>
        <row r="123">
          <cell r="A123">
            <v>3413</v>
          </cell>
          <cell r="B123" t="str">
            <v>moreprisci@gmail.com</v>
          </cell>
          <cell r="C123">
            <v>44399</v>
          </cell>
          <cell r="D123" t="str">
            <v>Abierta</v>
          </cell>
          <cell r="E123" t="str">
            <v>Recibido</v>
          </cell>
          <cell r="F123" t="str">
            <v>Enviado</v>
          </cell>
          <cell r="G123" t="str">
            <v>ARS</v>
          </cell>
          <cell r="H123">
            <v>2399</v>
          </cell>
          <cell r="I123">
            <v>0</v>
          </cell>
          <cell r="J123">
            <v>0</v>
          </cell>
          <cell r="K123">
            <v>2399</v>
          </cell>
        </row>
        <row r="124">
          <cell r="A124">
            <v>3412</v>
          </cell>
          <cell r="B124" t="str">
            <v>ramicastro4@gmail.com</v>
          </cell>
          <cell r="C124">
            <v>44399</v>
          </cell>
          <cell r="D124" t="str">
            <v>Abierta</v>
          </cell>
          <cell r="E124" t="str">
            <v>Recibido</v>
          </cell>
          <cell r="F124" t="str">
            <v>Enviado</v>
          </cell>
          <cell r="G124" t="str">
            <v>ARS</v>
          </cell>
          <cell r="H124" t="str">
            <v>3099.99</v>
          </cell>
          <cell r="I124">
            <v>0</v>
          </cell>
          <cell r="J124" t="str">
            <v>375.54</v>
          </cell>
          <cell r="K124" t="str">
            <v>3475.53</v>
          </cell>
        </row>
        <row r="125">
          <cell r="A125">
            <v>3411</v>
          </cell>
          <cell r="B125" t="str">
            <v>pfzadra@gmail.com</v>
          </cell>
          <cell r="C125">
            <v>44398</v>
          </cell>
          <cell r="D125" t="str">
            <v>Abierta</v>
          </cell>
          <cell r="E125" t="str">
            <v>Recibido</v>
          </cell>
          <cell r="F125" t="str">
            <v>Enviado</v>
          </cell>
          <cell r="G125" t="str">
            <v>ARS</v>
          </cell>
          <cell r="H125" t="str">
            <v>3450.97</v>
          </cell>
          <cell r="I125">
            <v>3294</v>
          </cell>
          <cell r="J125">
            <v>0</v>
          </cell>
          <cell r="K125" t="str">
            <v>156.97</v>
          </cell>
        </row>
        <row r="126">
          <cell r="A126">
            <v>3411</v>
          </cell>
          <cell r="B126" t="str">
            <v>pfzadra@gmail.com</v>
          </cell>
        </row>
        <row r="127">
          <cell r="A127">
            <v>3410</v>
          </cell>
          <cell r="B127" t="str">
            <v>solmenariana@gmail.com</v>
          </cell>
          <cell r="C127">
            <v>44398</v>
          </cell>
          <cell r="D127" t="str">
            <v>Abierta</v>
          </cell>
          <cell r="E127" t="str">
            <v>Recibido</v>
          </cell>
          <cell r="F127" t="str">
            <v>Enviado</v>
          </cell>
          <cell r="G127" t="str">
            <v>ARS</v>
          </cell>
          <cell r="H127" t="str">
            <v>4043.99</v>
          </cell>
          <cell r="I127">
            <v>0</v>
          </cell>
          <cell r="J127">
            <v>0</v>
          </cell>
          <cell r="K127" t="str">
            <v>4043.99</v>
          </cell>
        </row>
        <row r="128">
          <cell r="A128">
            <v>3410</v>
          </cell>
          <cell r="B128" t="str">
            <v>solmenariana@gmail.com</v>
          </cell>
        </row>
        <row r="129">
          <cell r="A129">
            <v>3410</v>
          </cell>
          <cell r="B129" t="str">
            <v>solmenariana@gmail.com</v>
          </cell>
        </row>
        <row r="130">
          <cell r="A130">
            <v>3409</v>
          </cell>
          <cell r="B130" t="str">
            <v>lu.bonn@hotmail.com</v>
          </cell>
          <cell r="C130">
            <v>44397</v>
          </cell>
          <cell r="D130" t="str">
            <v>Abierta</v>
          </cell>
          <cell r="E130" t="str">
            <v>Recibido</v>
          </cell>
          <cell r="F130" t="str">
            <v>Enviado</v>
          </cell>
          <cell r="G130" t="str">
            <v>ARS</v>
          </cell>
          <cell r="H130">
            <v>790</v>
          </cell>
          <cell r="I130">
            <v>0</v>
          </cell>
          <cell r="J130">
            <v>0</v>
          </cell>
          <cell r="K130">
            <v>790</v>
          </cell>
        </row>
        <row r="131">
          <cell r="A131">
            <v>3408</v>
          </cell>
          <cell r="B131" t="str">
            <v>lilisolt@hotmail.com</v>
          </cell>
          <cell r="C131">
            <v>44397</v>
          </cell>
          <cell r="D131" t="str">
            <v>Abierta</v>
          </cell>
          <cell r="E131" t="str">
            <v>Anulado</v>
          </cell>
          <cell r="F131" t="str">
            <v>No está empaquetado</v>
          </cell>
          <cell r="G131" t="str">
            <v>ARS</v>
          </cell>
          <cell r="H131">
            <v>790</v>
          </cell>
          <cell r="I131">
            <v>0</v>
          </cell>
          <cell r="J131" t="str">
            <v>375.54</v>
          </cell>
          <cell r="K131" t="str">
            <v>1165.54</v>
          </cell>
        </row>
        <row r="132">
          <cell r="A132">
            <v>3407</v>
          </cell>
          <cell r="B132" t="str">
            <v>lilisolt@hotmail.com</v>
          </cell>
          <cell r="C132">
            <v>44397</v>
          </cell>
          <cell r="D132" t="str">
            <v>Abierta</v>
          </cell>
          <cell r="E132" t="str">
            <v>Anulado</v>
          </cell>
          <cell r="F132" t="str">
            <v>No está empaquetado</v>
          </cell>
          <cell r="G132" t="str">
            <v>ARS</v>
          </cell>
          <cell r="H132">
            <v>790</v>
          </cell>
          <cell r="I132">
            <v>0</v>
          </cell>
          <cell r="J132" t="str">
            <v>375.54</v>
          </cell>
          <cell r="K132" t="str">
            <v>1165.54</v>
          </cell>
        </row>
        <row r="133">
          <cell r="A133">
            <v>3406</v>
          </cell>
          <cell r="B133" t="str">
            <v>franlemble@hotmail.com</v>
          </cell>
          <cell r="C133">
            <v>44397</v>
          </cell>
          <cell r="D133" t="str">
            <v>Abierta</v>
          </cell>
          <cell r="E133" t="str">
            <v>Recibido</v>
          </cell>
          <cell r="F133" t="str">
            <v>Enviado</v>
          </cell>
          <cell r="G133" t="str">
            <v>ARS</v>
          </cell>
          <cell r="H133" t="str">
            <v>3099.99</v>
          </cell>
          <cell r="I133">
            <v>0</v>
          </cell>
          <cell r="J133">
            <v>0</v>
          </cell>
          <cell r="K133" t="str">
            <v>3099.99</v>
          </cell>
        </row>
        <row r="134">
          <cell r="A134">
            <v>3405</v>
          </cell>
          <cell r="B134" t="str">
            <v>gemenisponcho@gmail.com</v>
          </cell>
          <cell r="C134">
            <v>44397</v>
          </cell>
          <cell r="D134" t="str">
            <v>Abierta</v>
          </cell>
          <cell r="E134" t="str">
            <v>Recibido</v>
          </cell>
          <cell r="G134" t="str">
            <v>ARS</v>
          </cell>
          <cell r="H134">
            <v>3000</v>
          </cell>
          <cell r="I134">
            <v>0</v>
          </cell>
          <cell r="J134">
            <v>0</v>
          </cell>
          <cell r="K134">
            <v>3000</v>
          </cell>
        </row>
        <row r="135">
          <cell r="A135">
            <v>3404</v>
          </cell>
          <cell r="B135" t="str">
            <v>karina.zwenger@live.com.ar</v>
          </cell>
          <cell r="C135">
            <v>44397</v>
          </cell>
          <cell r="D135" t="str">
            <v>Abierta</v>
          </cell>
          <cell r="E135" t="str">
            <v>Recibido</v>
          </cell>
          <cell r="F135" t="str">
            <v>Enviado</v>
          </cell>
          <cell r="G135" t="str">
            <v>ARS</v>
          </cell>
          <cell r="H135" t="str">
            <v>2054.93</v>
          </cell>
          <cell r="I135" t="str">
            <v>296.24</v>
          </cell>
          <cell r="J135">
            <v>0</v>
          </cell>
          <cell r="K135" t="str">
            <v>1758.69</v>
          </cell>
        </row>
        <row r="136">
          <cell r="A136">
            <v>3404</v>
          </cell>
          <cell r="B136" t="str">
            <v>karina.zwenger@live.com.ar</v>
          </cell>
        </row>
        <row r="137">
          <cell r="A137">
            <v>3404</v>
          </cell>
          <cell r="B137" t="str">
            <v>karina.zwenger@live.com.ar</v>
          </cell>
        </row>
        <row r="138">
          <cell r="A138">
            <v>3404</v>
          </cell>
          <cell r="B138" t="str">
            <v>karina.zwenger@live.com.ar</v>
          </cell>
        </row>
        <row r="139">
          <cell r="A139">
            <v>3404</v>
          </cell>
          <cell r="B139" t="str">
            <v>karina.zwenger@live.com.ar</v>
          </cell>
        </row>
        <row r="140">
          <cell r="A140">
            <v>3404</v>
          </cell>
          <cell r="B140" t="str">
            <v>karina.zwenger@live.com.ar</v>
          </cell>
        </row>
        <row r="141">
          <cell r="A141">
            <v>3404</v>
          </cell>
          <cell r="B141" t="str">
            <v>karina.zwenger@live.com.ar</v>
          </cell>
        </row>
        <row r="142">
          <cell r="A142">
            <v>3404</v>
          </cell>
          <cell r="B142" t="str">
            <v>karina.zwenger@live.com.ar</v>
          </cell>
        </row>
        <row r="143">
          <cell r="A143">
            <v>3404</v>
          </cell>
          <cell r="B143" t="str">
            <v>karina.zwenger@live.com.ar</v>
          </cell>
        </row>
        <row r="144">
          <cell r="A144">
            <v>3404</v>
          </cell>
          <cell r="B144" t="str">
            <v>karina.zwenger@live.com.ar</v>
          </cell>
        </row>
        <row r="145">
          <cell r="A145">
            <v>3403</v>
          </cell>
          <cell r="B145" t="str">
            <v>tamaradolce@hotmail.com</v>
          </cell>
          <cell r="C145">
            <v>44397</v>
          </cell>
          <cell r="D145" t="str">
            <v>Abierta</v>
          </cell>
          <cell r="E145" t="str">
            <v>Recibido</v>
          </cell>
          <cell r="F145" t="str">
            <v>Enviado</v>
          </cell>
          <cell r="G145" t="str">
            <v>ARS</v>
          </cell>
          <cell r="H145">
            <v>4568</v>
          </cell>
          <cell r="I145">
            <v>0</v>
          </cell>
          <cell r="J145">
            <v>0</v>
          </cell>
          <cell r="K145">
            <v>4568</v>
          </cell>
        </row>
        <row r="146">
          <cell r="A146">
            <v>3403</v>
          </cell>
          <cell r="B146" t="str">
            <v>tamaradolce@hotmail.com</v>
          </cell>
        </row>
        <row r="147">
          <cell r="A147">
            <v>3403</v>
          </cell>
          <cell r="B147" t="str">
            <v>tamaradolce@hotmail.com</v>
          </cell>
        </row>
        <row r="148">
          <cell r="A148">
            <v>3403</v>
          </cell>
          <cell r="B148" t="str">
            <v>tamaradolce@hotmail.com</v>
          </cell>
        </row>
        <row r="149">
          <cell r="A149">
            <v>3402</v>
          </cell>
          <cell r="B149" t="str">
            <v>grisellius@hotmail.com</v>
          </cell>
          <cell r="C149">
            <v>44397</v>
          </cell>
          <cell r="D149" t="str">
            <v>Abierta</v>
          </cell>
          <cell r="E149" t="str">
            <v>Recibido</v>
          </cell>
          <cell r="F149" t="str">
            <v>Enviado</v>
          </cell>
          <cell r="G149" t="str">
            <v>ARS</v>
          </cell>
          <cell r="H149" t="str">
            <v>3419.94</v>
          </cell>
          <cell r="I149">
            <v>0</v>
          </cell>
          <cell r="J149" t="str">
            <v>407.47</v>
          </cell>
          <cell r="K149" t="str">
            <v>3827.41</v>
          </cell>
        </row>
        <row r="150">
          <cell r="A150">
            <v>3401</v>
          </cell>
          <cell r="B150" t="str">
            <v>vickygreco@hotmail.com</v>
          </cell>
          <cell r="C150">
            <v>44397</v>
          </cell>
          <cell r="D150" t="str">
            <v>Abierta</v>
          </cell>
          <cell r="E150" t="str">
            <v>Recibido</v>
          </cell>
          <cell r="F150" t="str">
            <v>Enviado</v>
          </cell>
          <cell r="G150" t="str">
            <v>ARS</v>
          </cell>
          <cell r="H150">
            <v>1250</v>
          </cell>
          <cell r="I150" t="str">
            <v>187.5</v>
          </cell>
          <cell r="J150">
            <v>0</v>
          </cell>
          <cell r="K150" t="str">
            <v>1062.5</v>
          </cell>
        </row>
        <row r="151">
          <cell r="A151">
            <v>3401</v>
          </cell>
          <cell r="B151" t="str">
            <v>vickygreco@hotmail.com</v>
          </cell>
        </row>
        <row r="152">
          <cell r="A152">
            <v>3401</v>
          </cell>
          <cell r="B152" t="str">
            <v>vickygreco@hotmail.com</v>
          </cell>
        </row>
        <row r="153">
          <cell r="A153">
            <v>3401</v>
          </cell>
          <cell r="B153" t="str">
            <v>vickygreco@hotmail.com</v>
          </cell>
        </row>
        <row r="154">
          <cell r="A154">
            <v>3401</v>
          </cell>
          <cell r="B154" t="str">
            <v>vickygreco@hotmail.com</v>
          </cell>
        </row>
        <row r="155">
          <cell r="A155">
            <v>3400</v>
          </cell>
          <cell r="B155" t="str">
            <v>jezabeljakob@gmail.com</v>
          </cell>
          <cell r="C155">
            <v>44397</v>
          </cell>
          <cell r="D155" t="str">
            <v>Abierta</v>
          </cell>
          <cell r="E155" t="str">
            <v>Recibido</v>
          </cell>
          <cell r="F155" t="str">
            <v>Enviado</v>
          </cell>
          <cell r="G155" t="str">
            <v>ARS</v>
          </cell>
          <cell r="H155" t="str">
            <v>2256.99</v>
          </cell>
          <cell r="I155">
            <v>0</v>
          </cell>
          <cell r="J155" t="str">
            <v>229.19</v>
          </cell>
          <cell r="K155" t="str">
            <v>2486.18</v>
          </cell>
        </row>
        <row r="156">
          <cell r="A156">
            <v>3399</v>
          </cell>
          <cell r="B156" t="str">
            <v>eliaslau@hotmail.com</v>
          </cell>
          <cell r="C156">
            <v>44396</v>
          </cell>
          <cell r="D156" t="str">
            <v>Abierta</v>
          </cell>
          <cell r="E156" t="str">
            <v>Recibido</v>
          </cell>
          <cell r="F156" t="str">
            <v>Enviado</v>
          </cell>
          <cell r="G156" t="str">
            <v>ARS</v>
          </cell>
          <cell r="H156" t="str">
            <v>2396.96</v>
          </cell>
          <cell r="I156" t="str">
            <v>787.99</v>
          </cell>
          <cell r="J156">
            <v>0</v>
          </cell>
          <cell r="K156" t="str">
            <v>1608.97</v>
          </cell>
        </row>
        <row r="157">
          <cell r="A157">
            <v>3399</v>
          </cell>
          <cell r="B157" t="str">
            <v>eliaslau@hotmail.com</v>
          </cell>
        </row>
        <row r="158">
          <cell r="A158">
            <v>3399</v>
          </cell>
          <cell r="B158" t="str">
            <v>eliaslau@hotmail.com</v>
          </cell>
        </row>
        <row r="159">
          <cell r="A159">
            <v>3399</v>
          </cell>
          <cell r="B159" t="str">
            <v>eliaslau@hotmail.com</v>
          </cell>
        </row>
        <row r="160">
          <cell r="A160">
            <v>3399</v>
          </cell>
          <cell r="B160" t="str">
            <v>eliaslau@hotmail.com</v>
          </cell>
        </row>
        <row r="161">
          <cell r="A161">
            <v>3399</v>
          </cell>
          <cell r="B161" t="str">
            <v>eliaslau@hotmail.com</v>
          </cell>
        </row>
        <row r="162">
          <cell r="A162">
            <v>3398</v>
          </cell>
          <cell r="B162" t="str">
            <v>marialuzgallini@gmail.com</v>
          </cell>
          <cell r="C162">
            <v>44396</v>
          </cell>
          <cell r="D162" t="str">
            <v>Abierta</v>
          </cell>
          <cell r="E162" t="str">
            <v>Recibido</v>
          </cell>
          <cell r="F162" t="str">
            <v>Enviado</v>
          </cell>
          <cell r="G162" t="str">
            <v>ARS</v>
          </cell>
          <cell r="H162" t="str">
            <v>4262.99</v>
          </cell>
          <cell r="I162" t="str">
            <v>639.45</v>
          </cell>
          <cell r="J162">
            <v>0</v>
          </cell>
          <cell r="K162" t="str">
            <v>3623.54</v>
          </cell>
        </row>
        <row r="163">
          <cell r="A163">
            <v>3398</v>
          </cell>
          <cell r="B163" t="str">
            <v>marialuzgallini@gmail.com</v>
          </cell>
        </row>
        <row r="164">
          <cell r="A164">
            <v>3398</v>
          </cell>
          <cell r="B164" t="str">
            <v>marialuzgallini@gmail.com</v>
          </cell>
        </row>
        <row r="165">
          <cell r="A165">
            <v>3398</v>
          </cell>
          <cell r="B165" t="str">
            <v>marialuzgallini@gmail.com</v>
          </cell>
        </row>
        <row r="166">
          <cell r="A166">
            <v>3397</v>
          </cell>
          <cell r="B166" t="str">
            <v>valdanna@hotmail.com</v>
          </cell>
          <cell r="C166">
            <v>44396</v>
          </cell>
          <cell r="D166" t="str">
            <v>Abierta</v>
          </cell>
          <cell r="E166" t="str">
            <v>Recibido</v>
          </cell>
          <cell r="F166" t="str">
            <v>Enviado</v>
          </cell>
          <cell r="G166" t="str">
            <v>ARS</v>
          </cell>
          <cell r="H166" t="str">
            <v>3099.99</v>
          </cell>
          <cell r="I166">
            <v>0</v>
          </cell>
          <cell r="J166" t="str">
            <v>268.34</v>
          </cell>
          <cell r="K166" t="str">
            <v>3368.33</v>
          </cell>
        </row>
        <row r="167">
          <cell r="A167">
            <v>3396</v>
          </cell>
          <cell r="B167" t="str">
            <v>chetitus27@gmail.com</v>
          </cell>
          <cell r="C167">
            <v>44396</v>
          </cell>
          <cell r="D167" t="str">
            <v>Abierta</v>
          </cell>
          <cell r="E167" t="str">
            <v>Recibido</v>
          </cell>
          <cell r="F167" t="str">
            <v>Enviado</v>
          </cell>
          <cell r="G167" t="str">
            <v>ARS</v>
          </cell>
          <cell r="H167">
            <v>790</v>
          </cell>
          <cell r="I167">
            <v>0</v>
          </cell>
          <cell r="J167">
            <v>0</v>
          </cell>
          <cell r="K167">
            <v>790</v>
          </cell>
        </row>
        <row r="168">
          <cell r="A168">
            <v>3395</v>
          </cell>
          <cell r="B168" t="str">
            <v>raiyootz@gmail.com</v>
          </cell>
          <cell r="C168">
            <v>44396</v>
          </cell>
          <cell r="D168" t="str">
            <v>Abierta</v>
          </cell>
          <cell r="E168" t="str">
            <v>Recibido</v>
          </cell>
          <cell r="F168" t="str">
            <v>Enviado</v>
          </cell>
          <cell r="G168" t="str">
            <v>ARS</v>
          </cell>
          <cell r="H168" t="str">
            <v>892.98</v>
          </cell>
          <cell r="I168">
            <v>0</v>
          </cell>
          <cell r="J168">
            <v>0</v>
          </cell>
          <cell r="K168" t="str">
            <v>892.98</v>
          </cell>
        </row>
        <row r="169">
          <cell r="A169">
            <v>3395</v>
          </cell>
          <cell r="B169" t="str">
            <v>raiyootz@gmail.com</v>
          </cell>
        </row>
        <row r="170">
          <cell r="A170">
            <v>3395</v>
          </cell>
          <cell r="B170" t="str">
            <v>raiyootz@gmail.com</v>
          </cell>
        </row>
        <row r="171">
          <cell r="A171">
            <v>3395</v>
          </cell>
          <cell r="B171" t="str">
            <v>raiyootz@gmail.com</v>
          </cell>
        </row>
        <row r="172">
          <cell r="A172">
            <v>3394</v>
          </cell>
          <cell r="B172" t="str">
            <v>pameladecona@hotmail.com</v>
          </cell>
          <cell r="C172">
            <v>44396</v>
          </cell>
          <cell r="D172" t="str">
            <v>Abierta</v>
          </cell>
          <cell r="E172" t="str">
            <v>Recibido</v>
          </cell>
          <cell r="F172" t="str">
            <v>Enviado</v>
          </cell>
          <cell r="G172" t="str">
            <v>ARS</v>
          </cell>
          <cell r="H172" t="str">
            <v>6447.96</v>
          </cell>
          <cell r="I172" t="str">
            <v>787.2</v>
          </cell>
          <cell r="J172">
            <v>0</v>
          </cell>
          <cell r="K172" t="str">
            <v>5660.76</v>
          </cell>
        </row>
        <row r="173">
          <cell r="A173">
            <v>3394</v>
          </cell>
          <cell r="B173" t="str">
            <v>pameladecona@hotmail.com</v>
          </cell>
        </row>
        <row r="174">
          <cell r="A174">
            <v>3394</v>
          </cell>
          <cell r="B174" t="str">
            <v>pameladecona@hotmail.com</v>
          </cell>
        </row>
        <row r="175">
          <cell r="A175">
            <v>3394</v>
          </cell>
          <cell r="B175" t="str">
            <v>pameladecona@hotmail.com</v>
          </cell>
        </row>
        <row r="176">
          <cell r="A176">
            <v>3394</v>
          </cell>
          <cell r="B176" t="str">
            <v>pameladecona@hotmail.com</v>
          </cell>
        </row>
        <row r="177">
          <cell r="A177">
            <v>3393</v>
          </cell>
          <cell r="B177" t="str">
            <v>vanesabesteiro@hotmail.com</v>
          </cell>
          <cell r="C177">
            <v>44396</v>
          </cell>
          <cell r="D177" t="str">
            <v>Abierta</v>
          </cell>
          <cell r="E177" t="str">
            <v>Recibido</v>
          </cell>
          <cell r="F177" t="str">
            <v>Enviado</v>
          </cell>
          <cell r="G177" t="str">
            <v>ARS</v>
          </cell>
          <cell r="H177" t="str">
            <v>1701.68</v>
          </cell>
          <cell r="I177" t="str">
            <v>224.65</v>
          </cell>
          <cell r="J177">
            <v>0</v>
          </cell>
          <cell r="K177" t="str">
            <v>1477.03</v>
          </cell>
        </row>
        <row r="178">
          <cell r="A178">
            <v>3393</v>
          </cell>
          <cell r="B178" t="str">
            <v>vanesabesteiro@hotmail.com</v>
          </cell>
        </row>
        <row r="179">
          <cell r="A179">
            <v>3393</v>
          </cell>
          <cell r="B179" t="str">
            <v>vanesabesteiro@hotmail.com</v>
          </cell>
        </row>
        <row r="180">
          <cell r="A180">
            <v>3393</v>
          </cell>
          <cell r="B180" t="str">
            <v>vanesabesteiro@hotmail.com</v>
          </cell>
        </row>
        <row r="181">
          <cell r="A181">
            <v>3393</v>
          </cell>
          <cell r="B181" t="str">
            <v>vanesabesteiro@hotmail.com</v>
          </cell>
        </row>
        <row r="182">
          <cell r="A182">
            <v>3392</v>
          </cell>
          <cell r="B182" t="str">
            <v>agusaguilera95@gmail.com</v>
          </cell>
          <cell r="C182">
            <v>44396</v>
          </cell>
          <cell r="D182" t="str">
            <v>Abierta</v>
          </cell>
          <cell r="E182" t="str">
            <v>Recibido</v>
          </cell>
          <cell r="F182" t="str">
            <v>Enviado</v>
          </cell>
          <cell r="G182" t="str">
            <v>ARS</v>
          </cell>
          <cell r="H182">
            <v>1638</v>
          </cell>
          <cell r="I182">
            <v>0</v>
          </cell>
          <cell r="J182">
            <v>0</v>
          </cell>
          <cell r="K182">
            <v>1638</v>
          </cell>
        </row>
        <row r="183">
          <cell r="A183">
            <v>3392</v>
          </cell>
          <cell r="B183" t="str">
            <v>agusaguilera95@gmail.com</v>
          </cell>
        </row>
        <row r="184">
          <cell r="A184">
            <v>3392</v>
          </cell>
          <cell r="B184" t="str">
            <v>agusaguilera95@gmail.com</v>
          </cell>
        </row>
        <row r="185">
          <cell r="A185">
            <v>3391</v>
          </cell>
          <cell r="B185" t="str">
            <v>S.BRODIA@HOTMAIL.COM</v>
          </cell>
          <cell r="C185">
            <v>44396</v>
          </cell>
          <cell r="D185" t="str">
            <v>Abierta</v>
          </cell>
          <cell r="E185" t="str">
            <v>Recibido</v>
          </cell>
          <cell r="F185" t="str">
            <v>Enviado</v>
          </cell>
          <cell r="G185" t="str">
            <v>ARS</v>
          </cell>
          <cell r="H185">
            <v>1180</v>
          </cell>
          <cell r="I185">
            <v>0</v>
          </cell>
          <cell r="J185">
            <v>0</v>
          </cell>
          <cell r="K185">
            <v>1180</v>
          </cell>
        </row>
        <row r="186">
          <cell r="A186">
            <v>3390</v>
          </cell>
          <cell r="B186" t="str">
            <v>mariacelestebenitez@live.com.ar</v>
          </cell>
          <cell r="C186">
            <v>44396</v>
          </cell>
          <cell r="D186" t="str">
            <v>Abierta</v>
          </cell>
          <cell r="E186" t="str">
            <v>Recibido</v>
          </cell>
          <cell r="F186" t="str">
            <v>Enviado</v>
          </cell>
          <cell r="G186" t="str">
            <v>ARS</v>
          </cell>
          <cell r="H186" t="str">
            <v>561.49</v>
          </cell>
          <cell r="I186">
            <v>0</v>
          </cell>
          <cell r="J186">
            <v>0</v>
          </cell>
          <cell r="K186" t="str">
            <v>561.49</v>
          </cell>
        </row>
        <row r="187">
          <cell r="A187">
            <v>3390</v>
          </cell>
          <cell r="B187" t="str">
            <v>mariacelestebenitez@live.com.ar</v>
          </cell>
        </row>
        <row r="188">
          <cell r="A188">
            <v>3389</v>
          </cell>
          <cell r="B188" t="str">
            <v>miriamde@live.com.ar</v>
          </cell>
          <cell r="C188">
            <v>44396</v>
          </cell>
          <cell r="D188" t="str">
            <v>Abierta</v>
          </cell>
          <cell r="E188" t="str">
            <v>Pendiente</v>
          </cell>
          <cell r="F188" t="str">
            <v>No está empaquetado</v>
          </cell>
          <cell r="G188" t="str">
            <v>ARS</v>
          </cell>
          <cell r="H188">
            <v>790</v>
          </cell>
          <cell r="I188">
            <v>0</v>
          </cell>
          <cell r="J188">
            <v>0</v>
          </cell>
          <cell r="K188">
            <v>790</v>
          </cell>
        </row>
        <row r="189">
          <cell r="A189">
            <v>3388</v>
          </cell>
          <cell r="B189" t="str">
            <v>paezcarolinab@hotmail.com</v>
          </cell>
          <cell r="C189">
            <v>44395</v>
          </cell>
          <cell r="D189" t="str">
            <v>Abierta</v>
          </cell>
          <cell r="E189" t="str">
            <v>Recibido</v>
          </cell>
          <cell r="F189" t="str">
            <v>Enviado</v>
          </cell>
          <cell r="G189" t="str">
            <v>ARS</v>
          </cell>
          <cell r="H189">
            <v>2232</v>
          </cell>
          <cell r="I189">
            <v>0</v>
          </cell>
          <cell r="J189">
            <v>0</v>
          </cell>
          <cell r="K189">
            <v>2232</v>
          </cell>
        </row>
        <row r="190">
          <cell r="A190">
            <v>3387</v>
          </cell>
          <cell r="B190" t="str">
            <v>rochii_9933@hotmail.com</v>
          </cell>
          <cell r="C190">
            <v>44394</v>
          </cell>
          <cell r="D190" t="str">
            <v>Abierta</v>
          </cell>
          <cell r="E190" t="str">
            <v>Recibido</v>
          </cell>
          <cell r="F190" t="str">
            <v>Enviado</v>
          </cell>
          <cell r="G190" t="str">
            <v>ARS</v>
          </cell>
          <cell r="H190" t="str">
            <v>3723.94</v>
          </cell>
          <cell r="I190">
            <v>0</v>
          </cell>
          <cell r="J190" t="str">
            <v>451.13</v>
          </cell>
          <cell r="K190" t="str">
            <v>4175.07</v>
          </cell>
        </row>
        <row r="191">
          <cell r="A191">
            <v>3387</v>
          </cell>
          <cell r="B191" t="str">
            <v>rochii_9933@hotmail.com</v>
          </cell>
        </row>
        <row r="192">
          <cell r="A192">
            <v>3386</v>
          </cell>
          <cell r="B192" t="str">
            <v>gerskovichb@gmail.com</v>
          </cell>
          <cell r="C192">
            <v>44394</v>
          </cell>
          <cell r="D192" t="str">
            <v>Abierta</v>
          </cell>
          <cell r="E192" t="str">
            <v>Recibido</v>
          </cell>
          <cell r="F192" t="str">
            <v>Enviado</v>
          </cell>
          <cell r="G192" t="str">
            <v>ARS</v>
          </cell>
          <cell r="H192" t="str">
            <v>8594.96</v>
          </cell>
          <cell r="I192" t="str">
            <v>1289.24</v>
          </cell>
          <cell r="J192">
            <v>0</v>
          </cell>
          <cell r="K192" t="str">
            <v>7305.72</v>
          </cell>
        </row>
        <row r="193">
          <cell r="A193">
            <v>3386</v>
          </cell>
          <cell r="B193" t="str">
            <v>gerskovichb@gmail.com</v>
          </cell>
        </row>
        <row r="194">
          <cell r="A194">
            <v>3386</v>
          </cell>
          <cell r="B194" t="str">
            <v>gerskovichb@gmail.com</v>
          </cell>
        </row>
        <row r="195">
          <cell r="A195">
            <v>3386</v>
          </cell>
          <cell r="B195" t="str">
            <v>gerskovichb@gmail.com</v>
          </cell>
        </row>
        <row r="196">
          <cell r="A196">
            <v>3386</v>
          </cell>
          <cell r="B196" t="str">
            <v>gerskovichb@gmail.com</v>
          </cell>
        </row>
        <row r="197">
          <cell r="A197">
            <v>3386</v>
          </cell>
          <cell r="B197" t="str">
            <v>gerskovichb@gmail.com</v>
          </cell>
        </row>
        <row r="198">
          <cell r="A198">
            <v>3385</v>
          </cell>
          <cell r="B198" t="str">
            <v>adrianaabbas@gmail.com</v>
          </cell>
          <cell r="C198">
            <v>44394</v>
          </cell>
          <cell r="D198" t="str">
            <v>Abierta</v>
          </cell>
          <cell r="E198" t="str">
            <v>Recibido</v>
          </cell>
          <cell r="F198" t="str">
            <v>Enviado</v>
          </cell>
          <cell r="G198" t="str">
            <v>ARS</v>
          </cell>
          <cell r="H198">
            <v>1499</v>
          </cell>
          <cell r="I198">
            <v>0</v>
          </cell>
          <cell r="J198">
            <v>0</v>
          </cell>
          <cell r="K198">
            <v>1499</v>
          </cell>
        </row>
        <row r="199">
          <cell r="A199">
            <v>3384</v>
          </cell>
          <cell r="B199" t="str">
            <v>leslyy159@gmail.com</v>
          </cell>
          <cell r="C199">
            <v>44394</v>
          </cell>
          <cell r="D199" t="str">
            <v>Abierta</v>
          </cell>
          <cell r="E199" t="str">
            <v>Pendiente</v>
          </cell>
          <cell r="F199" t="str">
            <v>No está empaquetado</v>
          </cell>
          <cell r="G199" t="str">
            <v>ARS</v>
          </cell>
          <cell r="H199">
            <v>1942</v>
          </cell>
          <cell r="I199">
            <v>0</v>
          </cell>
          <cell r="J199">
            <v>0</v>
          </cell>
          <cell r="K199">
            <v>1942</v>
          </cell>
        </row>
        <row r="200">
          <cell r="A200">
            <v>3384</v>
          </cell>
          <cell r="B200" t="str">
            <v>leslyy159@gmail.com</v>
          </cell>
        </row>
        <row r="201">
          <cell r="A201">
            <v>3384</v>
          </cell>
          <cell r="B201" t="str">
            <v>leslyy159@gmail.com</v>
          </cell>
        </row>
        <row r="202">
          <cell r="A202">
            <v>3383</v>
          </cell>
          <cell r="B202" t="str">
            <v>andy.gamboni@gmail.com</v>
          </cell>
          <cell r="C202">
            <v>44393</v>
          </cell>
          <cell r="D202" t="str">
            <v>Abierta</v>
          </cell>
          <cell r="E202" t="str">
            <v>Recibido</v>
          </cell>
          <cell r="F202" t="str">
            <v>Enviado</v>
          </cell>
          <cell r="G202" t="str">
            <v>ARS</v>
          </cell>
          <cell r="H202">
            <v>595</v>
          </cell>
          <cell r="I202">
            <v>0</v>
          </cell>
          <cell r="J202">
            <v>0</v>
          </cell>
          <cell r="K202">
            <v>595</v>
          </cell>
        </row>
        <row r="203">
          <cell r="A203">
            <v>3382</v>
          </cell>
          <cell r="B203" t="str">
            <v>agustina.koch91@gmail.com</v>
          </cell>
          <cell r="C203">
            <v>44393</v>
          </cell>
          <cell r="D203" t="str">
            <v>Abierta</v>
          </cell>
          <cell r="E203" t="str">
            <v>Recibido</v>
          </cell>
          <cell r="F203" t="str">
            <v>Enviado</v>
          </cell>
          <cell r="G203" t="str">
            <v>ARS</v>
          </cell>
          <cell r="H203" t="str">
            <v>2346.99</v>
          </cell>
          <cell r="I203">
            <v>0</v>
          </cell>
          <cell r="J203">
            <v>0</v>
          </cell>
          <cell r="K203" t="str">
            <v>2346.99</v>
          </cell>
        </row>
        <row r="204">
          <cell r="A204">
            <v>3382</v>
          </cell>
          <cell r="B204" t="str">
            <v>agustina.koch91@gmail.com</v>
          </cell>
        </row>
        <row r="205">
          <cell r="A205">
            <v>3381</v>
          </cell>
          <cell r="B205" t="str">
            <v>vgorosito@gorositoyasoc.com.ar</v>
          </cell>
          <cell r="C205">
            <v>44393</v>
          </cell>
          <cell r="D205" t="str">
            <v>Abierta</v>
          </cell>
          <cell r="E205" t="str">
            <v>Recibido</v>
          </cell>
          <cell r="F205" t="str">
            <v>Enviado</v>
          </cell>
          <cell r="G205" t="str">
            <v>ARS</v>
          </cell>
          <cell r="H205" t="str">
            <v>2412.99</v>
          </cell>
          <cell r="I205">
            <v>0</v>
          </cell>
          <cell r="J205" t="str">
            <v>343.97</v>
          </cell>
          <cell r="K205" t="str">
            <v>2756.96</v>
          </cell>
        </row>
        <row r="206">
          <cell r="A206">
            <v>3381</v>
          </cell>
          <cell r="B206" t="str">
            <v>vgorosito@gorositoyasoc.com.ar</v>
          </cell>
        </row>
        <row r="207">
          <cell r="A207">
            <v>3381</v>
          </cell>
          <cell r="B207" t="str">
            <v>vgorosito@gorositoyasoc.com.ar</v>
          </cell>
        </row>
        <row r="208">
          <cell r="A208">
            <v>3380</v>
          </cell>
          <cell r="B208" t="str">
            <v>ileschiavo@hotmail.com</v>
          </cell>
          <cell r="C208">
            <v>44393</v>
          </cell>
          <cell r="D208" t="str">
            <v>Abierta</v>
          </cell>
          <cell r="E208" t="str">
            <v>Recibido</v>
          </cell>
          <cell r="F208" t="str">
            <v>Enviado</v>
          </cell>
          <cell r="G208" t="str">
            <v>ARS</v>
          </cell>
          <cell r="H208">
            <v>1720</v>
          </cell>
          <cell r="I208">
            <v>0</v>
          </cell>
          <cell r="J208">
            <v>0</v>
          </cell>
          <cell r="K208">
            <v>1720</v>
          </cell>
        </row>
        <row r="209">
          <cell r="A209">
            <v>3379</v>
          </cell>
          <cell r="B209" t="str">
            <v>gomezflorenciab@gmail.com</v>
          </cell>
          <cell r="C209">
            <v>44393</v>
          </cell>
          <cell r="D209" t="str">
            <v>Abierta</v>
          </cell>
          <cell r="E209" t="str">
            <v>Recibido</v>
          </cell>
          <cell r="F209" t="str">
            <v>Enviado</v>
          </cell>
          <cell r="G209" t="str">
            <v>ARS</v>
          </cell>
          <cell r="H209" t="str">
            <v>3235.96</v>
          </cell>
          <cell r="I209">
            <v>0</v>
          </cell>
          <cell r="J209" t="str">
            <v>405.14</v>
          </cell>
          <cell r="K209" t="str">
            <v>3641.1</v>
          </cell>
        </row>
        <row r="210">
          <cell r="A210">
            <v>3379</v>
          </cell>
          <cell r="B210" t="str">
            <v>gomezflorenciab@gmail.com</v>
          </cell>
        </row>
        <row r="211">
          <cell r="A211">
            <v>3379</v>
          </cell>
          <cell r="B211" t="str">
            <v>gomezflorenciab@gmail.com</v>
          </cell>
        </row>
        <row r="212">
          <cell r="A212">
            <v>3379</v>
          </cell>
          <cell r="B212" t="str">
            <v>gomezflorenciab@gmail.com</v>
          </cell>
        </row>
        <row r="213">
          <cell r="A213">
            <v>3379</v>
          </cell>
          <cell r="B213" t="str">
            <v>gomezflorenciab@gmail.com</v>
          </cell>
        </row>
        <row r="214">
          <cell r="A214">
            <v>3379</v>
          </cell>
          <cell r="B214" t="str">
            <v>gomezflorenciab@gmail.com</v>
          </cell>
        </row>
        <row r="215">
          <cell r="A215">
            <v>3379</v>
          </cell>
          <cell r="B215" t="str">
            <v>gomezflorenciab@gmail.com</v>
          </cell>
        </row>
        <row r="216">
          <cell r="A216">
            <v>3379</v>
          </cell>
          <cell r="B216" t="str">
            <v>gomezflorenciab@gmail.com</v>
          </cell>
        </row>
        <row r="217">
          <cell r="A217">
            <v>3378</v>
          </cell>
          <cell r="B217" t="str">
            <v>mariteresareyes1982@gmail.com</v>
          </cell>
          <cell r="C217">
            <v>44393</v>
          </cell>
          <cell r="D217" t="str">
            <v>Abierta</v>
          </cell>
          <cell r="E217" t="str">
            <v>Anulado</v>
          </cell>
          <cell r="F217" t="str">
            <v>No está empaquetado</v>
          </cell>
          <cell r="G217" t="str">
            <v>ARS</v>
          </cell>
          <cell r="H217" t="str">
            <v>3899.94</v>
          </cell>
          <cell r="I217">
            <v>0</v>
          </cell>
          <cell r="J217" t="str">
            <v>343.97</v>
          </cell>
          <cell r="K217" t="str">
            <v>4243.91</v>
          </cell>
        </row>
        <row r="218">
          <cell r="A218">
            <v>3378</v>
          </cell>
          <cell r="B218" t="str">
            <v>mariteresareyes1982@gmail.com</v>
          </cell>
        </row>
        <row r="219">
          <cell r="A219">
            <v>3378</v>
          </cell>
          <cell r="B219" t="str">
            <v>mariteresareyes1982@gmail.com</v>
          </cell>
        </row>
        <row r="220">
          <cell r="A220">
            <v>3377</v>
          </cell>
          <cell r="B220" t="str">
            <v>jessi8514@outlook.com</v>
          </cell>
          <cell r="C220">
            <v>44393</v>
          </cell>
          <cell r="D220" t="str">
            <v>Abierta</v>
          </cell>
          <cell r="E220" t="str">
            <v>Recibido</v>
          </cell>
          <cell r="F220" t="str">
            <v>Enviado</v>
          </cell>
          <cell r="G220" t="str">
            <v>ARS</v>
          </cell>
          <cell r="H220">
            <v>790</v>
          </cell>
          <cell r="I220">
            <v>0</v>
          </cell>
          <cell r="J220">
            <v>0</v>
          </cell>
          <cell r="K220">
            <v>790</v>
          </cell>
        </row>
        <row r="221">
          <cell r="A221">
            <v>3376</v>
          </cell>
          <cell r="B221" t="str">
            <v>belusorrentino@gmail.com</v>
          </cell>
          <cell r="C221">
            <v>44392</v>
          </cell>
          <cell r="D221" t="str">
            <v>Abierta</v>
          </cell>
          <cell r="E221" t="str">
            <v>Recibido</v>
          </cell>
          <cell r="F221" t="str">
            <v>Enviado</v>
          </cell>
          <cell r="G221" t="str">
            <v>ARS</v>
          </cell>
          <cell r="H221" t="str">
            <v>2872.2</v>
          </cell>
          <cell r="I221">
            <v>0</v>
          </cell>
          <cell r="J221">
            <v>0</v>
          </cell>
          <cell r="K221" t="str">
            <v>2872.2</v>
          </cell>
        </row>
        <row r="222">
          <cell r="A222">
            <v>3376</v>
          </cell>
          <cell r="B222" t="str">
            <v>belusorrentino@gmail.com</v>
          </cell>
        </row>
        <row r="223">
          <cell r="A223">
            <v>3375</v>
          </cell>
          <cell r="B223" t="str">
            <v>juditgomez_07@hotmail.com</v>
          </cell>
          <cell r="C223">
            <v>44392</v>
          </cell>
          <cell r="D223" t="str">
            <v>Abierta</v>
          </cell>
          <cell r="E223" t="str">
            <v>Recibido</v>
          </cell>
          <cell r="F223" t="str">
            <v>Enviado</v>
          </cell>
          <cell r="G223" t="str">
            <v>ARS</v>
          </cell>
          <cell r="H223">
            <v>2399</v>
          </cell>
          <cell r="I223">
            <v>0</v>
          </cell>
          <cell r="J223">
            <v>0</v>
          </cell>
          <cell r="K223">
            <v>2399</v>
          </cell>
        </row>
        <row r="224">
          <cell r="A224">
            <v>3374</v>
          </cell>
          <cell r="B224" t="str">
            <v>marielamendez31@gmail.com</v>
          </cell>
          <cell r="C224">
            <v>44392</v>
          </cell>
          <cell r="D224" t="str">
            <v>Abierta</v>
          </cell>
          <cell r="E224" t="str">
            <v>Recibido</v>
          </cell>
          <cell r="F224" t="str">
            <v>Enviado</v>
          </cell>
          <cell r="G224" t="str">
            <v>ARS</v>
          </cell>
          <cell r="H224">
            <v>1789</v>
          </cell>
          <cell r="I224">
            <v>0</v>
          </cell>
          <cell r="J224">
            <v>0</v>
          </cell>
          <cell r="K224">
            <v>1789</v>
          </cell>
        </row>
        <row r="225">
          <cell r="A225">
            <v>3374</v>
          </cell>
          <cell r="B225" t="str">
            <v>marielamendez31@gmail.com</v>
          </cell>
        </row>
        <row r="226">
          <cell r="A226">
            <v>3373</v>
          </cell>
          <cell r="B226" t="str">
            <v>pancho.charadia@hotmail.com</v>
          </cell>
          <cell r="C226">
            <v>44392</v>
          </cell>
          <cell r="D226" t="str">
            <v>Abierta</v>
          </cell>
          <cell r="E226" t="str">
            <v>Recibido</v>
          </cell>
          <cell r="F226" t="str">
            <v>Enviado</v>
          </cell>
          <cell r="G226" t="str">
            <v>ARS</v>
          </cell>
          <cell r="H226">
            <v>790</v>
          </cell>
          <cell r="I226">
            <v>0</v>
          </cell>
          <cell r="J226">
            <v>0</v>
          </cell>
          <cell r="K226">
            <v>790</v>
          </cell>
        </row>
        <row r="227">
          <cell r="A227">
            <v>3372</v>
          </cell>
          <cell r="B227" t="str">
            <v>mariasolgallini@gmail.com</v>
          </cell>
          <cell r="C227">
            <v>44392</v>
          </cell>
          <cell r="D227" t="str">
            <v>Abierta</v>
          </cell>
          <cell r="E227" t="str">
            <v>Recibido</v>
          </cell>
          <cell r="F227" t="str">
            <v>Enviado</v>
          </cell>
          <cell r="G227" t="str">
            <v>ARS</v>
          </cell>
          <cell r="H227">
            <v>4825</v>
          </cell>
          <cell r="I227">
            <v>0</v>
          </cell>
          <cell r="J227">
            <v>0</v>
          </cell>
          <cell r="K227">
            <v>4825</v>
          </cell>
        </row>
        <row r="228">
          <cell r="A228">
            <v>3372</v>
          </cell>
          <cell r="B228" t="str">
            <v>mariasolgallini@gmail.com</v>
          </cell>
        </row>
        <row r="229">
          <cell r="A229">
            <v>3371</v>
          </cell>
          <cell r="B229" t="str">
            <v>florcastiglioniii@gmail.com</v>
          </cell>
          <cell r="C229">
            <v>44392</v>
          </cell>
          <cell r="D229" t="str">
            <v>Abierta</v>
          </cell>
          <cell r="E229" t="str">
            <v>Recibido</v>
          </cell>
          <cell r="F229" t="str">
            <v>Enviado</v>
          </cell>
          <cell r="G229" t="str">
            <v>ARS</v>
          </cell>
          <cell r="H229" t="str">
            <v>1270.98</v>
          </cell>
          <cell r="I229">
            <v>0</v>
          </cell>
          <cell r="J229" t="str">
            <v>375.54</v>
          </cell>
          <cell r="K229" t="str">
            <v>1646.52</v>
          </cell>
        </row>
        <row r="230">
          <cell r="A230">
            <v>3371</v>
          </cell>
          <cell r="B230" t="str">
            <v>florcastiglioniii@gmail.com</v>
          </cell>
        </row>
        <row r="231">
          <cell r="A231">
            <v>3371</v>
          </cell>
          <cell r="B231" t="str">
            <v>florcastiglioniii@gmail.com</v>
          </cell>
        </row>
        <row r="232">
          <cell r="A232">
            <v>3370</v>
          </cell>
          <cell r="B232" t="str">
            <v>macarenaroldan1992@gmail.com</v>
          </cell>
          <cell r="C232">
            <v>44392</v>
          </cell>
          <cell r="D232" t="str">
            <v>Abierta</v>
          </cell>
          <cell r="E232" t="str">
            <v>Recibido</v>
          </cell>
          <cell r="F232" t="str">
            <v>Enviado</v>
          </cell>
          <cell r="G232" t="str">
            <v>ARS</v>
          </cell>
          <cell r="H232">
            <v>3160</v>
          </cell>
          <cell r="I232">
            <v>0</v>
          </cell>
          <cell r="J232">
            <v>0</v>
          </cell>
          <cell r="K232">
            <v>3160</v>
          </cell>
        </row>
        <row r="233">
          <cell r="A233">
            <v>3370</v>
          </cell>
          <cell r="B233" t="str">
            <v>macarenaroldan1992@gmail.com</v>
          </cell>
        </row>
        <row r="234">
          <cell r="A234">
            <v>3370</v>
          </cell>
          <cell r="B234" t="str">
            <v>macarenaroldan1992@gmail.com</v>
          </cell>
        </row>
        <row r="235">
          <cell r="A235">
            <v>3369</v>
          </cell>
          <cell r="B235" t="str">
            <v>sofiprovenzano99@gmail.com</v>
          </cell>
          <cell r="C235">
            <v>44392</v>
          </cell>
          <cell r="D235" t="str">
            <v>Abierta</v>
          </cell>
          <cell r="E235" t="str">
            <v>Recibido</v>
          </cell>
          <cell r="F235" t="str">
            <v>Enviado</v>
          </cell>
          <cell r="G235" t="str">
            <v>ARS</v>
          </cell>
          <cell r="H235">
            <v>1359</v>
          </cell>
          <cell r="I235">
            <v>0</v>
          </cell>
          <cell r="J235">
            <v>0</v>
          </cell>
          <cell r="K235">
            <v>1359</v>
          </cell>
        </row>
        <row r="236">
          <cell r="A236">
            <v>3369</v>
          </cell>
          <cell r="B236" t="str">
            <v>sofiprovenzano99@gmail.com</v>
          </cell>
        </row>
        <row r="237">
          <cell r="A237">
            <v>3368</v>
          </cell>
          <cell r="B237" t="str">
            <v>candelaotazo04@gmail.com</v>
          </cell>
          <cell r="C237">
            <v>44392</v>
          </cell>
          <cell r="D237" t="str">
            <v>Abierta</v>
          </cell>
          <cell r="E237" t="str">
            <v>Anulado</v>
          </cell>
          <cell r="F237" t="str">
            <v>No está empaquetado</v>
          </cell>
          <cell r="G237" t="str">
            <v>ARS</v>
          </cell>
          <cell r="H237">
            <v>500</v>
          </cell>
          <cell r="I237">
            <v>0</v>
          </cell>
          <cell r="J237">
            <v>0</v>
          </cell>
          <cell r="K237">
            <v>500</v>
          </cell>
        </row>
        <row r="238">
          <cell r="A238">
            <v>3368</v>
          </cell>
          <cell r="B238" t="str">
            <v>candelaotazo04@gmail.com</v>
          </cell>
        </row>
        <row r="239">
          <cell r="A239">
            <v>3367</v>
          </cell>
          <cell r="B239" t="str">
            <v>lore.camiletti@gmail.com</v>
          </cell>
          <cell r="C239">
            <v>44392</v>
          </cell>
          <cell r="D239" t="str">
            <v>Abierta</v>
          </cell>
          <cell r="E239" t="str">
            <v>Recibido</v>
          </cell>
          <cell r="F239" t="str">
            <v>Enviado</v>
          </cell>
          <cell r="G239" t="str">
            <v>ARS</v>
          </cell>
          <cell r="H239">
            <v>1670</v>
          </cell>
          <cell r="I239">
            <v>1000</v>
          </cell>
          <cell r="J239" t="str">
            <v>268.34</v>
          </cell>
          <cell r="K239" t="str">
            <v>938.34</v>
          </cell>
        </row>
        <row r="240">
          <cell r="A240">
            <v>3367</v>
          </cell>
          <cell r="B240" t="str">
            <v>lore.camiletti@gmail.com</v>
          </cell>
        </row>
        <row r="241">
          <cell r="A241">
            <v>3367</v>
          </cell>
          <cell r="B241" t="str">
            <v>lore.camiletti@gmail.com</v>
          </cell>
        </row>
        <row r="242">
          <cell r="A242">
            <v>3366</v>
          </cell>
          <cell r="B242" t="str">
            <v>majo.a@live.com.ar</v>
          </cell>
          <cell r="C242">
            <v>44391</v>
          </cell>
          <cell r="D242" t="str">
            <v>Abierta</v>
          </cell>
          <cell r="E242" t="str">
            <v>Recibido</v>
          </cell>
          <cell r="F242" t="str">
            <v>Enviado</v>
          </cell>
          <cell r="G242" t="str">
            <v>ARS</v>
          </cell>
          <cell r="H242" t="str">
            <v>4722.98</v>
          </cell>
          <cell r="I242">
            <v>0</v>
          </cell>
          <cell r="J242" t="str">
            <v>290.61</v>
          </cell>
          <cell r="K242" t="str">
            <v>5013.59</v>
          </cell>
        </row>
        <row r="243">
          <cell r="A243">
            <v>3366</v>
          </cell>
          <cell r="B243" t="str">
            <v>majo.a@live.com.ar</v>
          </cell>
        </row>
        <row r="244">
          <cell r="A244">
            <v>3366</v>
          </cell>
          <cell r="B244" t="str">
            <v>majo.a@live.com.ar</v>
          </cell>
        </row>
        <row r="245">
          <cell r="A245">
            <v>3366</v>
          </cell>
          <cell r="B245" t="str">
            <v>majo.a@live.com.ar</v>
          </cell>
        </row>
        <row r="246">
          <cell r="A246">
            <v>3365</v>
          </cell>
          <cell r="B246" t="str">
            <v>marielamendez31@gmail.com</v>
          </cell>
          <cell r="C246">
            <v>44391</v>
          </cell>
          <cell r="D246" t="str">
            <v>Abierta</v>
          </cell>
          <cell r="E246" t="str">
            <v>Recibido</v>
          </cell>
          <cell r="F246" t="str">
            <v>Enviado</v>
          </cell>
          <cell r="G246" t="str">
            <v>ARS</v>
          </cell>
          <cell r="H246">
            <v>790</v>
          </cell>
          <cell r="I246">
            <v>0</v>
          </cell>
          <cell r="J246">
            <v>0</v>
          </cell>
          <cell r="K246">
            <v>790</v>
          </cell>
        </row>
        <row r="247">
          <cell r="A247">
            <v>3364</v>
          </cell>
          <cell r="B247" t="str">
            <v>mviurocca@mail.com</v>
          </cell>
          <cell r="C247">
            <v>44391</v>
          </cell>
          <cell r="D247" t="str">
            <v>Abierta</v>
          </cell>
          <cell r="E247" t="str">
            <v>Recibido</v>
          </cell>
          <cell r="F247" t="str">
            <v>Enviado</v>
          </cell>
          <cell r="G247" t="str">
            <v>ARS</v>
          </cell>
          <cell r="H247" t="str">
            <v>5499.99</v>
          </cell>
          <cell r="I247">
            <v>0</v>
          </cell>
          <cell r="J247">
            <v>0</v>
          </cell>
          <cell r="K247" t="str">
            <v>5499.99</v>
          </cell>
        </row>
        <row r="248">
          <cell r="A248">
            <v>3363</v>
          </cell>
          <cell r="B248" t="str">
            <v>jessi8514@outlook.com</v>
          </cell>
          <cell r="C248">
            <v>44391</v>
          </cell>
          <cell r="D248" t="str">
            <v>Abierta</v>
          </cell>
          <cell r="E248" t="str">
            <v>Recibido</v>
          </cell>
          <cell r="F248" t="str">
            <v>Enviado</v>
          </cell>
          <cell r="G248" t="str">
            <v>ARS</v>
          </cell>
          <cell r="H248">
            <v>790</v>
          </cell>
          <cell r="I248">
            <v>0</v>
          </cell>
          <cell r="J248">
            <v>0</v>
          </cell>
          <cell r="K248">
            <v>790</v>
          </cell>
        </row>
        <row r="249">
          <cell r="A249">
            <v>3362</v>
          </cell>
          <cell r="B249" t="str">
            <v>camilabpanaggio@gmail.com</v>
          </cell>
          <cell r="C249">
            <v>44391</v>
          </cell>
          <cell r="D249" t="str">
            <v>Abierta</v>
          </cell>
          <cell r="E249" t="str">
            <v>Recibido</v>
          </cell>
          <cell r="F249" t="str">
            <v>Enviado</v>
          </cell>
          <cell r="G249" t="str">
            <v>ARS</v>
          </cell>
          <cell r="H249">
            <v>860</v>
          </cell>
          <cell r="I249">
            <v>0</v>
          </cell>
          <cell r="J249">
            <v>0</v>
          </cell>
          <cell r="K249">
            <v>860</v>
          </cell>
        </row>
        <row r="250">
          <cell r="A250">
            <v>3362</v>
          </cell>
          <cell r="B250" t="str">
            <v>camilabpanaggio@gmail.com</v>
          </cell>
        </row>
        <row r="251">
          <cell r="A251">
            <v>3361</v>
          </cell>
          <cell r="B251" t="str">
            <v>michylara782@gmail.com</v>
          </cell>
          <cell r="C251">
            <v>44391</v>
          </cell>
          <cell r="D251" t="str">
            <v>Abierta</v>
          </cell>
          <cell r="E251" t="str">
            <v>Recibido</v>
          </cell>
          <cell r="F251" t="str">
            <v>Enviado</v>
          </cell>
          <cell r="G251" t="str">
            <v>ARS</v>
          </cell>
          <cell r="H251" t="str">
            <v>3841.98</v>
          </cell>
          <cell r="I251">
            <v>0</v>
          </cell>
          <cell r="J251" t="str">
            <v>438.26</v>
          </cell>
          <cell r="K251" t="str">
            <v>4280.24</v>
          </cell>
        </row>
        <row r="252">
          <cell r="A252">
            <v>3361</v>
          </cell>
          <cell r="B252" t="str">
            <v>michylara782@gmail.com</v>
          </cell>
        </row>
        <row r="253">
          <cell r="A253">
            <v>3361</v>
          </cell>
          <cell r="B253" t="str">
            <v>michylara782@gmail.com</v>
          </cell>
        </row>
        <row r="254">
          <cell r="A254">
            <v>3361</v>
          </cell>
          <cell r="B254" t="str">
            <v>michylara782@gmail.com</v>
          </cell>
        </row>
        <row r="255">
          <cell r="A255">
            <v>3361</v>
          </cell>
          <cell r="B255" t="str">
            <v>michylara782@gmail.com</v>
          </cell>
        </row>
        <row r="256">
          <cell r="A256">
            <v>3361</v>
          </cell>
          <cell r="B256" t="str">
            <v>michylara782@gmail.com</v>
          </cell>
        </row>
        <row r="257">
          <cell r="A257">
            <v>3360</v>
          </cell>
          <cell r="B257" t="str">
            <v>giselef0403@hotmail.com</v>
          </cell>
          <cell r="C257">
            <v>44391</v>
          </cell>
          <cell r="D257" t="str">
            <v>Abierta</v>
          </cell>
          <cell r="E257" t="str">
            <v>Recibido</v>
          </cell>
          <cell r="F257" t="str">
            <v>Enviado</v>
          </cell>
          <cell r="G257" t="str">
            <v>ARS</v>
          </cell>
          <cell r="H257">
            <v>630</v>
          </cell>
          <cell r="I257">
            <v>0</v>
          </cell>
          <cell r="J257">
            <v>0</v>
          </cell>
          <cell r="K257">
            <v>630</v>
          </cell>
        </row>
        <row r="258">
          <cell r="A258">
            <v>3360</v>
          </cell>
          <cell r="B258" t="str">
            <v>giselef0403@hotmail.com</v>
          </cell>
        </row>
        <row r="259">
          <cell r="A259">
            <v>3359</v>
          </cell>
          <cell r="B259" t="str">
            <v>giselef0403@hotmail.com</v>
          </cell>
          <cell r="C259">
            <v>44391</v>
          </cell>
          <cell r="D259" t="str">
            <v>Abierta</v>
          </cell>
          <cell r="E259" t="str">
            <v>Recibido</v>
          </cell>
          <cell r="F259" t="str">
            <v>Enviado</v>
          </cell>
          <cell r="G259" t="str">
            <v>ARS</v>
          </cell>
          <cell r="H259">
            <v>630</v>
          </cell>
          <cell r="I259">
            <v>0</v>
          </cell>
          <cell r="J259">
            <v>0</v>
          </cell>
          <cell r="K259">
            <v>630</v>
          </cell>
        </row>
        <row r="260">
          <cell r="A260">
            <v>3359</v>
          </cell>
          <cell r="B260" t="str">
            <v>giselef0403@hotmail.com</v>
          </cell>
        </row>
        <row r="261">
          <cell r="A261">
            <v>3358</v>
          </cell>
          <cell r="B261" t="str">
            <v>fabythebest1990@gmail.com</v>
          </cell>
          <cell r="C261">
            <v>44391</v>
          </cell>
          <cell r="D261" t="str">
            <v>Abierta</v>
          </cell>
          <cell r="E261" t="str">
            <v>Recibido</v>
          </cell>
          <cell r="F261" t="str">
            <v>Enviado</v>
          </cell>
          <cell r="G261" t="str">
            <v>ARS</v>
          </cell>
          <cell r="H261" t="str">
            <v>3026.99</v>
          </cell>
          <cell r="I261">
            <v>0</v>
          </cell>
          <cell r="J261">
            <v>0</v>
          </cell>
          <cell r="K261" t="str">
            <v>3026.99</v>
          </cell>
        </row>
        <row r="262">
          <cell r="A262">
            <v>3358</v>
          </cell>
          <cell r="B262" t="str">
            <v>fabythebest1990@gmail.com</v>
          </cell>
        </row>
        <row r="263">
          <cell r="A263">
            <v>3358</v>
          </cell>
          <cell r="B263" t="str">
            <v>fabythebest1990@gmail.com</v>
          </cell>
        </row>
        <row r="264">
          <cell r="A264">
            <v>3357</v>
          </cell>
          <cell r="B264" t="str">
            <v>stefania.varsallona@hotmail.com</v>
          </cell>
          <cell r="C264">
            <v>44391</v>
          </cell>
          <cell r="D264" t="str">
            <v>Abierta</v>
          </cell>
          <cell r="E264" t="str">
            <v>Recibido</v>
          </cell>
          <cell r="F264" t="str">
            <v>Enviado</v>
          </cell>
          <cell r="G264" t="str">
            <v>ARS</v>
          </cell>
          <cell r="H264">
            <v>1674</v>
          </cell>
          <cell r="I264">
            <v>0</v>
          </cell>
          <cell r="J264">
            <v>0</v>
          </cell>
          <cell r="K264">
            <v>1674</v>
          </cell>
        </row>
        <row r="265">
          <cell r="A265">
            <v>3356</v>
          </cell>
          <cell r="B265" t="str">
            <v>florencia.aragno@gmail.com</v>
          </cell>
          <cell r="C265">
            <v>44391</v>
          </cell>
          <cell r="D265" t="str">
            <v>Abierta</v>
          </cell>
          <cell r="E265" t="str">
            <v>Recibido</v>
          </cell>
          <cell r="F265" t="str">
            <v>Enviado</v>
          </cell>
          <cell r="G265" t="str">
            <v>ARS</v>
          </cell>
          <cell r="H265" t="str">
            <v>2199.96</v>
          </cell>
          <cell r="I265">
            <v>0</v>
          </cell>
          <cell r="J265">
            <v>0</v>
          </cell>
          <cell r="K265" t="str">
            <v>2199.96</v>
          </cell>
        </row>
        <row r="266">
          <cell r="A266">
            <v>3355</v>
          </cell>
          <cell r="B266" t="str">
            <v>laurag_iaria@hotmail.com</v>
          </cell>
          <cell r="C266">
            <v>44391</v>
          </cell>
          <cell r="D266" t="str">
            <v>Abierta</v>
          </cell>
          <cell r="E266" t="str">
            <v>Recibido</v>
          </cell>
          <cell r="F266" t="str">
            <v>Enviado</v>
          </cell>
          <cell r="G266" t="str">
            <v>ARS</v>
          </cell>
          <cell r="H266" t="str">
            <v>3799.99</v>
          </cell>
          <cell r="I266">
            <v>0</v>
          </cell>
          <cell r="J266">
            <v>0</v>
          </cell>
          <cell r="K266" t="str">
            <v>3799.99</v>
          </cell>
        </row>
        <row r="267">
          <cell r="A267">
            <v>3354</v>
          </cell>
          <cell r="B267" t="str">
            <v>Florencia_pereyra92@outlook.com</v>
          </cell>
          <cell r="C267">
            <v>44391</v>
          </cell>
          <cell r="D267" t="str">
            <v>Abierta</v>
          </cell>
          <cell r="E267" t="str">
            <v>Recibido</v>
          </cell>
          <cell r="F267" t="str">
            <v>Enviado</v>
          </cell>
          <cell r="G267" t="str">
            <v>ARS</v>
          </cell>
          <cell r="H267" t="str">
            <v>3742.98</v>
          </cell>
          <cell r="I267">
            <v>0</v>
          </cell>
          <cell r="J267">
            <v>0</v>
          </cell>
          <cell r="K267" t="str">
            <v>3742.98</v>
          </cell>
        </row>
        <row r="268">
          <cell r="A268">
            <v>3354</v>
          </cell>
          <cell r="B268" t="str">
            <v>Florencia_pereyra92@outlook.com</v>
          </cell>
        </row>
        <row r="269">
          <cell r="A269">
            <v>3354</v>
          </cell>
          <cell r="B269" t="str">
            <v>Florencia_pereyra92@outlook.com</v>
          </cell>
        </row>
        <row r="270">
          <cell r="A270">
            <v>3354</v>
          </cell>
          <cell r="B270" t="str">
            <v>Florencia_pereyra92@outlook.com</v>
          </cell>
        </row>
        <row r="271">
          <cell r="A271">
            <v>3354</v>
          </cell>
          <cell r="B271" t="str">
            <v>Florencia_pereyra92@outlook.com</v>
          </cell>
        </row>
        <row r="272">
          <cell r="A272">
            <v>3354</v>
          </cell>
          <cell r="B272" t="str">
            <v>Florencia_pereyra92@outlook.com</v>
          </cell>
        </row>
        <row r="273">
          <cell r="A273">
            <v>3353</v>
          </cell>
          <cell r="B273" t="str">
            <v>a.yanina@live.com</v>
          </cell>
          <cell r="C273">
            <v>44390</v>
          </cell>
          <cell r="D273" t="str">
            <v>Abierta</v>
          </cell>
          <cell r="E273" t="str">
            <v>Recibido</v>
          </cell>
          <cell r="F273" t="str">
            <v>Enviado</v>
          </cell>
          <cell r="G273" t="str">
            <v>ARS</v>
          </cell>
          <cell r="H273" t="str">
            <v>2421.98</v>
          </cell>
          <cell r="I273">
            <v>0</v>
          </cell>
          <cell r="J273">
            <v>0</v>
          </cell>
          <cell r="K273" t="str">
            <v>2421.98</v>
          </cell>
        </row>
        <row r="274">
          <cell r="A274">
            <v>3353</v>
          </cell>
          <cell r="B274" t="str">
            <v>a.yanina@live.com</v>
          </cell>
        </row>
        <row r="275">
          <cell r="A275">
            <v>3352</v>
          </cell>
          <cell r="B275" t="str">
            <v>guerciyesica@gmail.com</v>
          </cell>
          <cell r="C275">
            <v>44390</v>
          </cell>
          <cell r="D275" t="str">
            <v>Abierta</v>
          </cell>
          <cell r="E275" t="str">
            <v>Recibido</v>
          </cell>
          <cell r="F275" t="str">
            <v>Enviado</v>
          </cell>
          <cell r="G275" t="str">
            <v>ARS</v>
          </cell>
          <cell r="H275" t="str">
            <v>12339.95</v>
          </cell>
          <cell r="I275">
            <v>0</v>
          </cell>
          <cell r="J275" t="str">
            <v>253.1</v>
          </cell>
          <cell r="K275" t="str">
            <v>12593.05</v>
          </cell>
        </row>
        <row r="276">
          <cell r="A276">
            <v>3352</v>
          </cell>
          <cell r="B276" t="str">
            <v>guerciyesica@gmail.com</v>
          </cell>
        </row>
        <row r="277">
          <cell r="A277">
            <v>3352</v>
          </cell>
          <cell r="B277" t="str">
            <v>guerciyesica@gmail.com</v>
          </cell>
        </row>
        <row r="278">
          <cell r="A278">
            <v>3352</v>
          </cell>
          <cell r="B278" t="str">
            <v>guerciyesica@gmail.com</v>
          </cell>
        </row>
        <row r="279">
          <cell r="A279">
            <v>3352</v>
          </cell>
          <cell r="B279" t="str">
            <v>guerciyesica@gmail.com</v>
          </cell>
        </row>
        <row r="280">
          <cell r="A280">
            <v>3352</v>
          </cell>
          <cell r="B280" t="str">
            <v>guerciyesica@gmail.com</v>
          </cell>
        </row>
        <row r="281">
          <cell r="A281">
            <v>3352</v>
          </cell>
          <cell r="B281" t="str">
            <v>guerciyesica@gmail.com</v>
          </cell>
        </row>
        <row r="282">
          <cell r="A282">
            <v>3352</v>
          </cell>
          <cell r="B282" t="str">
            <v>guerciyesica@gmail.com</v>
          </cell>
        </row>
        <row r="283">
          <cell r="A283">
            <v>3352</v>
          </cell>
          <cell r="B283" t="str">
            <v>guerciyesica@gmail.com</v>
          </cell>
        </row>
        <row r="284">
          <cell r="A284">
            <v>3352</v>
          </cell>
          <cell r="B284" t="str">
            <v>guerciyesica@gmail.com</v>
          </cell>
        </row>
        <row r="285">
          <cell r="A285">
            <v>3352</v>
          </cell>
          <cell r="B285" t="str">
            <v>guerciyesica@gmail.com</v>
          </cell>
        </row>
        <row r="286">
          <cell r="A286">
            <v>3351</v>
          </cell>
          <cell r="B286" t="str">
            <v>barrodominguez@gmail.com</v>
          </cell>
          <cell r="C286">
            <v>44390</v>
          </cell>
          <cell r="D286" t="str">
            <v>Abierta</v>
          </cell>
          <cell r="E286" t="str">
            <v>Recibido</v>
          </cell>
          <cell r="F286" t="str">
            <v>Enviado</v>
          </cell>
          <cell r="G286" t="str">
            <v>ARS</v>
          </cell>
          <cell r="H286" t="str">
            <v>1059.99</v>
          </cell>
          <cell r="I286">
            <v>0</v>
          </cell>
          <cell r="J286">
            <v>0</v>
          </cell>
          <cell r="K286" t="str">
            <v>1059.99</v>
          </cell>
        </row>
        <row r="287">
          <cell r="A287">
            <v>3351</v>
          </cell>
          <cell r="B287" t="str">
            <v>barrodominguez@gmail.com</v>
          </cell>
        </row>
        <row r="288">
          <cell r="A288">
            <v>3350</v>
          </cell>
          <cell r="B288" t="str">
            <v>criscinicole96@gmail.com</v>
          </cell>
          <cell r="C288">
            <v>44390</v>
          </cell>
          <cell r="D288" t="str">
            <v>Abierta</v>
          </cell>
          <cell r="E288" t="str">
            <v>Recibido</v>
          </cell>
          <cell r="F288" t="str">
            <v>Enviado</v>
          </cell>
          <cell r="G288" t="str">
            <v>ARS</v>
          </cell>
          <cell r="H288">
            <v>1399</v>
          </cell>
          <cell r="I288">
            <v>0</v>
          </cell>
          <cell r="J288">
            <v>0</v>
          </cell>
          <cell r="K288">
            <v>1399</v>
          </cell>
        </row>
        <row r="289">
          <cell r="A289">
            <v>3349</v>
          </cell>
          <cell r="B289" t="str">
            <v>jessicachusit@gmail.com</v>
          </cell>
          <cell r="C289">
            <v>44390</v>
          </cell>
          <cell r="D289" t="str">
            <v>Abierta</v>
          </cell>
          <cell r="E289" t="str">
            <v>Recibido</v>
          </cell>
          <cell r="F289" t="str">
            <v>Enviado</v>
          </cell>
          <cell r="G289" t="str">
            <v>ARS</v>
          </cell>
          <cell r="H289" t="str">
            <v>3278.99</v>
          </cell>
          <cell r="I289">
            <v>0</v>
          </cell>
          <cell r="J289">
            <v>0</v>
          </cell>
          <cell r="K289" t="str">
            <v>3278.99</v>
          </cell>
        </row>
        <row r="290">
          <cell r="A290">
            <v>3349</v>
          </cell>
          <cell r="B290" t="str">
            <v>jessicachusit@gmail.com</v>
          </cell>
        </row>
        <row r="291">
          <cell r="A291">
            <v>3348</v>
          </cell>
          <cell r="B291" t="str">
            <v>lobersediaznat@gmail.com</v>
          </cell>
          <cell r="C291">
            <v>44390</v>
          </cell>
          <cell r="D291" t="str">
            <v>Abierta</v>
          </cell>
          <cell r="E291" t="str">
            <v>Recibido</v>
          </cell>
          <cell r="F291" t="str">
            <v>Enviado</v>
          </cell>
          <cell r="G291" t="str">
            <v>ARS</v>
          </cell>
          <cell r="H291">
            <v>1275</v>
          </cell>
          <cell r="I291">
            <v>0</v>
          </cell>
          <cell r="J291" t="str">
            <v>375.54</v>
          </cell>
          <cell r="K291" t="str">
            <v>1650.54</v>
          </cell>
        </row>
        <row r="292">
          <cell r="A292">
            <v>3348</v>
          </cell>
          <cell r="B292" t="str">
            <v>lobersediaznat@gmail.com</v>
          </cell>
        </row>
        <row r="293">
          <cell r="A293">
            <v>3348</v>
          </cell>
          <cell r="B293" t="str">
            <v>lobersediaznat@gmail.com</v>
          </cell>
        </row>
        <row r="294">
          <cell r="A294">
            <v>3347</v>
          </cell>
          <cell r="B294" t="str">
            <v>mika.mielniczuk@gmail.com</v>
          </cell>
          <cell r="C294">
            <v>44389</v>
          </cell>
          <cell r="D294" t="str">
            <v>Abierta</v>
          </cell>
          <cell r="E294" t="str">
            <v>Recibido</v>
          </cell>
          <cell r="F294" t="str">
            <v>Enviado</v>
          </cell>
          <cell r="G294" t="str">
            <v>ARS</v>
          </cell>
          <cell r="H294" t="str">
            <v>5666.95</v>
          </cell>
          <cell r="I294">
            <v>0</v>
          </cell>
          <cell r="J294" t="str">
            <v>296.84</v>
          </cell>
          <cell r="K294" t="str">
            <v>5963.79</v>
          </cell>
        </row>
        <row r="295">
          <cell r="A295">
            <v>3347</v>
          </cell>
          <cell r="B295" t="str">
            <v>mika.mielniczuk@gmail.com</v>
          </cell>
        </row>
        <row r="296">
          <cell r="A296">
            <v>3347</v>
          </cell>
          <cell r="B296" t="str">
            <v>mika.mielniczuk@gmail.com</v>
          </cell>
        </row>
        <row r="297">
          <cell r="A297">
            <v>3347</v>
          </cell>
          <cell r="B297" t="str">
            <v>mika.mielniczuk@gmail.com</v>
          </cell>
        </row>
        <row r="298">
          <cell r="A298">
            <v>3347</v>
          </cell>
          <cell r="B298" t="str">
            <v>mika.mielniczuk@gmail.com</v>
          </cell>
        </row>
        <row r="299">
          <cell r="A299">
            <v>3347</v>
          </cell>
          <cell r="B299" t="str">
            <v>mika.mielniczuk@gmail.com</v>
          </cell>
        </row>
        <row r="300">
          <cell r="A300">
            <v>3347</v>
          </cell>
          <cell r="B300" t="str">
            <v>mika.mielniczuk@gmail.com</v>
          </cell>
        </row>
        <row r="301">
          <cell r="A301">
            <v>3346</v>
          </cell>
          <cell r="B301" t="str">
            <v>macaneyro@hotmail.com</v>
          </cell>
          <cell r="C301">
            <v>44389</v>
          </cell>
          <cell r="D301" t="str">
            <v>Abierta</v>
          </cell>
          <cell r="E301" t="str">
            <v>Recibido</v>
          </cell>
          <cell r="F301" t="str">
            <v>Enviado</v>
          </cell>
          <cell r="G301" t="str">
            <v>ARS</v>
          </cell>
          <cell r="H301" t="str">
            <v>2381.98</v>
          </cell>
          <cell r="I301">
            <v>0</v>
          </cell>
          <cell r="J301">
            <v>0</v>
          </cell>
          <cell r="K301" t="str">
            <v>2381.98</v>
          </cell>
        </row>
        <row r="302">
          <cell r="A302">
            <v>3346</v>
          </cell>
          <cell r="B302" t="str">
            <v>macaneyro@hotmail.com</v>
          </cell>
        </row>
        <row r="303">
          <cell r="A303">
            <v>3346</v>
          </cell>
          <cell r="B303" t="str">
            <v>macaneyro@hotmail.com</v>
          </cell>
        </row>
        <row r="304">
          <cell r="A304">
            <v>3345</v>
          </cell>
          <cell r="B304" t="str">
            <v>mariapaula_hernandez@hotmail.com</v>
          </cell>
          <cell r="C304">
            <v>44389</v>
          </cell>
          <cell r="D304" t="str">
            <v>Abierta</v>
          </cell>
          <cell r="E304" t="str">
            <v>Recibido</v>
          </cell>
          <cell r="F304" t="str">
            <v>Enviado</v>
          </cell>
          <cell r="G304" t="str">
            <v>ARS</v>
          </cell>
          <cell r="H304" t="str">
            <v>3099.99</v>
          </cell>
          <cell r="I304">
            <v>0</v>
          </cell>
          <cell r="J304">
            <v>0</v>
          </cell>
          <cell r="K304" t="str">
            <v>3099.99</v>
          </cell>
        </row>
        <row r="305">
          <cell r="A305">
            <v>3344</v>
          </cell>
          <cell r="B305" t="str">
            <v>andreachanono@gmail.com</v>
          </cell>
          <cell r="C305">
            <v>44389</v>
          </cell>
          <cell r="D305" t="str">
            <v>Abierta</v>
          </cell>
          <cell r="E305" t="str">
            <v>Recibido</v>
          </cell>
          <cell r="F305" t="str">
            <v>Enviado</v>
          </cell>
          <cell r="G305" t="str">
            <v>ARS</v>
          </cell>
          <cell r="H305">
            <v>992</v>
          </cell>
          <cell r="I305">
            <v>0</v>
          </cell>
          <cell r="J305">
            <v>0</v>
          </cell>
          <cell r="K305">
            <v>992</v>
          </cell>
        </row>
        <row r="306">
          <cell r="A306">
            <v>3344</v>
          </cell>
          <cell r="B306" t="str">
            <v>andreachanono@gmail.com</v>
          </cell>
        </row>
        <row r="307">
          <cell r="A307">
            <v>3343</v>
          </cell>
          <cell r="B307" t="str">
            <v>oriflori@gmail.com</v>
          </cell>
          <cell r="C307">
            <v>44389</v>
          </cell>
          <cell r="D307" t="str">
            <v>Abierta</v>
          </cell>
          <cell r="E307" t="str">
            <v>Recibido</v>
          </cell>
          <cell r="F307" t="str">
            <v>Enviado</v>
          </cell>
          <cell r="G307" t="str">
            <v>ARS</v>
          </cell>
          <cell r="H307">
            <v>1517</v>
          </cell>
          <cell r="I307">
            <v>0</v>
          </cell>
          <cell r="J307">
            <v>0</v>
          </cell>
          <cell r="K307">
            <v>1517</v>
          </cell>
        </row>
        <row r="308">
          <cell r="A308">
            <v>3342</v>
          </cell>
          <cell r="B308" t="str">
            <v>noriegajuanacamila@gmail.com</v>
          </cell>
          <cell r="C308">
            <v>44389</v>
          </cell>
          <cell r="D308" t="str">
            <v>Abierta</v>
          </cell>
          <cell r="E308" t="str">
            <v>Recibido</v>
          </cell>
          <cell r="F308" t="str">
            <v>Enviado</v>
          </cell>
          <cell r="G308" t="str">
            <v>ARS</v>
          </cell>
          <cell r="H308">
            <v>5064</v>
          </cell>
          <cell r="I308">
            <v>0</v>
          </cell>
          <cell r="J308" t="str">
            <v>407.47</v>
          </cell>
          <cell r="K308" t="str">
            <v>5471.47</v>
          </cell>
        </row>
        <row r="309">
          <cell r="A309">
            <v>3342</v>
          </cell>
          <cell r="B309" t="str">
            <v>noriegajuanacamila@gmail.com</v>
          </cell>
        </row>
        <row r="310">
          <cell r="A310">
            <v>3342</v>
          </cell>
          <cell r="B310" t="str">
            <v>noriegajuanacamila@gmail.com</v>
          </cell>
        </row>
        <row r="311">
          <cell r="A311">
            <v>3342</v>
          </cell>
          <cell r="B311" t="str">
            <v>noriegajuanacamila@gmail.com</v>
          </cell>
        </row>
        <row r="312">
          <cell r="A312">
            <v>3342</v>
          </cell>
          <cell r="B312" t="str">
            <v>noriegajuanacamila@gmail.com</v>
          </cell>
        </row>
        <row r="313">
          <cell r="A313">
            <v>3342</v>
          </cell>
          <cell r="B313" t="str">
            <v>noriegajuanacamila@gmail.com</v>
          </cell>
        </row>
        <row r="314">
          <cell r="A314">
            <v>3342</v>
          </cell>
          <cell r="B314" t="str">
            <v>noriegajuanacamila@gmail.com</v>
          </cell>
        </row>
        <row r="315">
          <cell r="A315">
            <v>3342</v>
          </cell>
          <cell r="B315" t="str">
            <v>noriegajuanacamila@gmail.com</v>
          </cell>
        </row>
        <row r="316">
          <cell r="A316">
            <v>3342</v>
          </cell>
          <cell r="B316" t="str">
            <v>noriegajuanacamila@gmail.com</v>
          </cell>
        </row>
        <row r="317">
          <cell r="A317">
            <v>3341</v>
          </cell>
          <cell r="B317" t="str">
            <v>nataliavaldatti@gmail.com</v>
          </cell>
          <cell r="C317">
            <v>44389</v>
          </cell>
          <cell r="D317" t="str">
            <v>Abierta</v>
          </cell>
          <cell r="E317" t="str">
            <v>Recibido</v>
          </cell>
          <cell r="F317" t="str">
            <v>Enviado</v>
          </cell>
          <cell r="G317" t="str">
            <v>ARS</v>
          </cell>
          <cell r="H317">
            <v>3280</v>
          </cell>
          <cell r="I317">
            <v>0</v>
          </cell>
          <cell r="J317">
            <v>0</v>
          </cell>
          <cell r="K317">
            <v>3280</v>
          </cell>
        </row>
        <row r="318">
          <cell r="A318">
            <v>3341</v>
          </cell>
          <cell r="B318" t="str">
            <v>nataliavaldatti@gmail.com</v>
          </cell>
        </row>
        <row r="319">
          <cell r="A319">
            <v>3340</v>
          </cell>
          <cell r="B319" t="str">
            <v>roxanamateo@gmail.com</v>
          </cell>
          <cell r="C319">
            <v>44388</v>
          </cell>
          <cell r="D319" t="str">
            <v>Abierta</v>
          </cell>
          <cell r="E319" t="str">
            <v>Recibido</v>
          </cell>
          <cell r="F319" t="str">
            <v>Enviado</v>
          </cell>
          <cell r="G319" t="str">
            <v>ARS</v>
          </cell>
          <cell r="H319">
            <v>2800</v>
          </cell>
          <cell r="I319">
            <v>0</v>
          </cell>
          <cell r="J319">
            <v>0</v>
          </cell>
          <cell r="K319">
            <v>2800</v>
          </cell>
        </row>
        <row r="320">
          <cell r="A320">
            <v>3339</v>
          </cell>
          <cell r="B320" t="str">
            <v>luisina.pelaez@gmail.com</v>
          </cell>
          <cell r="C320">
            <v>44388</v>
          </cell>
          <cell r="D320" t="str">
            <v>Abierta</v>
          </cell>
          <cell r="E320" t="str">
            <v>Recibido</v>
          </cell>
          <cell r="F320" t="str">
            <v>Enviado</v>
          </cell>
          <cell r="G320" t="str">
            <v>ARS</v>
          </cell>
          <cell r="H320" t="str">
            <v>5679.99</v>
          </cell>
          <cell r="I320">
            <v>0</v>
          </cell>
          <cell r="J320">
            <v>0</v>
          </cell>
          <cell r="K320" t="str">
            <v>5679.99</v>
          </cell>
        </row>
        <row r="321">
          <cell r="A321">
            <v>3339</v>
          </cell>
          <cell r="B321" t="str">
            <v>luisina.pelaez@gmail.com</v>
          </cell>
        </row>
        <row r="322">
          <cell r="A322">
            <v>3338</v>
          </cell>
          <cell r="B322" t="str">
            <v>criscinicole96@gmail.com</v>
          </cell>
          <cell r="C322">
            <v>44388</v>
          </cell>
          <cell r="D322" t="str">
            <v>Abierta</v>
          </cell>
          <cell r="E322" t="str">
            <v>Recibido</v>
          </cell>
          <cell r="F322" t="str">
            <v>Enviado</v>
          </cell>
          <cell r="G322" t="str">
            <v>ARS</v>
          </cell>
          <cell r="H322" t="str">
            <v>3538.46</v>
          </cell>
          <cell r="I322">
            <v>0</v>
          </cell>
          <cell r="J322">
            <v>0</v>
          </cell>
          <cell r="K322" t="str">
            <v>3538.46</v>
          </cell>
        </row>
        <row r="323">
          <cell r="A323">
            <v>3338</v>
          </cell>
          <cell r="B323" t="str">
            <v>criscinicole96@gmail.com</v>
          </cell>
        </row>
        <row r="324">
          <cell r="A324">
            <v>3338</v>
          </cell>
          <cell r="B324" t="str">
            <v>criscinicole96@gmail.com</v>
          </cell>
        </row>
        <row r="325">
          <cell r="A325">
            <v>3338</v>
          </cell>
          <cell r="B325" t="str">
            <v>criscinicole96@gmail.com</v>
          </cell>
        </row>
        <row r="326">
          <cell r="A326">
            <v>3338</v>
          </cell>
          <cell r="B326" t="str">
            <v>criscinicole96@gmail.com</v>
          </cell>
        </row>
        <row r="327">
          <cell r="A327">
            <v>3338</v>
          </cell>
          <cell r="B327" t="str">
            <v>criscinicole96@gmail.com</v>
          </cell>
        </row>
        <row r="328">
          <cell r="A328">
            <v>3338</v>
          </cell>
          <cell r="B328" t="str">
            <v>criscinicole96@gmail.com</v>
          </cell>
        </row>
        <row r="329">
          <cell r="A329">
            <v>3337</v>
          </cell>
          <cell r="B329" t="str">
            <v>ejazmingimenez@hotmail.com</v>
          </cell>
          <cell r="C329">
            <v>44388</v>
          </cell>
          <cell r="D329" t="str">
            <v>Abierta</v>
          </cell>
          <cell r="E329" t="str">
            <v>Recibido</v>
          </cell>
          <cell r="F329" t="str">
            <v>Enviado</v>
          </cell>
          <cell r="G329" t="str">
            <v>ARS</v>
          </cell>
          <cell r="H329">
            <v>780</v>
          </cell>
          <cell r="I329">
            <v>117</v>
          </cell>
          <cell r="J329">
            <v>0</v>
          </cell>
          <cell r="K329">
            <v>663</v>
          </cell>
        </row>
        <row r="330">
          <cell r="A330">
            <v>3336</v>
          </cell>
          <cell r="B330" t="str">
            <v>pfzadra@gmail.com</v>
          </cell>
          <cell r="C330">
            <v>44387</v>
          </cell>
          <cell r="D330" t="str">
            <v>Abierta</v>
          </cell>
          <cell r="E330" t="str">
            <v>Recibido</v>
          </cell>
          <cell r="F330" t="str">
            <v>Enviado</v>
          </cell>
          <cell r="G330" t="str">
            <v>ARS</v>
          </cell>
          <cell r="H330" t="str">
            <v>6259.96</v>
          </cell>
          <cell r="I330" t="str">
            <v>938.99</v>
          </cell>
          <cell r="J330">
            <v>0</v>
          </cell>
          <cell r="K330" t="str">
            <v>5320.97</v>
          </cell>
        </row>
        <row r="331">
          <cell r="A331">
            <v>3336</v>
          </cell>
          <cell r="B331" t="str">
            <v>pfzadra@gmail.com</v>
          </cell>
        </row>
        <row r="332">
          <cell r="A332">
            <v>3336</v>
          </cell>
          <cell r="B332" t="str">
            <v>pfzadra@gmail.com</v>
          </cell>
        </row>
        <row r="333">
          <cell r="A333">
            <v>3335</v>
          </cell>
          <cell r="B333" t="str">
            <v>elizabethbferrari2@gmail.com</v>
          </cell>
          <cell r="C333">
            <v>44387</v>
          </cell>
          <cell r="D333" t="str">
            <v>Abierta</v>
          </cell>
          <cell r="E333" t="str">
            <v>Recibido</v>
          </cell>
          <cell r="F333" t="str">
            <v>Enviado</v>
          </cell>
          <cell r="G333" t="str">
            <v>ARS</v>
          </cell>
          <cell r="H333">
            <v>1580</v>
          </cell>
          <cell r="I333">
            <v>0</v>
          </cell>
          <cell r="J333">
            <v>0</v>
          </cell>
          <cell r="K333">
            <v>1580</v>
          </cell>
        </row>
        <row r="334">
          <cell r="A334">
            <v>3335</v>
          </cell>
          <cell r="B334" t="str">
            <v>elizabethbferrari2@gmail.com</v>
          </cell>
        </row>
        <row r="335">
          <cell r="A335">
            <v>3334</v>
          </cell>
          <cell r="B335" t="str">
            <v>mfvago@hotmail.com</v>
          </cell>
          <cell r="C335">
            <v>44386</v>
          </cell>
          <cell r="D335" t="str">
            <v>Abierta</v>
          </cell>
          <cell r="E335" t="str">
            <v>Recibido</v>
          </cell>
          <cell r="F335" t="str">
            <v>Enviado</v>
          </cell>
          <cell r="G335" t="str">
            <v>ARS</v>
          </cell>
          <cell r="H335" t="str">
            <v>2242.99</v>
          </cell>
          <cell r="I335">
            <v>0</v>
          </cell>
          <cell r="J335">
            <v>0</v>
          </cell>
          <cell r="K335" t="str">
            <v>2242.99</v>
          </cell>
        </row>
        <row r="336">
          <cell r="A336">
            <v>3334</v>
          </cell>
          <cell r="B336" t="str">
            <v>mfvago@hotmail.com</v>
          </cell>
        </row>
        <row r="337">
          <cell r="A337">
            <v>3334</v>
          </cell>
          <cell r="B337" t="str">
            <v>mfvago@hotmail.com</v>
          </cell>
        </row>
        <row r="338">
          <cell r="A338">
            <v>3334</v>
          </cell>
          <cell r="B338" t="str">
            <v>mfvago@hotmail.com</v>
          </cell>
        </row>
        <row r="339">
          <cell r="A339">
            <v>3334</v>
          </cell>
          <cell r="B339" t="str">
            <v>mfvago@hotmail.com</v>
          </cell>
        </row>
        <row r="340">
          <cell r="A340">
            <v>3333</v>
          </cell>
          <cell r="B340" t="str">
            <v>mvcr22@hotmail.com</v>
          </cell>
          <cell r="C340">
            <v>44386</v>
          </cell>
          <cell r="D340" t="str">
            <v>Abierta</v>
          </cell>
          <cell r="E340" t="str">
            <v>Recibido</v>
          </cell>
          <cell r="F340" t="str">
            <v>Enviado</v>
          </cell>
          <cell r="G340" t="str">
            <v>ARS</v>
          </cell>
          <cell r="H340" t="str">
            <v>2891.97</v>
          </cell>
          <cell r="I340">
            <v>0</v>
          </cell>
          <cell r="J340" t="str">
            <v>376.33</v>
          </cell>
          <cell r="K340" t="str">
            <v>3268.3</v>
          </cell>
        </row>
        <row r="341">
          <cell r="A341">
            <v>3333</v>
          </cell>
          <cell r="B341" t="str">
            <v>mvcr22@hotmail.com</v>
          </cell>
        </row>
        <row r="342">
          <cell r="A342">
            <v>3333</v>
          </cell>
          <cell r="B342" t="str">
            <v>mvcr22@hotmail.com</v>
          </cell>
        </row>
        <row r="343">
          <cell r="A343">
            <v>3333</v>
          </cell>
          <cell r="B343" t="str">
            <v>mvcr22@hotmail.com</v>
          </cell>
        </row>
        <row r="344">
          <cell r="A344">
            <v>3333</v>
          </cell>
          <cell r="B344" t="str">
            <v>mvcr22@hotmail.com</v>
          </cell>
        </row>
        <row r="345">
          <cell r="A345">
            <v>3333</v>
          </cell>
          <cell r="B345" t="str">
            <v>mvcr22@hotmail.com</v>
          </cell>
        </row>
        <row r="346">
          <cell r="A346">
            <v>3332</v>
          </cell>
          <cell r="B346" t="str">
            <v>lez-yo@hotmail.com.ar</v>
          </cell>
          <cell r="C346">
            <v>44386</v>
          </cell>
          <cell r="D346" t="str">
            <v>Abierta</v>
          </cell>
          <cell r="E346" t="str">
            <v>Recibido</v>
          </cell>
          <cell r="F346" t="str">
            <v>Enviado</v>
          </cell>
          <cell r="G346" t="str">
            <v>ARS</v>
          </cell>
          <cell r="H346">
            <v>1112</v>
          </cell>
          <cell r="I346">
            <v>0</v>
          </cell>
          <cell r="J346" t="str">
            <v>343.97</v>
          </cell>
          <cell r="K346" t="str">
            <v>1455.97</v>
          </cell>
        </row>
        <row r="347">
          <cell r="A347">
            <v>3332</v>
          </cell>
          <cell r="B347" t="str">
            <v>lez-yo@hotmail.com.ar</v>
          </cell>
        </row>
        <row r="348">
          <cell r="A348">
            <v>3331</v>
          </cell>
          <cell r="B348" t="str">
            <v>valcecz@gmail.com</v>
          </cell>
          <cell r="C348">
            <v>44386</v>
          </cell>
          <cell r="D348" t="str">
            <v>Abierta</v>
          </cell>
          <cell r="E348" t="str">
            <v>Recibido</v>
          </cell>
          <cell r="F348" t="str">
            <v>Enviado</v>
          </cell>
          <cell r="G348" t="str">
            <v>ARS</v>
          </cell>
          <cell r="H348" t="str">
            <v>549.99</v>
          </cell>
          <cell r="I348">
            <v>0</v>
          </cell>
          <cell r="J348">
            <v>0</v>
          </cell>
          <cell r="K348" t="str">
            <v>549.99</v>
          </cell>
        </row>
        <row r="349">
          <cell r="A349">
            <v>3330</v>
          </cell>
          <cell r="B349" t="str">
            <v>eliaslau@hotmail.com</v>
          </cell>
          <cell r="C349">
            <v>44385</v>
          </cell>
          <cell r="D349" t="str">
            <v>Abierta</v>
          </cell>
          <cell r="E349" t="str">
            <v>Recibido</v>
          </cell>
          <cell r="F349" t="str">
            <v>Enviado</v>
          </cell>
          <cell r="G349" t="str">
            <v>ARS</v>
          </cell>
          <cell r="H349" t="str">
            <v>1812.97</v>
          </cell>
          <cell r="I349">
            <v>0</v>
          </cell>
          <cell r="J349">
            <v>0</v>
          </cell>
          <cell r="K349" t="str">
            <v>1812.97</v>
          </cell>
        </row>
        <row r="350">
          <cell r="A350">
            <v>3330</v>
          </cell>
          <cell r="B350" t="str">
            <v>eliaslau@hotmail.com</v>
          </cell>
        </row>
        <row r="351">
          <cell r="A351">
            <v>3329</v>
          </cell>
          <cell r="B351" t="str">
            <v>milaludment@gmail.com</v>
          </cell>
          <cell r="C351">
            <v>44385</v>
          </cell>
          <cell r="D351" t="str">
            <v>Abierta</v>
          </cell>
          <cell r="E351" t="str">
            <v>Recibido</v>
          </cell>
          <cell r="F351" t="str">
            <v>Enviado</v>
          </cell>
          <cell r="G351" t="str">
            <v>ARS</v>
          </cell>
          <cell r="H351" t="str">
            <v>3299.94</v>
          </cell>
          <cell r="I351">
            <v>0</v>
          </cell>
          <cell r="J351">
            <v>0</v>
          </cell>
          <cell r="K351" t="str">
            <v>3299.94</v>
          </cell>
        </row>
        <row r="352">
          <cell r="A352">
            <v>3328</v>
          </cell>
          <cell r="B352" t="str">
            <v>eugeverrastro@gmail.com</v>
          </cell>
          <cell r="C352">
            <v>44385</v>
          </cell>
          <cell r="D352" t="str">
            <v>Abierta</v>
          </cell>
          <cell r="E352" t="str">
            <v>Recibido</v>
          </cell>
          <cell r="F352" t="str">
            <v>Enviado</v>
          </cell>
          <cell r="G352" t="str">
            <v>ARS</v>
          </cell>
          <cell r="H352" t="str">
            <v>9347.9</v>
          </cell>
          <cell r="I352">
            <v>0</v>
          </cell>
          <cell r="J352">
            <v>0</v>
          </cell>
          <cell r="K352" t="str">
            <v>9347.9</v>
          </cell>
        </row>
        <row r="353">
          <cell r="A353">
            <v>3328</v>
          </cell>
          <cell r="B353" t="str">
            <v>eugeverrastro@gmail.com</v>
          </cell>
        </row>
        <row r="354">
          <cell r="A354">
            <v>3328</v>
          </cell>
          <cell r="B354" t="str">
            <v>eugeverrastro@gmail.com</v>
          </cell>
        </row>
        <row r="355">
          <cell r="A355">
            <v>3328</v>
          </cell>
          <cell r="B355" t="str">
            <v>eugeverrastro@gmail.com</v>
          </cell>
        </row>
        <row r="356">
          <cell r="A356">
            <v>3328</v>
          </cell>
          <cell r="B356" t="str">
            <v>eugeverrastro@gmail.com</v>
          </cell>
        </row>
        <row r="357">
          <cell r="A357">
            <v>3328</v>
          </cell>
          <cell r="B357" t="str">
            <v>eugeverrastro@gmail.com</v>
          </cell>
        </row>
        <row r="358">
          <cell r="A358">
            <v>3328</v>
          </cell>
          <cell r="B358" t="str">
            <v>eugeverrastro@gmail.com</v>
          </cell>
        </row>
        <row r="359">
          <cell r="A359">
            <v>3328</v>
          </cell>
          <cell r="B359" t="str">
            <v>eugeverrastro@gmail.com</v>
          </cell>
        </row>
        <row r="360">
          <cell r="A360">
            <v>3328</v>
          </cell>
          <cell r="B360" t="str">
            <v>eugeverrastro@gmail.com</v>
          </cell>
        </row>
        <row r="361">
          <cell r="A361">
            <v>3328</v>
          </cell>
          <cell r="B361" t="str">
            <v>eugeverrastro@gmail.com</v>
          </cell>
        </row>
        <row r="362">
          <cell r="A362">
            <v>3328</v>
          </cell>
          <cell r="B362" t="str">
            <v>eugeverrastro@gmail.com</v>
          </cell>
        </row>
        <row r="363">
          <cell r="A363">
            <v>3328</v>
          </cell>
          <cell r="B363" t="str">
            <v>eugeverrastro@gmail.com</v>
          </cell>
        </row>
        <row r="364">
          <cell r="A364">
            <v>3328</v>
          </cell>
          <cell r="B364" t="str">
            <v>eugeverrastro@gmail.com</v>
          </cell>
        </row>
        <row r="365">
          <cell r="A365">
            <v>3327</v>
          </cell>
          <cell r="B365" t="str">
            <v>caroledesma777@gmail.com</v>
          </cell>
          <cell r="C365">
            <v>44385</v>
          </cell>
          <cell r="D365" t="str">
            <v>Abierta</v>
          </cell>
          <cell r="E365" t="str">
            <v>Recibido</v>
          </cell>
          <cell r="F365" t="str">
            <v>Enviado</v>
          </cell>
          <cell r="G365" t="str">
            <v>ARS</v>
          </cell>
          <cell r="H365" t="str">
            <v>2142.98</v>
          </cell>
          <cell r="I365">
            <v>0</v>
          </cell>
          <cell r="J365">
            <v>0</v>
          </cell>
          <cell r="K365" t="str">
            <v>2142.98</v>
          </cell>
        </row>
        <row r="366">
          <cell r="A366">
            <v>3327</v>
          </cell>
          <cell r="B366" t="str">
            <v>caroledesma777@gmail.com</v>
          </cell>
        </row>
        <row r="367">
          <cell r="A367">
            <v>3327</v>
          </cell>
          <cell r="B367" t="str">
            <v>caroledesma777@gmail.com</v>
          </cell>
        </row>
        <row r="368">
          <cell r="A368">
            <v>3327</v>
          </cell>
          <cell r="B368" t="str">
            <v>caroledesma777@gmail.com</v>
          </cell>
        </row>
        <row r="369">
          <cell r="A369">
            <v>3326</v>
          </cell>
          <cell r="B369" t="str">
            <v>macarenaalmiron@hotmail.com</v>
          </cell>
          <cell r="C369">
            <v>44385</v>
          </cell>
          <cell r="D369" t="str">
            <v>Abierta</v>
          </cell>
          <cell r="E369" t="str">
            <v>Recibido</v>
          </cell>
          <cell r="F369" t="str">
            <v>Enviado</v>
          </cell>
          <cell r="G369" t="str">
            <v>ARS</v>
          </cell>
          <cell r="H369" t="str">
            <v>1158.98</v>
          </cell>
          <cell r="I369">
            <v>0</v>
          </cell>
          <cell r="J369">
            <v>0</v>
          </cell>
          <cell r="K369" t="str">
            <v>1158.98</v>
          </cell>
        </row>
        <row r="370">
          <cell r="A370">
            <v>3326</v>
          </cell>
          <cell r="B370" t="str">
            <v>macarenaalmiron@hotmail.com</v>
          </cell>
        </row>
        <row r="371">
          <cell r="A371">
            <v>3326</v>
          </cell>
          <cell r="B371" t="str">
            <v>macarenaalmiron@hotmail.com</v>
          </cell>
        </row>
        <row r="372">
          <cell r="A372">
            <v>3325</v>
          </cell>
          <cell r="B372" t="str">
            <v>mclarim@gmail.com</v>
          </cell>
          <cell r="C372">
            <v>44385</v>
          </cell>
          <cell r="D372" t="str">
            <v>Abierta</v>
          </cell>
          <cell r="E372" t="str">
            <v>Recibido</v>
          </cell>
          <cell r="F372" t="str">
            <v>Enviado</v>
          </cell>
          <cell r="G372" t="str">
            <v>ARS</v>
          </cell>
          <cell r="H372">
            <v>1180</v>
          </cell>
          <cell r="I372">
            <v>0</v>
          </cell>
          <cell r="J372" t="str">
            <v>375.54</v>
          </cell>
          <cell r="K372" t="str">
            <v>1555.54</v>
          </cell>
        </row>
        <row r="373">
          <cell r="A373">
            <v>3325</v>
          </cell>
          <cell r="B373" t="str">
            <v>mclarim@gmail.com</v>
          </cell>
        </row>
        <row r="374">
          <cell r="A374">
            <v>3324</v>
          </cell>
          <cell r="B374" t="str">
            <v>marinagareis64@gmail.com</v>
          </cell>
          <cell r="C374">
            <v>44385</v>
          </cell>
          <cell r="D374" t="str">
            <v>Abierta</v>
          </cell>
          <cell r="E374" t="str">
            <v>Recibido</v>
          </cell>
          <cell r="F374" t="str">
            <v>Enviado</v>
          </cell>
          <cell r="G374" t="str">
            <v>ARS</v>
          </cell>
          <cell r="H374">
            <v>2399</v>
          </cell>
          <cell r="I374">
            <v>0</v>
          </cell>
          <cell r="J374" t="str">
            <v>375.54</v>
          </cell>
          <cell r="K374" t="str">
            <v>2774.54</v>
          </cell>
        </row>
        <row r="375">
          <cell r="A375">
            <v>3323</v>
          </cell>
          <cell r="B375" t="str">
            <v>rosanapeso@gmail.com</v>
          </cell>
          <cell r="C375">
            <v>44385</v>
          </cell>
          <cell r="D375" t="str">
            <v>Abierta</v>
          </cell>
          <cell r="E375" t="str">
            <v>Recibido</v>
          </cell>
          <cell r="F375" t="str">
            <v>Enviado</v>
          </cell>
          <cell r="G375" t="str">
            <v>ARS</v>
          </cell>
          <cell r="H375" t="str">
            <v>3631.99</v>
          </cell>
          <cell r="I375">
            <v>0</v>
          </cell>
          <cell r="J375">
            <v>0</v>
          </cell>
          <cell r="K375" t="str">
            <v>3631.99</v>
          </cell>
        </row>
        <row r="376">
          <cell r="A376">
            <v>3323</v>
          </cell>
          <cell r="B376" t="str">
            <v>rosanapeso@gmail.com</v>
          </cell>
        </row>
        <row r="377">
          <cell r="A377">
            <v>3322</v>
          </cell>
          <cell r="B377" t="str">
            <v>camifelix230398@gmail.com</v>
          </cell>
          <cell r="C377">
            <v>44384</v>
          </cell>
          <cell r="D377" t="str">
            <v>Abierta</v>
          </cell>
          <cell r="E377" t="str">
            <v>Recibido</v>
          </cell>
          <cell r="F377" t="str">
            <v>Enviado</v>
          </cell>
          <cell r="G377" t="str">
            <v>ARS</v>
          </cell>
          <cell r="H377" t="str">
            <v>3299.94</v>
          </cell>
          <cell r="I377">
            <v>0</v>
          </cell>
          <cell r="J377">
            <v>0</v>
          </cell>
          <cell r="K377" t="str">
            <v>3299.94</v>
          </cell>
        </row>
        <row r="378">
          <cell r="A378">
            <v>3322</v>
          </cell>
          <cell r="B378" t="str">
            <v>camifelix230398@gmail.com</v>
          </cell>
        </row>
        <row r="379">
          <cell r="A379">
            <v>3321</v>
          </cell>
          <cell r="B379" t="str">
            <v>lourdesabouzeid@hotmail.com</v>
          </cell>
          <cell r="C379">
            <v>44384</v>
          </cell>
          <cell r="D379" t="str">
            <v>Abierta</v>
          </cell>
          <cell r="E379" t="str">
            <v>Recibido</v>
          </cell>
          <cell r="F379" t="str">
            <v>Enviado</v>
          </cell>
          <cell r="G379" t="str">
            <v>ARS</v>
          </cell>
          <cell r="H379">
            <v>2629</v>
          </cell>
          <cell r="I379">
            <v>0</v>
          </cell>
          <cell r="J379">
            <v>0</v>
          </cell>
          <cell r="K379">
            <v>2629</v>
          </cell>
        </row>
        <row r="380">
          <cell r="A380">
            <v>3321</v>
          </cell>
          <cell r="B380" t="str">
            <v>lourdesabouzeid@hotmail.com</v>
          </cell>
        </row>
        <row r="381">
          <cell r="A381">
            <v>3321</v>
          </cell>
          <cell r="B381" t="str">
            <v>lourdesabouzeid@hotmail.com</v>
          </cell>
        </row>
        <row r="382">
          <cell r="A382">
            <v>3320</v>
          </cell>
          <cell r="B382" t="str">
            <v>ami_1713_83@hotmail.com</v>
          </cell>
          <cell r="C382">
            <v>44384</v>
          </cell>
          <cell r="D382" t="str">
            <v>Abierta</v>
          </cell>
          <cell r="E382" t="str">
            <v>Recibido</v>
          </cell>
          <cell r="F382" t="str">
            <v>Enviado</v>
          </cell>
          <cell r="G382" t="str">
            <v>ARS</v>
          </cell>
          <cell r="H382" t="str">
            <v>1642.37</v>
          </cell>
          <cell r="I382">
            <v>0</v>
          </cell>
          <cell r="J382">
            <v>0</v>
          </cell>
          <cell r="K382" t="str">
            <v>1642.37</v>
          </cell>
        </row>
        <row r="383">
          <cell r="A383">
            <v>3320</v>
          </cell>
          <cell r="B383" t="str">
            <v>ami_1713_83@hotmail.com</v>
          </cell>
        </row>
        <row r="384">
          <cell r="A384">
            <v>3320</v>
          </cell>
          <cell r="B384" t="str">
            <v>ami_1713_83@hotmail.com</v>
          </cell>
        </row>
        <row r="385">
          <cell r="A385">
            <v>3319</v>
          </cell>
          <cell r="B385" t="str">
            <v>lucas.lezcano@live.com.ar</v>
          </cell>
          <cell r="C385">
            <v>44384</v>
          </cell>
          <cell r="D385" t="str">
            <v>Abierta</v>
          </cell>
          <cell r="E385" t="str">
            <v>Recibido</v>
          </cell>
          <cell r="F385" t="str">
            <v>Enviado</v>
          </cell>
          <cell r="G385" t="str">
            <v>ARS</v>
          </cell>
          <cell r="H385">
            <v>790</v>
          </cell>
          <cell r="I385">
            <v>0</v>
          </cell>
          <cell r="J385">
            <v>0</v>
          </cell>
          <cell r="K385">
            <v>790</v>
          </cell>
        </row>
        <row r="386">
          <cell r="A386">
            <v>3318</v>
          </cell>
          <cell r="B386" t="str">
            <v>anazancari@gmail.com</v>
          </cell>
          <cell r="C386">
            <v>44384</v>
          </cell>
          <cell r="D386" t="str">
            <v>Abierta</v>
          </cell>
          <cell r="E386" t="str">
            <v>Recibido</v>
          </cell>
          <cell r="F386" t="str">
            <v>Enviado</v>
          </cell>
          <cell r="G386" t="str">
            <v>ARS</v>
          </cell>
          <cell r="H386" t="str">
            <v>781.99</v>
          </cell>
          <cell r="I386">
            <v>0</v>
          </cell>
          <cell r="J386">
            <v>0</v>
          </cell>
          <cell r="K386" t="str">
            <v>781.99</v>
          </cell>
        </row>
        <row r="387">
          <cell r="A387">
            <v>3318</v>
          </cell>
          <cell r="B387" t="str">
            <v>anazancari@gmail.com</v>
          </cell>
        </row>
        <row r="388">
          <cell r="A388">
            <v>3317</v>
          </cell>
          <cell r="B388" t="str">
            <v>eliaslau@hotmail.com</v>
          </cell>
          <cell r="C388">
            <v>44383</v>
          </cell>
          <cell r="D388" t="str">
            <v>Abierta</v>
          </cell>
          <cell r="E388" t="str">
            <v>Recibido</v>
          </cell>
          <cell r="F388" t="str">
            <v>Enviado</v>
          </cell>
          <cell r="G388" t="str">
            <v>ARS</v>
          </cell>
          <cell r="H388" t="str">
            <v>10620.85</v>
          </cell>
          <cell r="I388">
            <v>0</v>
          </cell>
          <cell r="J388">
            <v>0</v>
          </cell>
          <cell r="K388" t="str">
            <v>10620.85</v>
          </cell>
        </row>
        <row r="389">
          <cell r="A389">
            <v>3317</v>
          </cell>
          <cell r="B389" t="str">
            <v>eliaslau@hotmail.com</v>
          </cell>
        </row>
        <row r="390">
          <cell r="A390">
            <v>3317</v>
          </cell>
          <cell r="B390" t="str">
            <v>eliaslau@hotmail.com</v>
          </cell>
        </row>
        <row r="391">
          <cell r="A391">
            <v>3317</v>
          </cell>
          <cell r="B391" t="str">
            <v>eliaslau@hotmail.com</v>
          </cell>
        </row>
        <row r="392">
          <cell r="A392">
            <v>3317</v>
          </cell>
          <cell r="B392" t="str">
            <v>eliaslau@hotmail.com</v>
          </cell>
        </row>
        <row r="393">
          <cell r="A393">
            <v>3317</v>
          </cell>
          <cell r="B393" t="str">
            <v>eliaslau@hotmail.com</v>
          </cell>
        </row>
        <row r="394">
          <cell r="A394">
            <v>3317</v>
          </cell>
          <cell r="B394" t="str">
            <v>eliaslau@hotmail.com</v>
          </cell>
        </row>
        <row r="395">
          <cell r="A395">
            <v>3317</v>
          </cell>
          <cell r="B395" t="str">
            <v>eliaslau@hotmail.com</v>
          </cell>
        </row>
        <row r="396">
          <cell r="A396">
            <v>3317</v>
          </cell>
          <cell r="B396" t="str">
            <v>eliaslau@hotmail.com</v>
          </cell>
        </row>
        <row r="397">
          <cell r="A397">
            <v>3317</v>
          </cell>
          <cell r="B397" t="str">
            <v>eliaslau@hotmail.com</v>
          </cell>
        </row>
        <row r="398">
          <cell r="A398">
            <v>3317</v>
          </cell>
          <cell r="B398" t="str">
            <v>eliaslau@hotmail.com</v>
          </cell>
        </row>
        <row r="399">
          <cell r="A399">
            <v>3316</v>
          </cell>
          <cell r="B399" t="str">
            <v>nadiatcj@gmail.com</v>
          </cell>
          <cell r="C399">
            <v>44383</v>
          </cell>
          <cell r="D399" t="str">
            <v>Abierta</v>
          </cell>
          <cell r="E399" t="str">
            <v>Recibido</v>
          </cell>
          <cell r="F399" t="str">
            <v>Enviado</v>
          </cell>
          <cell r="G399" t="str">
            <v>ARS</v>
          </cell>
          <cell r="H399">
            <v>1342</v>
          </cell>
          <cell r="I399">
            <v>0</v>
          </cell>
          <cell r="J399">
            <v>0</v>
          </cell>
          <cell r="K399">
            <v>1342</v>
          </cell>
        </row>
        <row r="400">
          <cell r="A400">
            <v>3315</v>
          </cell>
          <cell r="B400" t="str">
            <v>gabriela.garmo@gmail.com</v>
          </cell>
          <cell r="C400">
            <v>44383</v>
          </cell>
          <cell r="D400" t="str">
            <v>Abierta</v>
          </cell>
          <cell r="E400" t="str">
            <v>Recibido</v>
          </cell>
          <cell r="F400" t="str">
            <v>Enviado</v>
          </cell>
          <cell r="G400" t="str">
            <v>ARS</v>
          </cell>
          <cell r="H400" t="str">
            <v>2461.97</v>
          </cell>
          <cell r="I400">
            <v>0</v>
          </cell>
          <cell r="J400">
            <v>0</v>
          </cell>
          <cell r="K400" t="str">
            <v>2461.97</v>
          </cell>
        </row>
        <row r="401">
          <cell r="A401">
            <v>3315</v>
          </cell>
          <cell r="B401" t="str">
            <v>gabriela.garmo@gmail.com</v>
          </cell>
        </row>
        <row r="402">
          <cell r="A402">
            <v>3315</v>
          </cell>
          <cell r="B402" t="str">
            <v>gabriela.garmo@gmail.com</v>
          </cell>
        </row>
        <row r="403">
          <cell r="A403">
            <v>3314</v>
          </cell>
          <cell r="B403" t="str">
            <v>guillo-lp-23@hotmail.com</v>
          </cell>
          <cell r="C403">
            <v>44383</v>
          </cell>
          <cell r="D403" t="str">
            <v>Abierta</v>
          </cell>
          <cell r="E403" t="str">
            <v>Recibido</v>
          </cell>
          <cell r="F403" t="str">
            <v>Enviado</v>
          </cell>
          <cell r="G403" t="str">
            <v>ARS</v>
          </cell>
          <cell r="H403" t="str">
            <v>1099.98</v>
          </cell>
          <cell r="I403">
            <v>0</v>
          </cell>
          <cell r="J403" t="str">
            <v>343.97</v>
          </cell>
          <cell r="K403" t="str">
            <v>1443.95</v>
          </cell>
        </row>
        <row r="404">
          <cell r="A404">
            <v>3314</v>
          </cell>
          <cell r="B404" t="str">
            <v>guillo-lp-23@hotmail.com</v>
          </cell>
        </row>
        <row r="405">
          <cell r="A405">
            <v>3313</v>
          </cell>
          <cell r="B405" t="str">
            <v>cecilia_gandara@hotmail.com</v>
          </cell>
          <cell r="C405">
            <v>44383</v>
          </cell>
          <cell r="D405" t="str">
            <v>Abierta</v>
          </cell>
          <cell r="E405" t="str">
            <v>Recibido</v>
          </cell>
          <cell r="F405" t="str">
            <v>Enviado</v>
          </cell>
          <cell r="G405" t="str">
            <v>ARS</v>
          </cell>
          <cell r="H405" t="str">
            <v>864.99</v>
          </cell>
          <cell r="I405">
            <v>0</v>
          </cell>
          <cell r="J405">
            <v>0</v>
          </cell>
          <cell r="K405" t="str">
            <v>864.99</v>
          </cell>
        </row>
        <row r="406">
          <cell r="A406">
            <v>3312</v>
          </cell>
          <cell r="B406" t="str">
            <v>ayelen.aguero@hotmail.com</v>
          </cell>
          <cell r="C406">
            <v>44383</v>
          </cell>
          <cell r="D406" t="str">
            <v>Abierta</v>
          </cell>
          <cell r="E406" t="str">
            <v>Recibido</v>
          </cell>
          <cell r="F406" t="str">
            <v>Enviado</v>
          </cell>
          <cell r="G406" t="str">
            <v>ARS</v>
          </cell>
          <cell r="H406" t="str">
            <v>2657.99</v>
          </cell>
          <cell r="I406">
            <v>0</v>
          </cell>
          <cell r="J406">
            <v>0</v>
          </cell>
          <cell r="K406" t="str">
            <v>2657.99</v>
          </cell>
        </row>
        <row r="407">
          <cell r="A407">
            <v>3312</v>
          </cell>
          <cell r="B407" t="str">
            <v>ayelen.aguero@hotmail.com</v>
          </cell>
        </row>
        <row r="408">
          <cell r="A408">
            <v>3311</v>
          </cell>
          <cell r="B408" t="str">
            <v>lubonatalia@hotmail.com</v>
          </cell>
          <cell r="C408">
            <v>44383</v>
          </cell>
          <cell r="D408" t="str">
            <v>Abierta</v>
          </cell>
          <cell r="E408" t="str">
            <v>Recibido</v>
          </cell>
          <cell r="F408" t="str">
            <v>Enviado</v>
          </cell>
          <cell r="G408" t="str">
            <v>ARS</v>
          </cell>
          <cell r="H408" t="str">
            <v>10799.93</v>
          </cell>
          <cell r="I408">
            <v>0</v>
          </cell>
          <cell r="J408">
            <v>0</v>
          </cell>
          <cell r="K408" t="str">
            <v>10799.93</v>
          </cell>
        </row>
        <row r="409">
          <cell r="A409">
            <v>3311</v>
          </cell>
          <cell r="B409" t="str">
            <v>lubonatalia@hotmail.com</v>
          </cell>
        </row>
        <row r="410">
          <cell r="A410">
            <v>3310</v>
          </cell>
          <cell r="B410" t="str">
            <v>vickygreco@hotmail.com</v>
          </cell>
          <cell r="C410">
            <v>44383</v>
          </cell>
          <cell r="D410" t="str">
            <v>Abierta</v>
          </cell>
          <cell r="E410" t="str">
            <v>Recibido</v>
          </cell>
          <cell r="F410" t="str">
            <v>Enviado</v>
          </cell>
          <cell r="G410" t="str">
            <v>ARS</v>
          </cell>
          <cell r="H410" t="str">
            <v>8036.55</v>
          </cell>
          <cell r="I410">
            <v>0</v>
          </cell>
          <cell r="J410">
            <v>0</v>
          </cell>
          <cell r="K410" t="str">
            <v>8036.55</v>
          </cell>
        </row>
        <row r="411">
          <cell r="A411">
            <v>3310</v>
          </cell>
          <cell r="B411" t="str">
            <v>vickygreco@hotmail.com</v>
          </cell>
        </row>
        <row r="412">
          <cell r="A412">
            <v>3310</v>
          </cell>
          <cell r="B412" t="str">
            <v>vickygreco@hotmail.com</v>
          </cell>
        </row>
        <row r="413">
          <cell r="A413">
            <v>3310</v>
          </cell>
          <cell r="B413" t="str">
            <v>vickygreco@hotmail.com</v>
          </cell>
        </row>
        <row r="414">
          <cell r="A414">
            <v>3310</v>
          </cell>
          <cell r="B414" t="str">
            <v>vickygreco@hotmail.com</v>
          </cell>
        </row>
        <row r="415">
          <cell r="A415">
            <v>3310</v>
          </cell>
          <cell r="B415" t="str">
            <v>vickygreco@hotmail.com</v>
          </cell>
        </row>
        <row r="416">
          <cell r="A416">
            <v>3310</v>
          </cell>
          <cell r="B416" t="str">
            <v>vickygreco@hotmail.com</v>
          </cell>
        </row>
        <row r="417">
          <cell r="A417">
            <v>3310</v>
          </cell>
          <cell r="B417" t="str">
            <v>vickygreco@hotmail.com</v>
          </cell>
        </row>
        <row r="418">
          <cell r="A418">
            <v>3310</v>
          </cell>
          <cell r="B418" t="str">
            <v>vickygreco@hotmail.com</v>
          </cell>
        </row>
        <row r="419">
          <cell r="A419">
            <v>3310</v>
          </cell>
          <cell r="B419" t="str">
            <v>vickygreco@hotmail.com</v>
          </cell>
        </row>
        <row r="420">
          <cell r="A420">
            <v>3310</v>
          </cell>
          <cell r="B420" t="str">
            <v>vickygreco@hotmail.com</v>
          </cell>
        </row>
        <row r="421">
          <cell r="A421">
            <v>3310</v>
          </cell>
          <cell r="B421" t="str">
            <v>vickygreco@hotmail.com</v>
          </cell>
        </row>
        <row r="422">
          <cell r="A422">
            <v>3310</v>
          </cell>
          <cell r="B422" t="str">
            <v>vickygreco@hotmail.com</v>
          </cell>
        </row>
        <row r="423">
          <cell r="A423">
            <v>3310</v>
          </cell>
          <cell r="B423" t="str">
            <v>vickygreco@hotmail.com</v>
          </cell>
        </row>
        <row r="424">
          <cell r="A424">
            <v>3310</v>
          </cell>
          <cell r="B424" t="str">
            <v>vickygreco@hotmail.com</v>
          </cell>
        </row>
        <row r="425">
          <cell r="A425">
            <v>3309</v>
          </cell>
          <cell r="B425" t="str">
            <v>melanie.scenna@mercadolibre.com</v>
          </cell>
          <cell r="C425">
            <v>44382</v>
          </cell>
          <cell r="D425" t="str">
            <v>Abierta</v>
          </cell>
          <cell r="E425" t="str">
            <v>Recibido</v>
          </cell>
          <cell r="F425" t="str">
            <v>Enviado</v>
          </cell>
          <cell r="G425" t="str">
            <v>ARS</v>
          </cell>
          <cell r="H425" t="str">
            <v>5432.97</v>
          </cell>
          <cell r="I425">
            <v>0</v>
          </cell>
          <cell r="J425">
            <v>0</v>
          </cell>
          <cell r="K425" t="str">
            <v>5432.97</v>
          </cell>
        </row>
        <row r="426">
          <cell r="A426">
            <v>3309</v>
          </cell>
          <cell r="B426" t="str">
            <v>melanie.scenna@mercadolibre.com</v>
          </cell>
        </row>
        <row r="427">
          <cell r="A427">
            <v>3309</v>
          </cell>
          <cell r="B427" t="str">
            <v>melanie.scenna@mercadolibre.com</v>
          </cell>
        </row>
        <row r="428">
          <cell r="A428">
            <v>3309</v>
          </cell>
          <cell r="B428" t="str">
            <v>melanie.scenna@mercadolibre.com</v>
          </cell>
        </row>
        <row r="429">
          <cell r="A429">
            <v>3308</v>
          </cell>
          <cell r="B429" t="str">
            <v>mquattromano@gmail.com</v>
          </cell>
          <cell r="C429">
            <v>44382</v>
          </cell>
          <cell r="D429" t="str">
            <v>Abierta</v>
          </cell>
          <cell r="E429" t="str">
            <v>Recibido</v>
          </cell>
          <cell r="F429" t="str">
            <v>Enviado</v>
          </cell>
          <cell r="G429" t="str">
            <v>ARS</v>
          </cell>
          <cell r="H429" t="str">
            <v>3176.95</v>
          </cell>
          <cell r="I429">
            <v>0</v>
          </cell>
          <cell r="J429">
            <v>0</v>
          </cell>
          <cell r="K429" t="str">
            <v>3176.95</v>
          </cell>
        </row>
        <row r="430">
          <cell r="A430">
            <v>3308</v>
          </cell>
          <cell r="B430" t="str">
            <v>mquattromano@gmail.com</v>
          </cell>
        </row>
        <row r="431">
          <cell r="A431">
            <v>3308</v>
          </cell>
          <cell r="B431" t="str">
            <v>mquattromano@gmail.com</v>
          </cell>
        </row>
        <row r="432">
          <cell r="A432">
            <v>3308</v>
          </cell>
          <cell r="B432" t="str">
            <v>mquattromano@gmail.com</v>
          </cell>
        </row>
        <row r="433">
          <cell r="A433">
            <v>3308</v>
          </cell>
          <cell r="B433" t="str">
            <v>mquattromano@gmail.com</v>
          </cell>
        </row>
        <row r="434">
          <cell r="A434">
            <v>3307</v>
          </cell>
          <cell r="B434" t="str">
            <v>agustoledo95@gmail.com</v>
          </cell>
          <cell r="C434">
            <v>44382</v>
          </cell>
          <cell r="D434" t="str">
            <v>Abierta</v>
          </cell>
          <cell r="E434" t="str">
            <v>Recibido</v>
          </cell>
          <cell r="F434" t="str">
            <v>Enviado</v>
          </cell>
          <cell r="G434" t="str">
            <v>ARS</v>
          </cell>
          <cell r="H434" t="str">
            <v>3429.99</v>
          </cell>
          <cell r="I434">
            <v>0</v>
          </cell>
          <cell r="J434">
            <v>0</v>
          </cell>
          <cell r="K434" t="str">
            <v>3429.99</v>
          </cell>
        </row>
        <row r="435">
          <cell r="A435">
            <v>3307</v>
          </cell>
          <cell r="B435" t="str">
            <v>agustoledo95@gmail.com</v>
          </cell>
        </row>
        <row r="436">
          <cell r="A436">
            <v>3307</v>
          </cell>
          <cell r="B436" t="str">
            <v>agustoledo95@gmail.com</v>
          </cell>
        </row>
        <row r="437">
          <cell r="A437">
            <v>3306</v>
          </cell>
          <cell r="B437" t="str">
            <v>veritosalvarezza@gmail.com</v>
          </cell>
          <cell r="C437">
            <v>44382</v>
          </cell>
          <cell r="D437" t="str">
            <v>Abierta</v>
          </cell>
          <cell r="E437" t="str">
            <v>Recibido</v>
          </cell>
          <cell r="F437" t="str">
            <v>Enviado</v>
          </cell>
          <cell r="G437" t="str">
            <v>ARS</v>
          </cell>
          <cell r="H437">
            <v>1170</v>
          </cell>
          <cell r="I437">
            <v>0</v>
          </cell>
          <cell r="J437">
            <v>0</v>
          </cell>
          <cell r="K437">
            <v>1170</v>
          </cell>
        </row>
        <row r="438">
          <cell r="A438">
            <v>3306</v>
          </cell>
          <cell r="B438" t="str">
            <v>veritosalvarezza@gmail.com</v>
          </cell>
        </row>
        <row r="439">
          <cell r="A439">
            <v>3306</v>
          </cell>
          <cell r="B439" t="str">
            <v>veritosalvarezza@gmail.com</v>
          </cell>
        </row>
        <row r="440">
          <cell r="A440">
            <v>3305</v>
          </cell>
          <cell r="B440" t="str">
            <v>sandraalvarez0309@gmail.com</v>
          </cell>
          <cell r="C440">
            <v>44382</v>
          </cell>
          <cell r="D440" t="str">
            <v>Abierta</v>
          </cell>
          <cell r="E440" t="str">
            <v>Recibido</v>
          </cell>
          <cell r="F440" t="str">
            <v>Enviado</v>
          </cell>
          <cell r="G440" t="str">
            <v>ARS</v>
          </cell>
          <cell r="H440">
            <v>779</v>
          </cell>
          <cell r="I440">
            <v>0</v>
          </cell>
          <cell r="J440">
            <v>0</v>
          </cell>
          <cell r="K440">
            <v>779</v>
          </cell>
        </row>
        <row r="441">
          <cell r="A441">
            <v>3305</v>
          </cell>
          <cell r="B441" t="str">
            <v>sandraalvarez0309@gmail.com</v>
          </cell>
        </row>
        <row r="442">
          <cell r="A442">
            <v>3305</v>
          </cell>
          <cell r="B442" t="str">
            <v>sandraalvarez0309@gmail.com</v>
          </cell>
        </row>
        <row r="443">
          <cell r="A443">
            <v>3304</v>
          </cell>
          <cell r="B443" t="str">
            <v>daianabalducci@hotmail.com</v>
          </cell>
          <cell r="C443">
            <v>44382</v>
          </cell>
          <cell r="D443" t="str">
            <v>Abierta</v>
          </cell>
          <cell r="E443" t="str">
            <v>Recibido</v>
          </cell>
          <cell r="F443" t="str">
            <v>Enviado</v>
          </cell>
          <cell r="G443" t="str">
            <v>ARS</v>
          </cell>
          <cell r="H443" t="str">
            <v>4760.37</v>
          </cell>
          <cell r="I443">
            <v>0</v>
          </cell>
          <cell r="J443">
            <v>0</v>
          </cell>
          <cell r="K443" t="str">
            <v>4760.37</v>
          </cell>
        </row>
        <row r="444">
          <cell r="A444">
            <v>3304</v>
          </cell>
          <cell r="B444" t="str">
            <v>daianabalducci@hotmail.com</v>
          </cell>
        </row>
        <row r="445">
          <cell r="A445">
            <v>3304</v>
          </cell>
          <cell r="B445" t="str">
            <v>daianabalducci@hotmail.com</v>
          </cell>
        </row>
        <row r="446">
          <cell r="A446">
            <v>3304</v>
          </cell>
          <cell r="B446" t="str">
            <v>daianabalducci@hotmail.com</v>
          </cell>
        </row>
        <row r="447">
          <cell r="A447">
            <v>3304</v>
          </cell>
          <cell r="B447" t="str">
            <v>daianabalducci@hotmail.com</v>
          </cell>
        </row>
        <row r="448">
          <cell r="A448">
            <v>3304</v>
          </cell>
          <cell r="B448" t="str">
            <v>daianabalducci@hotmail.com</v>
          </cell>
        </row>
        <row r="449">
          <cell r="A449">
            <v>3304</v>
          </cell>
          <cell r="B449" t="str">
            <v>daianabalducci@hotmail.com</v>
          </cell>
        </row>
        <row r="450">
          <cell r="A450">
            <v>3303</v>
          </cell>
          <cell r="B450" t="str">
            <v>marina_freitag@hotmail.com</v>
          </cell>
          <cell r="C450">
            <v>44382</v>
          </cell>
          <cell r="D450" t="str">
            <v>Abierta</v>
          </cell>
          <cell r="E450" t="str">
            <v>Recibido</v>
          </cell>
          <cell r="F450" t="str">
            <v>Enviado</v>
          </cell>
          <cell r="G450" t="str">
            <v>ARS</v>
          </cell>
          <cell r="H450">
            <v>2800</v>
          </cell>
          <cell r="I450">
            <v>0</v>
          </cell>
          <cell r="J450">
            <v>0</v>
          </cell>
          <cell r="K450">
            <v>2800</v>
          </cell>
        </row>
        <row r="451">
          <cell r="A451">
            <v>3302</v>
          </cell>
          <cell r="B451" t="str">
            <v>agus.n@live.com.ar</v>
          </cell>
          <cell r="C451">
            <v>44382</v>
          </cell>
          <cell r="D451" t="str">
            <v>Abierta</v>
          </cell>
          <cell r="E451" t="str">
            <v>Recibido</v>
          </cell>
          <cell r="F451" t="str">
            <v>Enviado</v>
          </cell>
          <cell r="G451" t="str">
            <v>ARS</v>
          </cell>
          <cell r="H451" t="str">
            <v>1941.99</v>
          </cell>
          <cell r="I451">
            <v>0</v>
          </cell>
          <cell r="J451">
            <v>0</v>
          </cell>
          <cell r="K451" t="str">
            <v>1941.99</v>
          </cell>
        </row>
        <row r="452">
          <cell r="A452">
            <v>3302</v>
          </cell>
          <cell r="B452" t="str">
            <v>agus.n@live.com.ar</v>
          </cell>
        </row>
        <row r="453">
          <cell r="A453">
            <v>3302</v>
          </cell>
          <cell r="B453" t="str">
            <v>agus.n@live.com.ar</v>
          </cell>
        </row>
        <row r="454">
          <cell r="A454">
            <v>3301</v>
          </cell>
          <cell r="B454" t="str">
            <v>solegonzalez31@hotmail.com</v>
          </cell>
          <cell r="C454">
            <v>44382</v>
          </cell>
          <cell r="D454" t="str">
            <v>Abierta</v>
          </cell>
          <cell r="E454" t="str">
            <v>Recibido</v>
          </cell>
          <cell r="F454" t="str">
            <v>Enviado</v>
          </cell>
          <cell r="G454" t="str">
            <v>ARS</v>
          </cell>
          <cell r="H454" t="str">
            <v>2249.97</v>
          </cell>
          <cell r="I454">
            <v>0</v>
          </cell>
          <cell r="J454">
            <v>0</v>
          </cell>
          <cell r="K454" t="str">
            <v>2249.97</v>
          </cell>
        </row>
        <row r="455">
          <cell r="A455">
            <v>3301</v>
          </cell>
          <cell r="B455" t="str">
            <v>solegonzalez31@hotmail.com</v>
          </cell>
        </row>
        <row r="456">
          <cell r="A456">
            <v>3301</v>
          </cell>
          <cell r="B456" t="str">
            <v>solegonzalez31@hotmail.com</v>
          </cell>
        </row>
        <row r="457">
          <cell r="A457">
            <v>3301</v>
          </cell>
          <cell r="B457" t="str">
            <v>solegonzalez31@hotmail.com</v>
          </cell>
        </row>
        <row r="458">
          <cell r="A458">
            <v>3300</v>
          </cell>
          <cell r="B458" t="str">
            <v>agusrivas_1@hotmail.com</v>
          </cell>
          <cell r="C458">
            <v>44382</v>
          </cell>
          <cell r="D458" t="str">
            <v>Abierta</v>
          </cell>
          <cell r="E458" t="str">
            <v>Recibido</v>
          </cell>
          <cell r="F458" t="str">
            <v>Enviado</v>
          </cell>
          <cell r="G458" t="str">
            <v>ARS</v>
          </cell>
          <cell r="H458" t="str">
            <v>1759.97</v>
          </cell>
          <cell r="I458">
            <v>0</v>
          </cell>
          <cell r="J458">
            <v>0</v>
          </cell>
          <cell r="K458" t="str">
            <v>1759.97</v>
          </cell>
        </row>
        <row r="459">
          <cell r="A459">
            <v>3300</v>
          </cell>
          <cell r="B459" t="str">
            <v>agusrivas_1@hotmail.com</v>
          </cell>
        </row>
        <row r="460">
          <cell r="A460">
            <v>3300</v>
          </cell>
          <cell r="B460" t="str">
            <v>agusrivas_1@hotmail.com</v>
          </cell>
        </row>
        <row r="461">
          <cell r="A461">
            <v>3299</v>
          </cell>
          <cell r="B461" t="str">
            <v>sofianabella123@gmail.com</v>
          </cell>
          <cell r="C461">
            <v>44381</v>
          </cell>
          <cell r="D461" t="str">
            <v>Abierta</v>
          </cell>
          <cell r="E461" t="str">
            <v>Recibido</v>
          </cell>
          <cell r="F461" t="str">
            <v>Enviado</v>
          </cell>
          <cell r="G461" t="str">
            <v>ARS</v>
          </cell>
          <cell r="H461">
            <v>5641</v>
          </cell>
          <cell r="I461">
            <v>0</v>
          </cell>
          <cell r="J461">
            <v>0</v>
          </cell>
          <cell r="K461">
            <v>5641</v>
          </cell>
        </row>
        <row r="462">
          <cell r="A462">
            <v>3299</v>
          </cell>
          <cell r="B462" t="str">
            <v>sofianabella123@gmail.com</v>
          </cell>
        </row>
        <row r="463">
          <cell r="A463">
            <v>3299</v>
          </cell>
          <cell r="B463" t="str">
            <v>sofianabella123@gmail.com</v>
          </cell>
        </row>
        <row r="464">
          <cell r="A464">
            <v>3299</v>
          </cell>
          <cell r="B464" t="str">
            <v>sofianabella123@gmail.com</v>
          </cell>
        </row>
        <row r="465">
          <cell r="A465">
            <v>3299</v>
          </cell>
          <cell r="B465" t="str">
            <v>sofianabella123@gmail.com</v>
          </cell>
        </row>
        <row r="466">
          <cell r="A466">
            <v>3299</v>
          </cell>
          <cell r="B466" t="str">
            <v>sofianabella123@gmail.com</v>
          </cell>
        </row>
        <row r="467">
          <cell r="A467">
            <v>3298</v>
          </cell>
          <cell r="B467" t="str">
            <v>regifortugno@hotmail.com.ar</v>
          </cell>
          <cell r="C467">
            <v>44381</v>
          </cell>
          <cell r="D467" t="str">
            <v>Abierta</v>
          </cell>
          <cell r="E467" t="str">
            <v>Recibido</v>
          </cell>
          <cell r="F467" t="str">
            <v>Enviado</v>
          </cell>
          <cell r="G467" t="str">
            <v>ARS</v>
          </cell>
          <cell r="H467" t="str">
            <v>3099.99</v>
          </cell>
          <cell r="I467">
            <v>0</v>
          </cell>
          <cell r="J467" t="str">
            <v>375.54</v>
          </cell>
          <cell r="K467" t="str">
            <v>3475.53</v>
          </cell>
        </row>
        <row r="468">
          <cell r="A468">
            <v>3297</v>
          </cell>
          <cell r="B468" t="str">
            <v>macabruna@gmail.com</v>
          </cell>
          <cell r="C468">
            <v>44381</v>
          </cell>
          <cell r="D468" t="str">
            <v>Abierta</v>
          </cell>
          <cell r="E468" t="str">
            <v>Recibido</v>
          </cell>
          <cell r="F468" t="str">
            <v>Enviado</v>
          </cell>
          <cell r="G468" t="str">
            <v>ARS</v>
          </cell>
          <cell r="H468" t="str">
            <v>4193.95</v>
          </cell>
          <cell r="I468" t="str">
            <v>629.09</v>
          </cell>
          <cell r="J468">
            <v>0</v>
          </cell>
          <cell r="K468" t="str">
            <v>3564.86</v>
          </cell>
        </row>
        <row r="469">
          <cell r="A469">
            <v>3297</v>
          </cell>
          <cell r="B469" t="str">
            <v>macabruna@gmail.com</v>
          </cell>
        </row>
        <row r="470">
          <cell r="A470">
            <v>3297</v>
          </cell>
          <cell r="B470" t="str">
            <v>macabruna@gmail.com</v>
          </cell>
        </row>
        <row r="471">
          <cell r="A471">
            <v>3297</v>
          </cell>
          <cell r="B471" t="str">
            <v>macabruna@gmail.com</v>
          </cell>
        </row>
        <row r="472">
          <cell r="A472">
            <v>3297</v>
          </cell>
          <cell r="B472" t="str">
            <v>macabruna@gmail.com</v>
          </cell>
        </row>
        <row r="473">
          <cell r="A473">
            <v>3296</v>
          </cell>
          <cell r="B473" t="str">
            <v>mariana@dealoysiograf.com.ar</v>
          </cell>
          <cell r="C473">
            <v>44381</v>
          </cell>
          <cell r="D473" t="str">
            <v>Abierta</v>
          </cell>
          <cell r="E473" t="str">
            <v>Recibido</v>
          </cell>
          <cell r="F473" t="str">
            <v>Enviado</v>
          </cell>
          <cell r="G473" t="str">
            <v>ARS</v>
          </cell>
          <cell r="H473">
            <v>5140</v>
          </cell>
          <cell r="I473">
            <v>0</v>
          </cell>
          <cell r="J473">
            <v>0</v>
          </cell>
          <cell r="K473">
            <v>5140</v>
          </cell>
        </row>
        <row r="474">
          <cell r="A474">
            <v>3296</v>
          </cell>
          <cell r="B474" t="str">
            <v>mariana@dealoysiograf.com.ar</v>
          </cell>
        </row>
        <row r="475">
          <cell r="A475">
            <v>3296</v>
          </cell>
          <cell r="B475" t="str">
            <v>mariana@dealoysiograf.com.ar</v>
          </cell>
        </row>
        <row r="476">
          <cell r="A476">
            <v>3295</v>
          </cell>
          <cell r="B476" t="str">
            <v>Natygiuliano26@gmail.com</v>
          </cell>
          <cell r="C476">
            <v>44381</v>
          </cell>
          <cell r="D476" t="str">
            <v>Abierta</v>
          </cell>
          <cell r="E476" t="str">
            <v>Recibido</v>
          </cell>
          <cell r="F476" t="str">
            <v>Enviado</v>
          </cell>
          <cell r="G476" t="str">
            <v>ARS</v>
          </cell>
          <cell r="H476" t="str">
            <v>1763.99</v>
          </cell>
          <cell r="I476">
            <v>0</v>
          </cell>
          <cell r="J476">
            <v>0</v>
          </cell>
          <cell r="K476" t="str">
            <v>1763.99</v>
          </cell>
        </row>
        <row r="477">
          <cell r="A477">
            <v>3295</v>
          </cell>
          <cell r="B477" t="str">
            <v>Natygiuliano26@gmail.com</v>
          </cell>
        </row>
        <row r="478">
          <cell r="A478">
            <v>3295</v>
          </cell>
          <cell r="B478" t="str">
            <v>Natygiuliano26@gmail.com</v>
          </cell>
        </row>
        <row r="479">
          <cell r="A479">
            <v>3294</v>
          </cell>
          <cell r="B479" t="str">
            <v>caritojem@gmail.com</v>
          </cell>
          <cell r="C479">
            <v>44380</v>
          </cell>
          <cell r="D479" t="str">
            <v>Abierta</v>
          </cell>
          <cell r="E479" t="str">
            <v>Recibido</v>
          </cell>
          <cell r="F479" t="str">
            <v>Enviado</v>
          </cell>
          <cell r="G479" t="str">
            <v>ARS</v>
          </cell>
          <cell r="H479" t="str">
            <v>3726.6</v>
          </cell>
          <cell r="I479">
            <v>0</v>
          </cell>
          <cell r="J479">
            <v>0</v>
          </cell>
          <cell r="K479" t="str">
            <v>3726.6</v>
          </cell>
        </row>
        <row r="480">
          <cell r="A480">
            <v>3294</v>
          </cell>
          <cell r="B480" t="str">
            <v>caritojem@gmail.com</v>
          </cell>
        </row>
        <row r="481">
          <cell r="A481">
            <v>3293</v>
          </cell>
          <cell r="B481" t="str">
            <v>alvarezcsilvana@hotmail.com</v>
          </cell>
          <cell r="C481">
            <v>44380</v>
          </cell>
          <cell r="D481" t="str">
            <v>Abierta</v>
          </cell>
          <cell r="E481" t="str">
            <v>Recibido</v>
          </cell>
          <cell r="F481" t="str">
            <v>Enviado</v>
          </cell>
          <cell r="G481" t="str">
            <v>ARS</v>
          </cell>
          <cell r="H481" t="str">
            <v>2393.98</v>
          </cell>
          <cell r="I481">
            <v>0</v>
          </cell>
          <cell r="J481">
            <v>0</v>
          </cell>
          <cell r="K481" t="str">
            <v>2393.98</v>
          </cell>
        </row>
        <row r="482">
          <cell r="A482">
            <v>3293</v>
          </cell>
          <cell r="B482" t="str">
            <v>alvarezcsilvana@hotmail.com</v>
          </cell>
        </row>
        <row r="483">
          <cell r="A483">
            <v>3292</v>
          </cell>
          <cell r="B483" t="str">
            <v>lourdesabouzeid@hotmail.com</v>
          </cell>
          <cell r="C483">
            <v>44380</v>
          </cell>
          <cell r="D483" t="str">
            <v>Abierta</v>
          </cell>
          <cell r="E483" t="str">
            <v>Pendiente</v>
          </cell>
          <cell r="F483" t="str">
            <v>No está empaquetado</v>
          </cell>
          <cell r="G483" t="str">
            <v>ARS</v>
          </cell>
          <cell r="H483">
            <v>1090</v>
          </cell>
          <cell r="I483">
            <v>0</v>
          </cell>
          <cell r="J483">
            <v>0</v>
          </cell>
          <cell r="K483">
            <v>1090</v>
          </cell>
        </row>
        <row r="484">
          <cell r="A484">
            <v>3292</v>
          </cell>
          <cell r="B484" t="str">
            <v>lourdesabouzeid@hotmail.com</v>
          </cell>
        </row>
        <row r="485">
          <cell r="A485">
            <v>3291</v>
          </cell>
          <cell r="B485" t="str">
            <v>gabrielapumap@hotmail.com</v>
          </cell>
          <cell r="C485">
            <v>44379</v>
          </cell>
          <cell r="D485" t="str">
            <v>Abierta</v>
          </cell>
          <cell r="E485" t="str">
            <v>Recibido</v>
          </cell>
          <cell r="F485" t="str">
            <v>Enviado</v>
          </cell>
          <cell r="G485" t="str">
            <v>ARS</v>
          </cell>
          <cell r="H485">
            <v>2962</v>
          </cell>
          <cell r="I485">
            <v>0</v>
          </cell>
          <cell r="J485" t="str">
            <v>443.29</v>
          </cell>
          <cell r="K485" t="str">
            <v>3405.29</v>
          </cell>
        </row>
        <row r="486">
          <cell r="A486">
            <v>3291</v>
          </cell>
          <cell r="B486" t="str">
            <v>gabrielapumap@hotmail.com</v>
          </cell>
        </row>
        <row r="487">
          <cell r="A487">
            <v>3291</v>
          </cell>
          <cell r="B487" t="str">
            <v>gabrielapumap@hotmail.com</v>
          </cell>
        </row>
        <row r="488">
          <cell r="A488">
            <v>3290</v>
          </cell>
          <cell r="B488" t="str">
            <v>marcelamontanari@hotmail.com</v>
          </cell>
          <cell r="C488">
            <v>44379</v>
          </cell>
          <cell r="D488" t="str">
            <v>Abierta</v>
          </cell>
          <cell r="E488" t="str">
            <v>Recibido</v>
          </cell>
          <cell r="F488" t="str">
            <v>Enviado</v>
          </cell>
          <cell r="G488" t="str">
            <v>ARS</v>
          </cell>
          <cell r="H488">
            <v>2180</v>
          </cell>
          <cell r="I488">
            <v>0</v>
          </cell>
          <cell r="J488">
            <v>0</v>
          </cell>
          <cell r="K488">
            <v>2180</v>
          </cell>
        </row>
        <row r="489">
          <cell r="A489">
            <v>3290</v>
          </cell>
          <cell r="B489" t="str">
            <v>marcelamontanari@hotmail.com</v>
          </cell>
        </row>
        <row r="490">
          <cell r="A490">
            <v>3290</v>
          </cell>
          <cell r="B490" t="str">
            <v>marcelamontanari@hotmail.com</v>
          </cell>
        </row>
        <row r="491">
          <cell r="A491">
            <v>3290</v>
          </cell>
          <cell r="B491" t="str">
            <v>marcelamontanari@hotmail.com</v>
          </cell>
        </row>
        <row r="492">
          <cell r="A492">
            <v>3289</v>
          </cell>
          <cell r="B492" t="str">
            <v>marianacanalicchio2906@hotmail.com</v>
          </cell>
          <cell r="C492">
            <v>44379</v>
          </cell>
          <cell r="D492" t="str">
            <v>Abierta</v>
          </cell>
          <cell r="E492" t="str">
            <v>Recibido</v>
          </cell>
          <cell r="F492" t="str">
            <v>Enviado</v>
          </cell>
          <cell r="G492" t="str">
            <v>ARS</v>
          </cell>
          <cell r="H492" t="str">
            <v>879.99</v>
          </cell>
          <cell r="I492">
            <v>0</v>
          </cell>
          <cell r="J492">
            <v>0</v>
          </cell>
          <cell r="K492" t="str">
            <v>879.99</v>
          </cell>
        </row>
        <row r="493">
          <cell r="A493">
            <v>3288</v>
          </cell>
          <cell r="B493" t="str">
            <v>rojoromina@gmail.com</v>
          </cell>
          <cell r="C493">
            <v>44379</v>
          </cell>
          <cell r="D493" t="str">
            <v>Abierta</v>
          </cell>
          <cell r="E493" t="str">
            <v>Recibido</v>
          </cell>
          <cell r="F493" t="str">
            <v>Enviado</v>
          </cell>
          <cell r="G493" t="str">
            <v>ARS</v>
          </cell>
          <cell r="H493" t="str">
            <v>5815.96</v>
          </cell>
          <cell r="I493">
            <v>0</v>
          </cell>
          <cell r="J493">
            <v>0</v>
          </cell>
          <cell r="K493" t="str">
            <v>5815.96</v>
          </cell>
        </row>
        <row r="494">
          <cell r="A494">
            <v>3288</v>
          </cell>
          <cell r="B494" t="str">
            <v>rojoromina@gmail.com</v>
          </cell>
        </row>
        <row r="495">
          <cell r="A495">
            <v>3288</v>
          </cell>
          <cell r="B495" t="str">
            <v>rojoromina@gmail.com</v>
          </cell>
        </row>
        <row r="496">
          <cell r="A496">
            <v>3288</v>
          </cell>
          <cell r="B496" t="str">
            <v>rojoromina@gmail.com</v>
          </cell>
        </row>
        <row r="497">
          <cell r="A497">
            <v>3288</v>
          </cell>
          <cell r="B497" t="str">
            <v>rojoromina@gmail.com</v>
          </cell>
        </row>
        <row r="498">
          <cell r="A498">
            <v>3288</v>
          </cell>
          <cell r="B498" t="str">
            <v>rojoromina@gmail.com</v>
          </cell>
        </row>
        <row r="499">
          <cell r="A499">
            <v>3287</v>
          </cell>
          <cell r="B499" t="str">
            <v>milagrosplachetko9@gmail.com</v>
          </cell>
          <cell r="C499">
            <v>44379</v>
          </cell>
          <cell r="D499" t="str">
            <v>Abierta</v>
          </cell>
          <cell r="E499" t="str">
            <v>Recibido</v>
          </cell>
          <cell r="F499" t="str">
            <v>Enviado</v>
          </cell>
          <cell r="G499" t="str">
            <v>ARS</v>
          </cell>
          <cell r="H499">
            <v>790</v>
          </cell>
          <cell r="I499">
            <v>0</v>
          </cell>
          <cell r="J499">
            <v>0</v>
          </cell>
          <cell r="K499">
            <v>790</v>
          </cell>
        </row>
        <row r="500">
          <cell r="A500">
            <v>3286</v>
          </cell>
          <cell r="B500" t="str">
            <v>vale69corigliano@gmail.com</v>
          </cell>
          <cell r="C500">
            <v>44379</v>
          </cell>
          <cell r="D500" t="str">
            <v>Abierta</v>
          </cell>
          <cell r="E500" t="str">
            <v>Recibido</v>
          </cell>
          <cell r="F500" t="str">
            <v>Enviado</v>
          </cell>
          <cell r="G500" t="str">
            <v>ARS</v>
          </cell>
          <cell r="H500" t="str">
            <v>6548.98</v>
          </cell>
          <cell r="I500">
            <v>0</v>
          </cell>
          <cell r="J500">
            <v>0</v>
          </cell>
          <cell r="K500" t="str">
            <v>6548.98</v>
          </cell>
        </row>
        <row r="501">
          <cell r="A501">
            <v>3286</v>
          </cell>
          <cell r="B501" t="str">
            <v>vale69corigliano@gmail.com</v>
          </cell>
        </row>
        <row r="502">
          <cell r="A502">
            <v>3286</v>
          </cell>
          <cell r="B502" t="str">
            <v>vale69corigliano@gmail.com</v>
          </cell>
        </row>
        <row r="503">
          <cell r="A503">
            <v>3286</v>
          </cell>
          <cell r="B503" t="str">
            <v>vale69corigliano@gmail.com</v>
          </cell>
        </row>
        <row r="504">
          <cell r="A504">
            <v>3286</v>
          </cell>
          <cell r="B504" t="str">
            <v>vale69corigliano@gmail.com</v>
          </cell>
        </row>
        <row r="505">
          <cell r="A505">
            <v>3285</v>
          </cell>
          <cell r="B505" t="str">
            <v>zayanoe@gmail.com</v>
          </cell>
          <cell r="C505">
            <v>44378</v>
          </cell>
          <cell r="D505" t="str">
            <v>Abierta</v>
          </cell>
          <cell r="E505" t="str">
            <v>Recibido</v>
          </cell>
          <cell r="F505" t="str">
            <v>Enviado</v>
          </cell>
          <cell r="G505" t="str">
            <v>ARS</v>
          </cell>
          <cell r="H505" t="str">
            <v>1990.58</v>
          </cell>
          <cell r="I505">
            <v>0</v>
          </cell>
          <cell r="J505">
            <v>0</v>
          </cell>
          <cell r="K505" t="str">
            <v>1990.58</v>
          </cell>
        </row>
        <row r="506">
          <cell r="A506">
            <v>3285</v>
          </cell>
          <cell r="B506" t="str">
            <v>zayanoe@gmail.com</v>
          </cell>
        </row>
        <row r="507">
          <cell r="A507">
            <v>3285</v>
          </cell>
          <cell r="B507" t="str">
            <v>zayanoe@gmail.com</v>
          </cell>
        </row>
        <row r="508">
          <cell r="A508">
            <v>3285</v>
          </cell>
          <cell r="B508" t="str">
            <v>zayanoe@gmail.com</v>
          </cell>
        </row>
        <row r="509">
          <cell r="A509">
            <v>3285</v>
          </cell>
          <cell r="B509" t="str">
            <v>zayanoe@gmail.com</v>
          </cell>
        </row>
        <row r="510">
          <cell r="A510">
            <v>3284</v>
          </cell>
          <cell r="B510" t="str">
            <v>jessicachusit@gmail.com</v>
          </cell>
          <cell r="C510">
            <v>44378</v>
          </cell>
          <cell r="D510" t="str">
            <v>Abierta</v>
          </cell>
          <cell r="E510" t="str">
            <v>Recibido</v>
          </cell>
          <cell r="F510" t="str">
            <v>Enviado</v>
          </cell>
          <cell r="G510" t="str">
            <v>ARS</v>
          </cell>
          <cell r="H510">
            <v>2199</v>
          </cell>
          <cell r="I510">
            <v>0</v>
          </cell>
          <cell r="J510">
            <v>0</v>
          </cell>
          <cell r="K510">
            <v>2199</v>
          </cell>
        </row>
        <row r="511">
          <cell r="A511">
            <v>3283</v>
          </cell>
          <cell r="B511" t="str">
            <v>olaecheaagostina@gmail.com</v>
          </cell>
          <cell r="C511">
            <v>44378</v>
          </cell>
          <cell r="D511" t="str">
            <v>Abierta</v>
          </cell>
          <cell r="E511" t="str">
            <v>Recibido</v>
          </cell>
          <cell r="F511" t="str">
            <v>Enviado</v>
          </cell>
          <cell r="G511" t="str">
            <v>ARS</v>
          </cell>
          <cell r="H511">
            <v>2800</v>
          </cell>
          <cell r="I511">
            <v>0</v>
          </cell>
          <cell r="J511">
            <v>0</v>
          </cell>
          <cell r="K511">
            <v>2800</v>
          </cell>
        </row>
        <row r="512">
          <cell r="A512">
            <v>3282</v>
          </cell>
          <cell r="B512" t="str">
            <v>gabrielaacosta_97@hotmail.com</v>
          </cell>
          <cell r="C512">
            <v>44378</v>
          </cell>
          <cell r="D512" t="str">
            <v>Abierta</v>
          </cell>
          <cell r="E512" t="str">
            <v>Recibido</v>
          </cell>
          <cell r="F512" t="str">
            <v>Enviado</v>
          </cell>
          <cell r="G512" t="str">
            <v>ARS</v>
          </cell>
          <cell r="H512" t="str">
            <v>7223.93</v>
          </cell>
          <cell r="I512">
            <v>0</v>
          </cell>
          <cell r="J512" t="str">
            <v>565.09</v>
          </cell>
          <cell r="K512" t="str">
            <v>7789.02</v>
          </cell>
        </row>
        <row r="513">
          <cell r="A513">
            <v>3282</v>
          </cell>
          <cell r="B513" t="str">
            <v>gabrielaacosta_97@hotmail.com</v>
          </cell>
        </row>
        <row r="514">
          <cell r="A514">
            <v>3282</v>
          </cell>
          <cell r="B514" t="str">
            <v>gabrielaacosta_97@hotmail.com</v>
          </cell>
        </row>
        <row r="515">
          <cell r="A515">
            <v>3282</v>
          </cell>
          <cell r="B515" t="str">
            <v>gabrielaacosta_97@hotmail.com</v>
          </cell>
        </row>
        <row r="516">
          <cell r="A516">
            <v>3282</v>
          </cell>
          <cell r="B516" t="str">
            <v>gabrielaacosta_97@hotmail.com</v>
          </cell>
        </row>
        <row r="517">
          <cell r="A517">
            <v>3282</v>
          </cell>
          <cell r="B517" t="str">
            <v>gabrielaacosta_97@hotmail.com</v>
          </cell>
        </row>
        <row r="518">
          <cell r="A518">
            <v>3282</v>
          </cell>
          <cell r="B518" t="str">
            <v>gabrielaacosta_97@hotmail.com</v>
          </cell>
        </row>
        <row r="519">
          <cell r="A519">
            <v>3282</v>
          </cell>
          <cell r="B519" t="str">
            <v>gabrielaacosta_97@hotmail.com</v>
          </cell>
        </row>
        <row r="520">
          <cell r="A520">
            <v>3282</v>
          </cell>
          <cell r="B520" t="str">
            <v>gabrielaacosta_97@hotmail.com</v>
          </cell>
        </row>
        <row r="521">
          <cell r="A521">
            <v>3281</v>
          </cell>
          <cell r="B521" t="str">
            <v>yammmurineddu@gmail.com</v>
          </cell>
          <cell r="C521">
            <v>44377</v>
          </cell>
          <cell r="D521" t="str">
            <v>Abierta</v>
          </cell>
          <cell r="E521" t="str">
            <v>Recibido</v>
          </cell>
          <cell r="F521" t="str">
            <v>Enviado</v>
          </cell>
          <cell r="G521" t="str">
            <v>ARS</v>
          </cell>
          <cell r="H521" t="str">
            <v>3177.96</v>
          </cell>
          <cell r="I521">
            <v>0</v>
          </cell>
          <cell r="J521">
            <v>0</v>
          </cell>
          <cell r="K521" t="str">
            <v>3177.96</v>
          </cell>
        </row>
        <row r="522">
          <cell r="A522">
            <v>3281</v>
          </cell>
          <cell r="B522" t="str">
            <v>yammmurineddu@gmail.com</v>
          </cell>
        </row>
        <row r="523">
          <cell r="A523">
            <v>3280</v>
          </cell>
          <cell r="B523" t="str">
            <v>florencianoriega@hotmail.com</v>
          </cell>
          <cell r="C523">
            <v>44377</v>
          </cell>
          <cell r="D523" t="str">
            <v>Abierta</v>
          </cell>
          <cell r="E523" t="str">
            <v>Recibido</v>
          </cell>
          <cell r="F523" t="str">
            <v>Enviado</v>
          </cell>
          <cell r="G523" t="str">
            <v>ARS</v>
          </cell>
          <cell r="H523" t="str">
            <v>599.99</v>
          </cell>
          <cell r="I523">
            <v>0</v>
          </cell>
          <cell r="J523">
            <v>0</v>
          </cell>
          <cell r="K523" t="str">
            <v>599.99</v>
          </cell>
        </row>
        <row r="524">
          <cell r="A524">
            <v>3279</v>
          </cell>
          <cell r="B524" t="str">
            <v>madelen_pears@hotmail.com</v>
          </cell>
          <cell r="C524">
            <v>44377</v>
          </cell>
          <cell r="D524" t="str">
            <v>Abierta</v>
          </cell>
          <cell r="E524" t="str">
            <v>Recibido</v>
          </cell>
          <cell r="F524" t="str">
            <v>Enviado</v>
          </cell>
          <cell r="G524" t="str">
            <v>ARS</v>
          </cell>
          <cell r="H524" t="str">
            <v>1554.2</v>
          </cell>
          <cell r="I524">
            <v>0</v>
          </cell>
          <cell r="J524" t="str">
            <v>376.33</v>
          </cell>
          <cell r="K524" t="str">
            <v>1930.53</v>
          </cell>
        </row>
        <row r="525">
          <cell r="A525">
            <v>3279</v>
          </cell>
          <cell r="B525" t="str">
            <v>madelen_pears@hotmail.com</v>
          </cell>
        </row>
        <row r="526">
          <cell r="A526">
            <v>3279</v>
          </cell>
          <cell r="B526" t="str">
            <v>madelen_pears@hotmail.com</v>
          </cell>
        </row>
        <row r="527">
          <cell r="A527">
            <v>3279</v>
          </cell>
          <cell r="B527" t="str">
            <v>madelen_pears@hotmail.com</v>
          </cell>
        </row>
        <row r="528">
          <cell r="A528">
            <v>3278</v>
          </cell>
          <cell r="B528" t="str">
            <v>vdeluca11@hotmail.com</v>
          </cell>
          <cell r="C528">
            <v>44377</v>
          </cell>
          <cell r="D528" t="str">
            <v>Abierta</v>
          </cell>
          <cell r="E528" t="str">
            <v>Recibido</v>
          </cell>
          <cell r="F528" t="str">
            <v>Enviado</v>
          </cell>
          <cell r="G528" t="str">
            <v>ARS</v>
          </cell>
          <cell r="H528" t="str">
            <v>6942.95</v>
          </cell>
          <cell r="I528">
            <v>0</v>
          </cell>
          <cell r="J528">
            <v>0</v>
          </cell>
          <cell r="K528" t="str">
            <v>6942.95</v>
          </cell>
        </row>
        <row r="529">
          <cell r="A529">
            <v>3278</v>
          </cell>
          <cell r="B529" t="str">
            <v>vdeluca11@hotmail.com</v>
          </cell>
        </row>
        <row r="530">
          <cell r="A530">
            <v>3278</v>
          </cell>
          <cell r="B530" t="str">
            <v>vdeluca11@hotmail.com</v>
          </cell>
        </row>
        <row r="531">
          <cell r="A531">
            <v>3278</v>
          </cell>
          <cell r="B531" t="str">
            <v>vdeluca11@hotmail.com</v>
          </cell>
        </row>
        <row r="532">
          <cell r="A532">
            <v>3278</v>
          </cell>
          <cell r="B532" t="str">
            <v>vdeluca11@hotmail.com</v>
          </cell>
        </row>
        <row r="533">
          <cell r="A533">
            <v>3278</v>
          </cell>
          <cell r="B533" t="str">
            <v>vdeluca11@hotmail.com</v>
          </cell>
        </row>
        <row r="534">
          <cell r="A534">
            <v>3278</v>
          </cell>
          <cell r="B534" t="str">
            <v>vdeluca11@hotmail.com</v>
          </cell>
        </row>
        <row r="535">
          <cell r="A535">
            <v>3278</v>
          </cell>
          <cell r="B535" t="str">
            <v>vdeluca11@hotmail.com</v>
          </cell>
        </row>
        <row r="536">
          <cell r="A536">
            <v>3278</v>
          </cell>
          <cell r="B536" t="str">
            <v>vdeluca11@hotmail.com</v>
          </cell>
        </row>
        <row r="537">
          <cell r="A537">
            <v>3277</v>
          </cell>
          <cell r="B537" t="str">
            <v>flormastrasso@hotmail.com</v>
          </cell>
          <cell r="C537">
            <v>44377</v>
          </cell>
          <cell r="D537" t="str">
            <v>Abierta</v>
          </cell>
          <cell r="E537" t="str">
            <v>Recibido</v>
          </cell>
          <cell r="F537" t="str">
            <v>Enviado</v>
          </cell>
          <cell r="G537" t="str">
            <v>ARS</v>
          </cell>
          <cell r="H537" t="str">
            <v>599.99</v>
          </cell>
          <cell r="I537">
            <v>0</v>
          </cell>
          <cell r="J537">
            <v>0</v>
          </cell>
          <cell r="K537" t="str">
            <v>599.99</v>
          </cell>
        </row>
        <row r="538">
          <cell r="A538">
            <v>3276</v>
          </cell>
          <cell r="B538" t="str">
            <v>p.galarraga@outlook.com</v>
          </cell>
          <cell r="C538">
            <v>44377</v>
          </cell>
          <cell r="D538" t="str">
            <v>Abierta</v>
          </cell>
          <cell r="E538" t="str">
            <v>Recibido</v>
          </cell>
          <cell r="F538" t="str">
            <v>Enviado</v>
          </cell>
          <cell r="G538" t="str">
            <v>ARS</v>
          </cell>
          <cell r="H538" t="str">
            <v>7821.89</v>
          </cell>
          <cell r="I538">
            <v>0</v>
          </cell>
          <cell r="J538" t="str">
            <v>438.26</v>
          </cell>
          <cell r="K538" t="str">
            <v>8260.15</v>
          </cell>
        </row>
        <row r="539">
          <cell r="A539">
            <v>3276</v>
          </cell>
          <cell r="B539" t="str">
            <v>p.galarraga@outlook.com</v>
          </cell>
        </row>
        <row r="540">
          <cell r="A540">
            <v>3276</v>
          </cell>
          <cell r="B540" t="str">
            <v>p.galarraga@outlook.com</v>
          </cell>
        </row>
        <row r="541">
          <cell r="A541">
            <v>3276</v>
          </cell>
          <cell r="B541" t="str">
            <v>p.galarraga@outlook.com</v>
          </cell>
        </row>
        <row r="542">
          <cell r="A542">
            <v>3276</v>
          </cell>
          <cell r="B542" t="str">
            <v>p.galarraga@outlook.com</v>
          </cell>
        </row>
        <row r="543">
          <cell r="A543">
            <v>3275</v>
          </cell>
          <cell r="B543" t="str">
            <v>tama.lago@gmail.com</v>
          </cell>
          <cell r="C543">
            <v>44377</v>
          </cell>
          <cell r="D543" t="str">
            <v>Abierta</v>
          </cell>
          <cell r="E543" t="str">
            <v>Recibido</v>
          </cell>
          <cell r="F543" t="str">
            <v>Enviado</v>
          </cell>
          <cell r="G543" t="str">
            <v>ARS</v>
          </cell>
          <cell r="H543" t="str">
            <v>2319.99</v>
          </cell>
          <cell r="I543">
            <v>0</v>
          </cell>
          <cell r="J543">
            <v>0</v>
          </cell>
          <cell r="K543" t="str">
            <v>2319.99</v>
          </cell>
        </row>
        <row r="544">
          <cell r="A544">
            <v>3275</v>
          </cell>
          <cell r="B544" t="str">
            <v>tama.lago@gmail.com</v>
          </cell>
        </row>
        <row r="545">
          <cell r="A545">
            <v>3274</v>
          </cell>
          <cell r="B545" t="str">
            <v>micaroy98@gmail.com</v>
          </cell>
          <cell r="C545">
            <v>44376</v>
          </cell>
          <cell r="D545" t="str">
            <v>Abierta</v>
          </cell>
          <cell r="E545" t="str">
            <v>Recibido</v>
          </cell>
          <cell r="F545" t="str">
            <v>Enviado</v>
          </cell>
          <cell r="G545" t="str">
            <v>ARS</v>
          </cell>
          <cell r="H545" t="str">
            <v>3513.95</v>
          </cell>
          <cell r="I545">
            <v>0</v>
          </cell>
          <cell r="J545">
            <v>0</v>
          </cell>
          <cell r="K545" t="str">
            <v>3513.95</v>
          </cell>
        </row>
        <row r="546">
          <cell r="A546">
            <v>3274</v>
          </cell>
          <cell r="B546" t="str">
            <v>micaroy98@gmail.com</v>
          </cell>
        </row>
        <row r="547">
          <cell r="A547">
            <v>3274</v>
          </cell>
          <cell r="B547" t="str">
            <v>micaroy98@gmail.com</v>
          </cell>
        </row>
        <row r="548">
          <cell r="A548">
            <v>3274</v>
          </cell>
          <cell r="B548" t="str">
            <v>micaroy98@gmail.com</v>
          </cell>
        </row>
        <row r="549">
          <cell r="A549">
            <v>3274</v>
          </cell>
          <cell r="B549" t="str">
            <v>micaroy98@gmail.com</v>
          </cell>
        </row>
        <row r="550">
          <cell r="A550">
            <v>3274</v>
          </cell>
          <cell r="B550" t="str">
            <v>micaroy98@gmail.com</v>
          </cell>
        </row>
        <row r="551">
          <cell r="A551">
            <v>3273</v>
          </cell>
          <cell r="B551" t="str">
            <v>yampedraza@gmail.com</v>
          </cell>
          <cell r="C551">
            <v>44376</v>
          </cell>
          <cell r="D551" t="str">
            <v>Abierta</v>
          </cell>
          <cell r="E551" t="str">
            <v>Recibido</v>
          </cell>
          <cell r="F551" t="str">
            <v>Enviado</v>
          </cell>
          <cell r="G551" t="str">
            <v>ARS</v>
          </cell>
          <cell r="H551" t="str">
            <v>4322.17</v>
          </cell>
          <cell r="I551">
            <v>0</v>
          </cell>
          <cell r="J551">
            <v>0</v>
          </cell>
          <cell r="K551" t="str">
            <v>4322.17</v>
          </cell>
        </row>
        <row r="552">
          <cell r="A552">
            <v>3273</v>
          </cell>
          <cell r="B552" t="str">
            <v>yampedraza@gmail.com</v>
          </cell>
        </row>
        <row r="553">
          <cell r="A553">
            <v>3273</v>
          </cell>
          <cell r="B553" t="str">
            <v>yampedraza@gmail.com</v>
          </cell>
        </row>
        <row r="554">
          <cell r="A554">
            <v>3273</v>
          </cell>
          <cell r="B554" t="str">
            <v>yampedraza@gmail.com</v>
          </cell>
        </row>
        <row r="555">
          <cell r="A555">
            <v>3273</v>
          </cell>
          <cell r="B555" t="str">
            <v>yampedraza@gmail.com</v>
          </cell>
        </row>
        <row r="556">
          <cell r="A556">
            <v>3273</v>
          </cell>
          <cell r="B556" t="str">
            <v>yampedraza@gmail.com</v>
          </cell>
        </row>
        <row r="557">
          <cell r="A557">
            <v>3272</v>
          </cell>
          <cell r="B557" t="str">
            <v>meliortiz97@gmail.com</v>
          </cell>
          <cell r="C557">
            <v>44376</v>
          </cell>
          <cell r="D557" t="str">
            <v>Abierta</v>
          </cell>
          <cell r="E557" t="str">
            <v>Recibido</v>
          </cell>
          <cell r="F557" t="str">
            <v>Enviado</v>
          </cell>
          <cell r="G557" t="str">
            <v>ARS</v>
          </cell>
          <cell r="H557">
            <v>3128</v>
          </cell>
          <cell r="I557">
            <v>0</v>
          </cell>
          <cell r="J557">
            <v>0</v>
          </cell>
          <cell r="K557">
            <v>3128</v>
          </cell>
        </row>
        <row r="558">
          <cell r="A558">
            <v>3271</v>
          </cell>
          <cell r="B558" t="str">
            <v>elianacalvosa87@gmail.com</v>
          </cell>
          <cell r="C558">
            <v>44376</v>
          </cell>
          <cell r="D558" t="str">
            <v>Abierta</v>
          </cell>
          <cell r="E558" t="str">
            <v>Recibido</v>
          </cell>
          <cell r="F558" t="str">
            <v>Enviado</v>
          </cell>
          <cell r="G558" t="str">
            <v>ARS</v>
          </cell>
          <cell r="H558">
            <v>1260</v>
          </cell>
          <cell r="I558">
            <v>0</v>
          </cell>
          <cell r="J558">
            <v>0</v>
          </cell>
          <cell r="K558">
            <v>1260</v>
          </cell>
        </row>
        <row r="559">
          <cell r="A559">
            <v>3270</v>
          </cell>
          <cell r="B559" t="str">
            <v>lubonatalia@hotmail.com</v>
          </cell>
          <cell r="C559">
            <v>44376</v>
          </cell>
          <cell r="D559" t="str">
            <v>Abierta</v>
          </cell>
          <cell r="E559" t="str">
            <v>Recibido</v>
          </cell>
          <cell r="F559" t="str">
            <v>Enviado</v>
          </cell>
          <cell r="G559" t="str">
            <v>ARS</v>
          </cell>
          <cell r="H559" t="str">
            <v>3283.97</v>
          </cell>
          <cell r="I559">
            <v>0</v>
          </cell>
          <cell r="J559">
            <v>0</v>
          </cell>
          <cell r="K559" t="str">
            <v>3283.97</v>
          </cell>
        </row>
        <row r="560">
          <cell r="A560">
            <v>3270</v>
          </cell>
          <cell r="B560" t="str">
            <v>lubonatalia@hotmail.com</v>
          </cell>
        </row>
        <row r="561">
          <cell r="A561">
            <v>3270</v>
          </cell>
          <cell r="B561" t="str">
            <v>lubonatalia@hotmail.com</v>
          </cell>
        </row>
        <row r="562">
          <cell r="A562">
            <v>3270</v>
          </cell>
          <cell r="B562" t="str">
            <v>lubonatalia@hotmail.com</v>
          </cell>
        </row>
        <row r="563">
          <cell r="A563">
            <v>3269</v>
          </cell>
          <cell r="B563" t="str">
            <v>cvcvag@hotmail.com</v>
          </cell>
          <cell r="C563">
            <v>44376</v>
          </cell>
          <cell r="D563" t="str">
            <v>Abierta</v>
          </cell>
          <cell r="E563" t="str">
            <v>Recibido</v>
          </cell>
          <cell r="F563" t="str">
            <v>Enviado</v>
          </cell>
          <cell r="G563" t="str">
            <v>ARS</v>
          </cell>
          <cell r="H563" t="str">
            <v>5092.96</v>
          </cell>
          <cell r="I563">
            <v>0</v>
          </cell>
          <cell r="J563">
            <v>0</v>
          </cell>
          <cell r="K563" t="str">
            <v>5092.96</v>
          </cell>
        </row>
        <row r="564">
          <cell r="A564">
            <v>3269</v>
          </cell>
          <cell r="B564" t="str">
            <v>cvcvag@hotmail.com</v>
          </cell>
        </row>
        <row r="565">
          <cell r="A565">
            <v>3269</v>
          </cell>
          <cell r="B565" t="str">
            <v>cvcvag@hotmail.com</v>
          </cell>
        </row>
        <row r="566">
          <cell r="A566">
            <v>3269</v>
          </cell>
          <cell r="B566" t="str">
            <v>cvcvag@hotmail.com</v>
          </cell>
        </row>
        <row r="567">
          <cell r="A567">
            <v>3269</v>
          </cell>
          <cell r="B567" t="str">
            <v>cvcvag@hotmail.com</v>
          </cell>
        </row>
        <row r="568">
          <cell r="A568">
            <v>3269</v>
          </cell>
          <cell r="B568" t="str">
            <v>cvcvag@hotmail.com</v>
          </cell>
        </row>
        <row r="569">
          <cell r="A569">
            <v>3268</v>
          </cell>
          <cell r="B569" t="str">
            <v>jimenaarianarosales@gmail.com</v>
          </cell>
          <cell r="C569">
            <v>44376</v>
          </cell>
          <cell r="D569" t="str">
            <v>Abierta</v>
          </cell>
          <cell r="E569" t="str">
            <v>Recibido</v>
          </cell>
          <cell r="F569" t="str">
            <v>Enviado</v>
          </cell>
          <cell r="G569" t="str">
            <v>ARS</v>
          </cell>
          <cell r="H569" t="str">
            <v>1530.99</v>
          </cell>
          <cell r="I569">
            <v>0</v>
          </cell>
          <cell r="J569">
            <v>0</v>
          </cell>
          <cell r="K569" t="str">
            <v>1530.99</v>
          </cell>
        </row>
        <row r="570">
          <cell r="A570">
            <v>3268</v>
          </cell>
          <cell r="B570" t="str">
            <v>jimenaarianarosales@gmail.com</v>
          </cell>
        </row>
        <row r="571">
          <cell r="A571">
            <v>3267</v>
          </cell>
          <cell r="B571" t="str">
            <v>magnifiqueok1@hotmail.com</v>
          </cell>
          <cell r="C571">
            <v>44376</v>
          </cell>
          <cell r="D571" t="str">
            <v>Abierta</v>
          </cell>
          <cell r="E571" t="str">
            <v>Recibido</v>
          </cell>
          <cell r="F571" t="str">
            <v>Enviado</v>
          </cell>
          <cell r="G571" t="str">
            <v>ARS</v>
          </cell>
          <cell r="H571">
            <v>4132</v>
          </cell>
          <cell r="I571">
            <v>0</v>
          </cell>
          <cell r="J571">
            <v>0</v>
          </cell>
          <cell r="K571">
            <v>4132</v>
          </cell>
        </row>
        <row r="572">
          <cell r="A572">
            <v>3267</v>
          </cell>
          <cell r="B572" t="str">
            <v>magnifiqueok1@hotmail.com</v>
          </cell>
        </row>
        <row r="573">
          <cell r="A573">
            <v>3266</v>
          </cell>
          <cell r="B573" t="str">
            <v>agus_asur@hotmail.com</v>
          </cell>
          <cell r="C573">
            <v>44375</v>
          </cell>
          <cell r="D573" t="str">
            <v>Abierta</v>
          </cell>
          <cell r="E573" t="str">
            <v>Recibido</v>
          </cell>
          <cell r="F573" t="str">
            <v>Enviado</v>
          </cell>
          <cell r="G573" t="str">
            <v>ARS</v>
          </cell>
          <cell r="H573">
            <v>1936</v>
          </cell>
          <cell r="I573">
            <v>0</v>
          </cell>
          <cell r="J573">
            <v>0</v>
          </cell>
          <cell r="K573">
            <v>1936</v>
          </cell>
        </row>
        <row r="574">
          <cell r="A574">
            <v>3265</v>
          </cell>
          <cell r="B574" t="str">
            <v>mariajosesirolli@gmail.com</v>
          </cell>
          <cell r="C574">
            <v>44375</v>
          </cell>
          <cell r="D574" t="str">
            <v>Abierta</v>
          </cell>
          <cell r="E574" t="str">
            <v>Recibido</v>
          </cell>
          <cell r="F574" t="str">
            <v>Enviado</v>
          </cell>
          <cell r="G574" t="str">
            <v>ARS</v>
          </cell>
          <cell r="H574" t="str">
            <v>3799.99</v>
          </cell>
          <cell r="I574">
            <v>0</v>
          </cell>
          <cell r="J574">
            <v>0</v>
          </cell>
          <cell r="K574" t="str">
            <v>3799.99</v>
          </cell>
        </row>
        <row r="575">
          <cell r="A575">
            <v>3264</v>
          </cell>
          <cell r="B575" t="str">
            <v>gonzalofarid.ghanem@gmail.com</v>
          </cell>
          <cell r="C575">
            <v>44375</v>
          </cell>
          <cell r="D575" t="str">
            <v>Abierta</v>
          </cell>
          <cell r="E575" t="str">
            <v>Recibido</v>
          </cell>
          <cell r="F575" t="str">
            <v>Enviado</v>
          </cell>
          <cell r="G575" t="str">
            <v>ARS</v>
          </cell>
          <cell r="H575">
            <v>5124</v>
          </cell>
          <cell r="I575">
            <v>0</v>
          </cell>
          <cell r="J575">
            <v>0</v>
          </cell>
          <cell r="K575">
            <v>5124</v>
          </cell>
        </row>
        <row r="576">
          <cell r="A576">
            <v>3263</v>
          </cell>
          <cell r="B576" t="str">
            <v>baltarleandro@gmail.com</v>
          </cell>
          <cell r="C576">
            <v>44375</v>
          </cell>
          <cell r="D576" t="str">
            <v>Abierta</v>
          </cell>
          <cell r="E576" t="str">
            <v>Recibido</v>
          </cell>
          <cell r="F576" t="str">
            <v>Enviado</v>
          </cell>
          <cell r="G576" t="str">
            <v>ARS</v>
          </cell>
          <cell r="H576" t="str">
            <v>1199.98</v>
          </cell>
          <cell r="I576">
            <v>0</v>
          </cell>
          <cell r="J576">
            <v>0</v>
          </cell>
          <cell r="K576" t="str">
            <v>1199.98</v>
          </cell>
        </row>
        <row r="577">
          <cell r="A577">
            <v>3263</v>
          </cell>
          <cell r="B577" t="str">
            <v>baltarleandro@gmail.com</v>
          </cell>
        </row>
        <row r="578">
          <cell r="A578">
            <v>3262</v>
          </cell>
          <cell r="B578" t="str">
            <v>rstopiello@gmail.com</v>
          </cell>
          <cell r="C578">
            <v>44375</v>
          </cell>
          <cell r="D578" t="str">
            <v>Abierta</v>
          </cell>
          <cell r="E578" t="str">
            <v>Recibido</v>
          </cell>
          <cell r="F578" t="str">
            <v>Enviado</v>
          </cell>
          <cell r="G578" t="str">
            <v>ARS</v>
          </cell>
          <cell r="H578" t="str">
            <v>3216.8</v>
          </cell>
          <cell r="I578">
            <v>0</v>
          </cell>
          <cell r="J578">
            <v>0</v>
          </cell>
          <cell r="K578" t="str">
            <v>3216.8</v>
          </cell>
        </row>
        <row r="579">
          <cell r="A579">
            <v>3262</v>
          </cell>
          <cell r="B579" t="str">
            <v>rstopiello@gmail.com</v>
          </cell>
        </row>
        <row r="580">
          <cell r="A580">
            <v>3262</v>
          </cell>
          <cell r="B580" t="str">
            <v>rstopiello@gmail.com</v>
          </cell>
        </row>
        <row r="581">
          <cell r="A581">
            <v>3262</v>
          </cell>
          <cell r="B581" t="str">
            <v>rstopiello@gmail.com</v>
          </cell>
        </row>
        <row r="582">
          <cell r="A582">
            <v>3262</v>
          </cell>
          <cell r="B582" t="str">
            <v>rstopiello@gmail.com</v>
          </cell>
        </row>
        <row r="583">
          <cell r="A583">
            <v>3261</v>
          </cell>
          <cell r="B583" t="str">
            <v>julianajimenez618@hotmail.com</v>
          </cell>
          <cell r="C583">
            <v>44375</v>
          </cell>
          <cell r="D583" t="str">
            <v>Abierta</v>
          </cell>
          <cell r="E583" t="str">
            <v>Recibido</v>
          </cell>
          <cell r="F583" t="str">
            <v>Enviado</v>
          </cell>
          <cell r="G583" t="str">
            <v>ARS</v>
          </cell>
          <cell r="H583">
            <v>2202</v>
          </cell>
          <cell r="I583">
            <v>2000</v>
          </cell>
          <cell r="J583">
            <v>0</v>
          </cell>
          <cell r="K583">
            <v>202</v>
          </cell>
        </row>
        <row r="584">
          <cell r="A584">
            <v>3261</v>
          </cell>
          <cell r="B584" t="str">
            <v>julianajimenez618@hotmail.com</v>
          </cell>
        </row>
        <row r="585">
          <cell r="A585">
            <v>3260</v>
          </cell>
          <cell r="B585" t="str">
            <v>pameladecona@hotmail.com</v>
          </cell>
          <cell r="C585">
            <v>44375</v>
          </cell>
          <cell r="D585" t="str">
            <v>Abierta</v>
          </cell>
          <cell r="E585" t="str">
            <v>Recibido</v>
          </cell>
          <cell r="F585" t="str">
            <v>Enviado</v>
          </cell>
          <cell r="G585" t="str">
            <v>ARS</v>
          </cell>
          <cell r="H585" t="str">
            <v>9332.95</v>
          </cell>
          <cell r="I585">
            <v>0</v>
          </cell>
          <cell r="J585">
            <v>0</v>
          </cell>
          <cell r="K585" t="str">
            <v>9332.95</v>
          </cell>
        </row>
        <row r="586">
          <cell r="A586">
            <v>3260</v>
          </cell>
          <cell r="B586" t="str">
            <v>pameladecona@hotmail.com</v>
          </cell>
        </row>
        <row r="587">
          <cell r="A587">
            <v>3260</v>
          </cell>
          <cell r="B587" t="str">
            <v>pameladecona@hotmail.com</v>
          </cell>
        </row>
        <row r="588">
          <cell r="A588">
            <v>3260</v>
          </cell>
          <cell r="B588" t="str">
            <v>pameladecona@hotmail.com</v>
          </cell>
        </row>
        <row r="589">
          <cell r="A589">
            <v>3260</v>
          </cell>
          <cell r="B589" t="str">
            <v>pameladecona@hotmail.com</v>
          </cell>
        </row>
        <row r="590">
          <cell r="A590">
            <v>3260</v>
          </cell>
          <cell r="B590" t="str">
            <v>pameladecona@hotmail.com</v>
          </cell>
        </row>
        <row r="591">
          <cell r="A591">
            <v>3260</v>
          </cell>
          <cell r="B591" t="str">
            <v>pameladecona@hotmail.com</v>
          </cell>
        </row>
        <row r="592">
          <cell r="A592">
            <v>3260</v>
          </cell>
          <cell r="B592" t="str">
            <v>pameladecona@hotmail.com</v>
          </cell>
        </row>
        <row r="593">
          <cell r="A593">
            <v>3260</v>
          </cell>
          <cell r="B593" t="str">
            <v>pameladecona@hotmail.com</v>
          </cell>
        </row>
        <row r="594">
          <cell r="A594">
            <v>3260</v>
          </cell>
          <cell r="B594" t="str">
            <v>pameladecona@hotmail.com</v>
          </cell>
        </row>
        <row r="595">
          <cell r="A595">
            <v>3260</v>
          </cell>
          <cell r="B595" t="str">
            <v>pameladecona@hotmail.com</v>
          </cell>
        </row>
        <row r="596">
          <cell r="A596">
            <v>3259</v>
          </cell>
          <cell r="B596" t="str">
            <v>francissobot@gmail.com</v>
          </cell>
          <cell r="C596">
            <v>44375</v>
          </cell>
          <cell r="D596" t="str">
            <v>Abierta</v>
          </cell>
          <cell r="E596" t="str">
            <v>Anulado</v>
          </cell>
          <cell r="F596" t="str">
            <v>No está empaquetado</v>
          </cell>
          <cell r="G596" t="str">
            <v>ARS</v>
          </cell>
          <cell r="H596">
            <v>2800</v>
          </cell>
          <cell r="I596">
            <v>0</v>
          </cell>
          <cell r="J596">
            <v>0</v>
          </cell>
          <cell r="K596">
            <v>2800</v>
          </cell>
        </row>
        <row r="597">
          <cell r="A597">
            <v>3258</v>
          </cell>
          <cell r="B597" t="str">
            <v>elimarc9@hotmail.com</v>
          </cell>
          <cell r="C597">
            <v>44375</v>
          </cell>
          <cell r="D597" t="str">
            <v>Abierta</v>
          </cell>
          <cell r="E597" t="str">
            <v>Recibido</v>
          </cell>
          <cell r="F597" t="str">
            <v>Enviado</v>
          </cell>
          <cell r="G597" t="str">
            <v>ARS</v>
          </cell>
          <cell r="H597">
            <v>1540</v>
          </cell>
          <cell r="I597">
            <v>0</v>
          </cell>
          <cell r="J597" t="str">
            <v>343.97</v>
          </cell>
          <cell r="K597" t="str">
            <v>1883.97</v>
          </cell>
        </row>
        <row r="598">
          <cell r="A598">
            <v>3258</v>
          </cell>
          <cell r="B598" t="str">
            <v>elimarc9@hotmail.com</v>
          </cell>
        </row>
        <row r="599">
          <cell r="A599">
            <v>3257</v>
          </cell>
          <cell r="B599" t="str">
            <v>becabrera.1@gmail.com</v>
          </cell>
          <cell r="C599">
            <v>44375</v>
          </cell>
          <cell r="D599" t="str">
            <v>Abierta</v>
          </cell>
          <cell r="E599" t="str">
            <v>Recibido</v>
          </cell>
          <cell r="F599" t="str">
            <v>Enviado</v>
          </cell>
          <cell r="G599" t="str">
            <v>ARS</v>
          </cell>
          <cell r="H599" t="str">
            <v>21349.17</v>
          </cell>
          <cell r="I599">
            <v>0</v>
          </cell>
          <cell r="J599">
            <v>0</v>
          </cell>
          <cell r="K599" t="str">
            <v>21349.17</v>
          </cell>
        </row>
        <row r="600">
          <cell r="A600">
            <v>3257</v>
          </cell>
          <cell r="B600" t="str">
            <v>becabrera.1@gmail.com</v>
          </cell>
        </row>
        <row r="601">
          <cell r="A601">
            <v>3257</v>
          </cell>
          <cell r="B601" t="str">
            <v>becabrera.1@gmail.com</v>
          </cell>
        </row>
        <row r="602">
          <cell r="A602">
            <v>3257</v>
          </cell>
          <cell r="B602" t="str">
            <v>becabrera.1@gmail.com</v>
          </cell>
        </row>
        <row r="603">
          <cell r="A603">
            <v>3257</v>
          </cell>
          <cell r="B603" t="str">
            <v>becabrera.1@gmail.com</v>
          </cell>
        </row>
        <row r="604">
          <cell r="A604">
            <v>3257</v>
          </cell>
          <cell r="B604" t="str">
            <v>becabrera.1@gmail.com</v>
          </cell>
        </row>
        <row r="605">
          <cell r="A605">
            <v>3257</v>
          </cell>
          <cell r="B605" t="str">
            <v>becabrera.1@gmail.com</v>
          </cell>
        </row>
        <row r="606">
          <cell r="A606">
            <v>3257</v>
          </cell>
          <cell r="B606" t="str">
            <v>becabrera.1@gmail.com</v>
          </cell>
        </row>
        <row r="607">
          <cell r="A607">
            <v>3257</v>
          </cell>
          <cell r="B607" t="str">
            <v>becabrera.1@gmail.com</v>
          </cell>
        </row>
        <row r="608">
          <cell r="A608">
            <v>3257</v>
          </cell>
          <cell r="B608" t="str">
            <v>becabrera.1@gmail.com</v>
          </cell>
        </row>
        <row r="609">
          <cell r="A609">
            <v>3257</v>
          </cell>
          <cell r="B609" t="str">
            <v>becabrera.1@gmail.com</v>
          </cell>
        </row>
        <row r="610">
          <cell r="A610">
            <v>3256</v>
          </cell>
          <cell r="B610" t="str">
            <v>sol.riesco@hotmail.com</v>
          </cell>
          <cell r="C610">
            <v>44374</v>
          </cell>
          <cell r="D610" t="str">
            <v>Abierta</v>
          </cell>
          <cell r="E610" t="str">
            <v>Recibido</v>
          </cell>
          <cell r="F610" t="str">
            <v>Enviado</v>
          </cell>
          <cell r="G610" t="str">
            <v>ARS</v>
          </cell>
          <cell r="H610" t="str">
            <v>2731.99</v>
          </cell>
          <cell r="I610">
            <v>0</v>
          </cell>
          <cell r="J610">
            <v>0</v>
          </cell>
          <cell r="K610" t="str">
            <v>2731.99</v>
          </cell>
        </row>
        <row r="611">
          <cell r="A611">
            <v>3256</v>
          </cell>
          <cell r="B611" t="str">
            <v>sol.riesco@hotmail.com</v>
          </cell>
        </row>
        <row r="612">
          <cell r="A612">
            <v>3256</v>
          </cell>
          <cell r="B612" t="str">
            <v>sol.riesco@hotmail.com</v>
          </cell>
        </row>
        <row r="613">
          <cell r="A613">
            <v>3255</v>
          </cell>
          <cell r="B613" t="str">
            <v>ximena_bermejo@hotmail.com</v>
          </cell>
          <cell r="C613">
            <v>44374</v>
          </cell>
          <cell r="D613" t="str">
            <v>Abierta</v>
          </cell>
          <cell r="E613" t="str">
            <v>Recibido</v>
          </cell>
          <cell r="F613" t="str">
            <v>Enviado</v>
          </cell>
          <cell r="G613" t="str">
            <v>ARS</v>
          </cell>
          <cell r="H613" t="str">
            <v>1498.5</v>
          </cell>
          <cell r="I613">
            <v>0</v>
          </cell>
          <cell r="J613">
            <v>0</v>
          </cell>
          <cell r="K613" t="str">
            <v>1498.5</v>
          </cell>
        </row>
        <row r="614">
          <cell r="A614">
            <v>3254</v>
          </cell>
          <cell r="B614" t="str">
            <v>cynth.fernandez8@gmail.com</v>
          </cell>
          <cell r="C614">
            <v>44374</v>
          </cell>
          <cell r="D614" t="str">
            <v>Abierta</v>
          </cell>
          <cell r="E614" t="str">
            <v>Recibido</v>
          </cell>
          <cell r="F614" t="str">
            <v>Enviado</v>
          </cell>
          <cell r="G614" t="str">
            <v>ARS</v>
          </cell>
          <cell r="H614" t="str">
            <v>6440.98</v>
          </cell>
          <cell r="I614">
            <v>0</v>
          </cell>
          <cell r="J614">
            <v>0</v>
          </cell>
          <cell r="K614" t="str">
            <v>6440.98</v>
          </cell>
        </row>
        <row r="615">
          <cell r="A615">
            <v>3254</v>
          </cell>
          <cell r="B615" t="str">
            <v>cynth.fernandez8@gmail.com</v>
          </cell>
        </row>
        <row r="616">
          <cell r="A616">
            <v>3254</v>
          </cell>
          <cell r="B616" t="str">
            <v>cynth.fernandez8@gmail.com</v>
          </cell>
        </row>
        <row r="617">
          <cell r="A617">
            <v>3254</v>
          </cell>
          <cell r="B617" t="str">
            <v>cynth.fernandez8@gmail.com</v>
          </cell>
        </row>
        <row r="618">
          <cell r="A618">
            <v>3254</v>
          </cell>
          <cell r="B618" t="str">
            <v>cynth.fernandez8@gmail.com</v>
          </cell>
        </row>
        <row r="619">
          <cell r="A619">
            <v>3254</v>
          </cell>
          <cell r="B619" t="str">
            <v>cynth.fernandez8@gmail.com</v>
          </cell>
        </row>
        <row r="620">
          <cell r="A620">
            <v>3253</v>
          </cell>
          <cell r="B620" t="str">
            <v>marianaldiez@yahoo.com.ar</v>
          </cell>
          <cell r="C620">
            <v>44374</v>
          </cell>
          <cell r="D620" t="str">
            <v>Abierta</v>
          </cell>
          <cell r="E620" t="str">
            <v>Recibido</v>
          </cell>
          <cell r="F620" t="str">
            <v>Enviado</v>
          </cell>
          <cell r="G620" t="str">
            <v>ARS</v>
          </cell>
          <cell r="H620" t="str">
            <v>4522.15</v>
          </cell>
          <cell r="I620">
            <v>0</v>
          </cell>
          <cell r="J620">
            <v>0</v>
          </cell>
          <cell r="K620" t="str">
            <v>4522.15</v>
          </cell>
        </row>
        <row r="621">
          <cell r="A621">
            <v>3253</v>
          </cell>
          <cell r="B621" t="str">
            <v>marianaldiez@yahoo.com.ar</v>
          </cell>
        </row>
        <row r="622">
          <cell r="A622">
            <v>3253</v>
          </cell>
          <cell r="B622" t="str">
            <v>marianaldiez@yahoo.com.ar</v>
          </cell>
        </row>
        <row r="623">
          <cell r="A623">
            <v>3253</v>
          </cell>
          <cell r="B623" t="str">
            <v>marianaldiez@yahoo.com.ar</v>
          </cell>
        </row>
        <row r="624">
          <cell r="A624">
            <v>3253</v>
          </cell>
          <cell r="B624" t="str">
            <v>marianaldiez@yahoo.com.ar</v>
          </cell>
        </row>
        <row r="625">
          <cell r="A625">
            <v>3253</v>
          </cell>
          <cell r="B625" t="str">
            <v>marianaldiez@yahoo.com.ar</v>
          </cell>
        </row>
        <row r="626">
          <cell r="A626">
            <v>3253</v>
          </cell>
          <cell r="B626" t="str">
            <v>marianaldiez@yahoo.com.ar</v>
          </cell>
        </row>
        <row r="627">
          <cell r="A627">
            <v>3252</v>
          </cell>
          <cell r="B627" t="str">
            <v>marialauraicardi@gmail.com</v>
          </cell>
          <cell r="C627">
            <v>44373</v>
          </cell>
          <cell r="D627" t="str">
            <v>Abierta</v>
          </cell>
          <cell r="E627" t="str">
            <v>Recibido</v>
          </cell>
          <cell r="F627" t="str">
            <v>Enviado</v>
          </cell>
          <cell r="G627" t="str">
            <v>ARS</v>
          </cell>
          <cell r="H627" t="str">
            <v>3859.98</v>
          </cell>
          <cell r="I627">
            <v>0</v>
          </cell>
          <cell r="J627">
            <v>0</v>
          </cell>
          <cell r="K627" t="str">
            <v>3859.98</v>
          </cell>
        </row>
        <row r="628">
          <cell r="A628">
            <v>3252</v>
          </cell>
          <cell r="B628" t="str">
            <v>marialauraicardi@gmail.com</v>
          </cell>
        </row>
        <row r="629">
          <cell r="A629">
            <v>3252</v>
          </cell>
          <cell r="B629" t="str">
            <v>marialauraicardi@gmail.com</v>
          </cell>
        </row>
        <row r="630">
          <cell r="A630">
            <v>3252</v>
          </cell>
          <cell r="B630" t="str">
            <v>marialauraicardi@gmail.com</v>
          </cell>
        </row>
        <row r="631">
          <cell r="A631">
            <v>3252</v>
          </cell>
          <cell r="B631" t="str">
            <v>marialauraicardi@gmail.com</v>
          </cell>
        </row>
        <row r="632">
          <cell r="A632">
            <v>3251</v>
          </cell>
          <cell r="B632" t="str">
            <v>sabinaeg@hotmail.com</v>
          </cell>
          <cell r="C632">
            <v>44373</v>
          </cell>
          <cell r="D632" t="str">
            <v>Abierta</v>
          </cell>
          <cell r="E632" t="str">
            <v>Pendiente</v>
          </cell>
          <cell r="F632" t="str">
            <v>No está empaquetado</v>
          </cell>
          <cell r="G632" t="str">
            <v>ARS</v>
          </cell>
          <cell r="H632">
            <v>16476</v>
          </cell>
          <cell r="I632">
            <v>0</v>
          </cell>
          <cell r="J632">
            <v>0</v>
          </cell>
          <cell r="K632">
            <v>16476</v>
          </cell>
        </row>
        <row r="633">
          <cell r="A633">
            <v>3251</v>
          </cell>
          <cell r="B633" t="str">
            <v>sabinaeg@hotmail.com</v>
          </cell>
        </row>
        <row r="634">
          <cell r="A634">
            <v>3251</v>
          </cell>
          <cell r="B634" t="str">
            <v>sabinaeg@hotmail.com</v>
          </cell>
        </row>
        <row r="635">
          <cell r="A635">
            <v>3251</v>
          </cell>
          <cell r="B635" t="str">
            <v>sabinaeg@hotmail.com</v>
          </cell>
        </row>
        <row r="636">
          <cell r="A636">
            <v>3251</v>
          </cell>
          <cell r="B636" t="str">
            <v>sabinaeg@hotmail.com</v>
          </cell>
        </row>
        <row r="637">
          <cell r="A637">
            <v>3251</v>
          </cell>
          <cell r="B637" t="str">
            <v>sabinaeg@hotmail.com</v>
          </cell>
        </row>
        <row r="638">
          <cell r="A638">
            <v>3251</v>
          </cell>
          <cell r="B638" t="str">
            <v>sabinaeg@hotmail.com</v>
          </cell>
        </row>
        <row r="639">
          <cell r="A639">
            <v>3251</v>
          </cell>
          <cell r="B639" t="str">
            <v>sabinaeg@hotmail.com</v>
          </cell>
        </row>
        <row r="640">
          <cell r="A640">
            <v>3251</v>
          </cell>
          <cell r="B640" t="str">
            <v>sabinaeg@hotmail.com</v>
          </cell>
        </row>
        <row r="641">
          <cell r="A641">
            <v>3251</v>
          </cell>
          <cell r="B641" t="str">
            <v>sabinaeg@hotmail.com</v>
          </cell>
        </row>
        <row r="642">
          <cell r="A642">
            <v>3251</v>
          </cell>
          <cell r="B642" t="str">
            <v>sabinaeg@hotmail.com</v>
          </cell>
        </row>
        <row r="643">
          <cell r="A643">
            <v>3251</v>
          </cell>
          <cell r="B643" t="str">
            <v>sabinaeg@hotmail.com</v>
          </cell>
        </row>
        <row r="644">
          <cell r="A644">
            <v>3251</v>
          </cell>
          <cell r="B644" t="str">
            <v>sabinaeg@hotmail.com</v>
          </cell>
        </row>
        <row r="645">
          <cell r="A645">
            <v>3251</v>
          </cell>
          <cell r="B645" t="str">
            <v>sabinaeg@hotmail.com</v>
          </cell>
        </row>
        <row r="646">
          <cell r="A646">
            <v>3251</v>
          </cell>
          <cell r="B646" t="str">
            <v>sabinaeg@hotmail.com</v>
          </cell>
        </row>
        <row r="647">
          <cell r="A647">
            <v>3251</v>
          </cell>
          <cell r="B647" t="str">
            <v>sabinaeg@hotmail.com</v>
          </cell>
        </row>
        <row r="648">
          <cell r="A648">
            <v>3251</v>
          </cell>
          <cell r="B648" t="str">
            <v>sabinaeg@hotmail.com</v>
          </cell>
        </row>
        <row r="649">
          <cell r="A649">
            <v>3251</v>
          </cell>
          <cell r="B649" t="str">
            <v>sabinaeg@hotmail.com</v>
          </cell>
        </row>
        <row r="650">
          <cell r="A650">
            <v>3251</v>
          </cell>
          <cell r="B650" t="str">
            <v>sabinaeg@hotmail.com</v>
          </cell>
        </row>
        <row r="651">
          <cell r="A651">
            <v>3251</v>
          </cell>
          <cell r="B651" t="str">
            <v>sabinaeg@hotmail.com</v>
          </cell>
        </row>
        <row r="652">
          <cell r="A652">
            <v>3251</v>
          </cell>
          <cell r="B652" t="str">
            <v>sabinaeg@hotmail.com</v>
          </cell>
        </row>
        <row r="653">
          <cell r="A653">
            <v>3251</v>
          </cell>
          <cell r="B653" t="str">
            <v>sabinaeg@hotmail.com</v>
          </cell>
        </row>
        <row r="654">
          <cell r="A654">
            <v>3250</v>
          </cell>
          <cell r="B654" t="str">
            <v>jessicachusit@gmail.com</v>
          </cell>
          <cell r="C654">
            <v>44373</v>
          </cell>
          <cell r="D654" t="str">
            <v>Abierta</v>
          </cell>
          <cell r="E654" t="str">
            <v>Recibido</v>
          </cell>
          <cell r="F654" t="str">
            <v>Enviado</v>
          </cell>
          <cell r="G654" t="str">
            <v>ARS</v>
          </cell>
          <cell r="H654">
            <v>2199</v>
          </cell>
          <cell r="I654">
            <v>0</v>
          </cell>
          <cell r="J654">
            <v>0</v>
          </cell>
          <cell r="K654">
            <v>2199</v>
          </cell>
        </row>
        <row r="655">
          <cell r="A655">
            <v>3249</v>
          </cell>
          <cell r="B655" t="str">
            <v>paulofiori@hotmail.com</v>
          </cell>
          <cell r="C655">
            <v>44373</v>
          </cell>
          <cell r="D655" t="str">
            <v>Abierta</v>
          </cell>
          <cell r="E655" t="str">
            <v>Recibido</v>
          </cell>
          <cell r="F655" t="str">
            <v>Enviado</v>
          </cell>
          <cell r="G655" t="str">
            <v>ARS</v>
          </cell>
          <cell r="H655" t="str">
            <v>5999.99</v>
          </cell>
          <cell r="I655">
            <v>900</v>
          </cell>
          <cell r="J655">
            <v>0</v>
          </cell>
          <cell r="K655" t="str">
            <v>5099.99</v>
          </cell>
        </row>
        <row r="656">
          <cell r="A656">
            <v>3248</v>
          </cell>
          <cell r="B656" t="str">
            <v>sofi_leri@hotmail.com</v>
          </cell>
          <cell r="C656">
            <v>44371</v>
          </cell>
          <cell r="D656" t="str">
            <v>Abierta</v>
          </cell>
          <cell r="E656" t="str">
            <v>Recibido</v>
          </cell>
          <cell r="F656" t="str">
            <v>Enviado</v>
          </cell>
          <cell r="G656" t="str">
            <v>ARS</v>
          </cell>
          <cell r="H656">
            <v>790</v>
          </cell>
          <cell r="I656">
            <v>0</v>
          </cell>
          <cell r="J656">
            <v>0</v>
          </cell>
          <cell r="K656">
            <v>790</v>
          </cell>
        </row>
        <row r="657">
          <cell r="A657">
            <v>3247</v>
          </cell>
          <cell r="B657" t="str">
            <v>maicerutti237@gmail.com</v>
          </cell>
          <cell r="C657">
            <v>44371</v>
          </cell>
          <cell r="D657" t="str">
            <v>Abierta</v>
          </cell>
          <cell r="E657" t="str">
            <v>Recibido</v>
          </cell>
          <cell r="F657" t="str">
            <v>Enviado</v>
          </cell>
          <cell r="G657" t="str">
            <v>ARS</v>
          </cell>
          <cell r="H657">
            <v>3552</v>
          </cell>
          <cell r="I657">
            <v>0</v>
          </cell>
          <cell r="J657" t="str">
            <v>438.26</v>
          </cell>
          <cell r="K657" t="str">
            <v>3990.26</v>
          </cell>
        </row>
        <row r="658">
          <cell r="A658">
            <v>3247</v>
          </cell>
          <cell r="B658" t="str">
            <v>maicerutti237@gmail.com</v>
          </cell>
        </row>
        <row r="659">
          <cell r="A659">
            <v>3246</v>
          </cell>
          <cell r="B659" t="str">
            <v>mclodoli@gmail.com</v>
          </cell>
          <cell r="C659">
            <v>44371</v>
          </cell>
          <cell r="D659" t="str">
            <v>Abierta</v>
          </cell>
          <cell r="E659" t="str">
            <v>Recibido</v>
          </cell>
          <cell r="F659" t="str">
            <v>Enviado</v>
          </cell>
          <cell r="G659" t="str">
            <v>ARS</v>
          </cell>
          <cell r="H659" t="str">
            <v>2232.99</v>
          </cell>
          <cell r="I659">
            <v>0</v>
          </cell>
          <cell r="J659">
            <v>0</v>
          </cell>
          <cell r="K659" t="str">
            <v>2232.99</v>
          </cell>
        </row>
        <row r="660">
          <cell r="A660">
            <v>3246</v>
          </cell>
          <cell r="B660" t="str">
            <v>mclodoli@gmail.com</v>
          </cell>
        </row>
        <row r="661">
          <cell r="A661">
            <v>3246</v>
          </cell>
          <cell r="B661" t="str">
            <v>mclodoli@gmail.com</v>
          </cell>
        </row>
        <row r="662">
          <cell r="A662">
            <v>3246</v>
          </cell>
          <cell r="B662" t="str">
            <v>mclodoli@gmail.com</v>
          </cell>
        </row>
        <row r="663">
          <cell r="A663">
            <v>3246</v>
          </cell>
          <cell r="B663" t="str">
            <v>mclodoli@gmail.com</v>
          </cell>
        </row>
        <row r="664">
          <cell r="A664">
            <v>3245</v>
          </cell>
          <cell r="B664" t="str">
            <v>orianamanrique@saintpaul.edu.ar</v>
          </cell>
          <cell r="C664">
            <v>44371</v>
          </cell>
          <cell r="D664" t="str">
            <v>Abierta</v>
          </cell>
          <cell r="E664" t="str">
            <v>Recibido</v>
          </cell>
          <cell r="F664" t="str">
            <v>Enviado</v>
          </cell>
          <cell r="G664" t="str">
            <v>ARS</v>
          </cell>
          <cell r="H664">
            <v>1830</v>
          </cell>
          <cell r="I664">
            <v>0</v>
          </cell>
          <cell r="J664">
            <v>0</v>
          </cell>
          <cell r="K664">
            <v>1830</v>
          </cell>
        </row>
        <row r="665">
          <cell r="A665">
            <v>3244</v>
          </cell>
          <cell r="B665" t="str">
            <v>alejandrasalinas68@hotmail.com</v>
          </cell>
          <cell r="C665">
            <v>44371</v>
          </cell>
          <cell r="D665" t="str">
            <v>Abierta</v>
          </cell>
          <cell r="E665" t="str">
            <v>Recibido</v>
          </cell>
          <cell r="F665" t="str">
            <v>Enviado</v>
          </cell>
          <cell r="G665" t="str">
            <v>ARS</v>
          </cell>
          <cell r="H665" t="str">
            <v>642.98</v>
          </cell>
          <cell r="I665">
            <v>0</v>
          </cell>
          <cell r="J665">
            <v>0</v>
          </cell>
          <cell r="K665" t="str">
            <v>642.98</v>
          </cell>
        </row>
        <row r="666">
          <cell r="A666">
            <v>3244</v>
          </cell>
          <cell r="B666" t="str">
            <v>alejandrasalinas68@hotmail.com</v>
          </cell>
        </row>
        <row r="667">
          <cell r="A667">
            <v>3244</v>
          </cell>
          <cell r="B667" t="str">
            <v>alejandrasalinas68@hotmail.com</v>
          </cell>
        </row>
        <row r="668">
          <cell r="A668">
            <v>3243</v>
          </cell>
          <cell r="B668" t="str">
            <v>shariwolfson@gmail.com</v>
          </cell>
          <cell r="C668">
            <v>44371</v>
          </cell>
          <cell r="D668" t="str">
            <v>Abierta</v>
          </cell>
          <cell r="E668" t="str">
            <v>Recibido</v>
          </cell>
          <cell r="F668" t="str">
            <v>Enviado</v>
          </cell>
          <cell r="G668" t="str">
            <v>ARS</v>
          </cell>
          <cell r="H668" t="str">
            <v>7899.5</v>
          </cell>
          <cell r="I668">
            <v>0</v>
          </cell>
          <cell r="J668">
            <v>0</v>
          </cell>
          <cell r="K668" t="str">
            <v>7899.5</v>
          </cell>
        </row>
        <row r="669">
          <cell r="A669">
            <v>3243</v>
          </cell>
          <cell r="B669" t="str">
            <v>shariwolfson@gmail.com</v>
          </cell>
        </row>
        <row r="670">
          <cell r="A670">
            <v>3243</v>
          </cell>
          <cell r="B670" t="str">
            <v>shariwolfson@gmail.com</v>
          </cell>
        </row>
        <row r="671">
          <cell r="A671">
            <v>3243</v>
          </cell>
          <cell r="B671" t="str">
            <v>shariwolfson@gmail.com</v>
          </cell>
        </row>
        <row r="672">
          <cell r="A672">
            <v>3243</v>
          </cell>
          <cell r="B672" t="str">
            <v>shariwolfson@gmail.com</v>
          </cell>
        </row>
        <row r="673">
          <cell r="A673">
            <v>3243</v>
          </cell>
          <cell r="B673" t="str">
            <v>shariwolfson@gmail.com</v>
          </cell>
        </row>
        <row r="674">
          <cell r="A674">
            <v>3243</v>
          </cell>
          <cell r="B674" t="str">
            <v>shariwolfson@gmail.com</v>
          </cell>
        </row>
        <row r="675">
          <cell r="A675">
            <v>3243</v>
          </cell>
          <cell r="B675" t="str">
            <v>shariwolfson@gmail.com</v>
          </cell>
        </row>
        <row r="676">
          <cell r="A676">
            <v>3242</v>
          </cell>
          <cell r="B676" t="str">
            <v>maricelsolangecontreras@live.com.ar</v>
          </cell>
          <cell r="C676">
            <v>44370</v>
          </cell>
          <cell r="D676" t="str">
            <v>Abierta</v>
          </cell>
          <cell r="E676" t="str">
            <v>Recibido</v>
          </cell>
          <cell r="F676" t="str">
            <v>Enviado</v>
          </cell>
          <cell r="G676" t="str">
            <v>ARS</v>
          </cell>
          <cell r="H676">
            <v>790</v>
          </cell>
          <cell r="I676">
            <v>0</v>
          </cell>
          <cell r="J676">
            <v>0</v>
          </cell>
          <cell r="K676">
            <v>790</v>
          </cell>
        </row>
        <row r="677">
          <cell r="A677">
            <v>3241</v>
          </cell>
          <cell r="B677" t="str">
            <v>yammmurineddu@gmail.com</v>
          </cell>
          <cell r="C677">
            <v>44370</v>
          </cell>
          <cell r="D677" t="str">
            <v>Abierta</v>
          </cell>
          <cell r="E677" t="str">
            <v>Pendiente</v>
          </cell>
          <cell r="F677" t="str">
            <v>No está empaquetado</v>
          </cell>
          <cell r="G677" t="str">
            <v>ARS</v>
          </cell>
          <cell r="H677">
            <v>1133</v>
          </cell>
          <cell r="I677">
            <v>0</v>
          </cell>
          <cell r="J677">
            <v>0</v>
          </cell>
          <cell r="K677">
            <v>1133</v>
          </cell>
        </row>
        <row r="678">
          <cell r="A678">
            <v>3241</v>
          </cell>
          <cell r="B678" t="str">
            <v>yammmurineddu@gmail.com</v>
          </cell>
        </row>
        <row r="679">
          <cell r="A679">
            <v>3240</v>
          </cell>
          <cell r="B679" t="str">
            <v>mily_rny@hotmail.com</v>
          </cell>
          <cell r="C679">
            <v>44370</v>
          </cell>
          <cell r="D679" t="str">
            <v>Abierta</v>
          </cell>
          <cell r="E679" t="str">
            <v>Recibido</v>
          </cell>
          <cell r="F679" t="str">
            <v>Enviado</v>
          </cell>
          <cell r="G679" t="str">
            <v>ARS</v>
          </cell>
          <cell r="H679" t="str">
            <v>998.99</v>
          </cell>
          <cell r="I679">
            <v>0</v>
          </cell>
          <cell r="J679">
            <v>0</v>
          </cell>
          <cell r="K679" t="str">
            <v>998.99</v>
          </cell>
        </row>
        <row r="680">
          <cell r="A680">
            <v>3239</v>
          </cell>
          <cell r="B680" t="str">
            <v>jimenaarianarosales@gmail.com</v>
          </cell>
          <cell r="C680">
            <v>44370</v>
          </cell>
          <cell r="D680" t="str">
            <v>Abierta</v>
          </cell>
          <cell r="E680" t="str">
            <v>Recibido</v>
          </cell>
          <cell r="F680" t="str">
            <v>Enviado</v>
          </cell>
          <cell r="G680" t="str">
            <v>ARS</v>
          </cell>
          <cell r="H680">
            <v>3927</v>
          </cell>
          <cell r="I680">
            <v>0</v>
          </cell>
          <cell r="J680">
            <v>0</v>
          </cell>
          <cell r="K680">
            <v>3927</v>
          </cell>
        </row>
        <row r="681">
          <cell r="A681">
            <v>3239</v>
          </cell>
          <cell r="B681" t="str">
            <v>jimenaarianarosales@gmail.com</v>
          </cell>
        </row>
        <row r="682">
          <cell r="A682">
            <v>3239</v>
          </cell>
          <cell r="B682" t="str">
            <v>jimenaarianarosales@gmail.com</v>
          </cell>
        </row>
        <row r="683">
          <cell r="A683">
            <v>3239</v>
          </cell>
          <cell r="B683" t="str">
            <v>jimenaarianarosales@gmail.com</v>
          </cell>
        </row>
        <row r="684">
          <cell r="A684">
            <v>3239</v>
          </cell>
          <cell r="B684" t="str">
            <v>jimenaarianarosales@gmail.com</v>
          </cell>
        </row>
        <row r="685">
          <cell r="A685">
            <v>3238</v>
          </cell>
          <cell r="B685" t="str">
            <v>sabrivillarreal17@gmail.com</v>
          </cell>
          <cell r="C685">
            <v>44370</v>
          </cell>
          <cell r="D685" t="str">
            <v>Abierta</v>
          </cell>
          <cell r="E685" t="str">
            <v>Recibido</v>
          </cell>
          <cell r="F685" t="str">
            <v>Enviado</v>
          </cell>
          <cell r="G685" t="str">
            <v>ARS</v>
          </cell>
          <cell r="H685">
            <v>1580</v>
          </cell>
          <cell r="I685">
            <v>0</v>
          </cell>
          <cell r="J685">
            <v>0</v>
          </cell>
          <cell r="K685">
            <v>1580</v>
          </cell>
        </row>
        <row r="686">
          <cell r="A686">
            <v>3238</v>
          </cell>
          <cell r="B686" t="str">
            <v>sabrivillarreal17@gmail.com</v>
          </cell>
        </row>
        <row r="687">
          <cell r="A687">
            <v>3237</v>
          </cell>
          <cell r="B687" t="str">
            <v>MARIANOMUINOS@GMAIL.COM</v>
          </cell>
          <cell r="C687">
            <v>44370</v>
          </cell>
          <cell r="D687" t="str">
            <v>Abierta</v>
          </cell>
          <cell r="E687" t="str">
            <v>Recibido</v>
          </cell>
          <cell r="F687" t="str">
            <v>Enviado</v>
          </cell>
          <cell r="G687" t="str">
            <v>ARS</v>
          </cell>
          <cell r="H687">
            <v>4022</v>
          </cell>
          <cell r="I687" t="str">
            <v>603.3</v>
          </cell>
          <cell r="J687">
            <v>0</v>
          </cell>
          <cell r="K687" t="str">
            <v>3418.7</v>
          </cell>
        </row>
        <row r="688">
          <cell r="A688">
            <v>3237</v>
          </cell>
          <cell r="B688" t="str">
            <v>MARIANOMUINOS@GMAIL.COM</v>
          </cell>
        </row>
        <row r="689">
          <cell r="A689">
            <v>3237</v>
          </cell>
          <cell r="B689" t="str">
            <v>MARIANOMUINOS@GMAIL.COM</v>
          </cell>
        </row>
        <row r="690">
          <cell r="A690">
            <v>3237</v>
          </cell>
          <cell r="B690" t="str">
            <v>MARIANOMUINOS@GMAIL.COM</v>
          </cell>
        </row>
        <row r="691">
          <cell r="A691">
            <v>3236</v>
          </cell>
          <cell r="B691" t="str">
            <v>pilarlemosb@gmail.com</v>
          </cell>
          <cell r="C691">
            <v>44370</v>
          </cell>
          <cell r="D691" t="str">
            <v>Abierta</v>
          </cell>
          <cell r="E691" t="str">
            <v>Recibido</v>
          </cell>
          <cell r="F691" t="str">
            <v>Enviado</v>
          </cell>
          <cell r="G691" t="str">
            <v>ARS</v>
          </cell>
          <cell r="H691">
            <v>5661</v>
          </cell>
          <cell r="I691">
            <v>0</v>
          </cell>
          <cell r="J691">
            <v>0</v>
          </cell>
          <cell r="K691">
            <v>5661</v>
          </cell>
        </row>
        <row r="692">
          <cell r="A692">
            <v>3236</v>
          </cell>
          <cell r="B692" t="str">
            <v>pilarlemosb@gmail.com</v>
          </cell>
        </row>
        <row r="693">
          <cell r="A693">
            <v>3236</v>
          </cell>
          <cell r="B693" t="str">
            <v>pilarlemosb@gmail.com</v>
          </cell>
        </row>
        <row r="694">
          <cell r="A694">
            <v>3236</v>
          </cell>
          <cell r="B694" t="str">
            <v>pilarlemosb@gmail.com</v>
          </cell>
        </row>
        <row r="695">
          <cell r="A695">
            <v>3234</v>
          </cell>
          <cell r="B695" t="str">
            <v>juzel2010@yahoo.com.ar</v>
          </cell>
          <cell r="C695">
            <v>44369</v>
          </cell>
          <cell r="D695" t="str">
            <v>Abierta</v>
          </cell>
          <cell r="E695" t="str">
            <v>Recibido</v>
          </cell>
          <cell r="F695" t="str">
            <v>Enviado</v>
          </cell>
          <cell r="G695" t="str">
            <v>ARS</v>
          </cell>
          <cell r="H695" t="str">
            <v>4519.63</v>
          </cell>
          <cell r="I695">
            <v>0</v>
          </cell>
          <cell r="J695">
            <v>0</v>
          </cell>
          <cell r="K695" t="str">
            <v>4519.63</v>
          </cell>
        </row>
        <row r="696">
          <cell r="A696">
            <v>3234</v>
          </cell>
          <cell r="B696" t="str">
            <v>juzel2010@yahoo.com.ar</v>
          </cell>
        </row>
        <row r="697">
          <cell r="A697">
            <v>3234</v>
          </cell>
          <cell r="B697" t="str">
            <v>juzel2010@yahoo.com.ar</v>
          </cell>
        </row>
        <row r="698">
          <cell r="A698">
            <v>3234</v>
          </cell>
          <cell r="B698" t="str">
            <v>juzel2010@yahoo.com.ar</v>
          </cell>
        </row>
        <row r="699">
          <cell r="A699">
            <v>3234</v>
          </cell>
          <cell r="B699" t="str">
            <v>juzel2010@yahoo.com.ar</v>
          </cell>
        </row>
        <row r="700">
          <cell r="A700">
            <v>3234</v>
          </cell>
          <cell r="B700" t="str">
            <v>juzel2010@yahoo.com.ar</v>
          </cell>
        </row>
        <row r="701">
          <cell r="A701">
            <v>3234</v>
          </cell>
          <cell r="B701" t="str">
            <v>juzel2010@yahoo.com.ar</v>
          </cell>
        </row>
        <row r="702">
          <cell r="A702">
            <v>3233</v>
          </cell>
          <cell r="B702" t="str">
            <v>sofiorgueira@gmail.com</v>
          </cell>
          <cell r="C702">
            <v>44369</v>
          </cell>
          <cell r="D702" t="str">
            <v>Abierta</v>
          </cell>
          <cell r="E702" t="str">
            <v>Recibido</v>
          </cell>
          <cell r="F702" t="str">
            <v>Enviado</v>
          </cell>
          <cell r="G702" t="str">
            <v>ARS</v>
          </cell>
          <cell r="H702">
            <v>1116</v>
          </cell>
          <cell r="I702">
            <v>0</v>
          </cell>
          <cell r="J702">
            <v>0</v>
          </cell>
          <cell r="K702">
            <v>1116</v>
          </cell>
        </row>
        <row r="703">
          <cell r="A703">
            <v>3233</v>
          </cell>
          <cell r="B703" t="str">
            <v>sofiorgueira@gmail.com</v>
          </cell>
        </row>
        <row r="704">
          <cell r="A704">
            <v>3233</v>
          </cell>
          <cell r="B704" t="str">
            <v>sofiorgueira@gmail.com</v>
          </cell>
        </row>
        <row r="705">
          <cell r="A705">
            <v>3232</v>
          </cell>
          <cell r="B705" t="str">
            <v>florencia.oyola7@hotmail.com</v>
          </cell>
          <cell r="C705">
            <v>44369</v>
          </cell>
          <cell r="D705" t="str">
            <v>Abierta</v>
          </cell>
          <cell r="E705" t="str">
            <v>Anulado</v>
          </cell>
          <cell r="F705" t="str">
            <v>No está empaquetado</v>
          </cell>
          <cell r="G705" t="str">
            <v>ARS</v>
          </cell>
          <cell r="H705">
            <v>1000</v>
          </cell>
          <cell r="I705">
            <v>0</v>
          </cell>
          <cell r="J705">
            <v>0</v>
          </cell>
          <cell r="K705">
            <v>1000</v>
          </cell>
        </row>
        <row r="706">
          <cell r="A706">
            <v>3232</v>
          </cell>
          <cell r="B706" t="str">
            <v>florencia.oyola7@hotmail.com</v>
          </cell>
        </row>
        <row r="707">
          <cell r="A707">
            <v>3232</v>
          </cell>
          <cell r="B707" t="str">
            <v>florencia.oyola7@hotmail.com</v>
          </cell>
        </row>
        <row r="708">
          <cell r="A708">
            <v>3232</v>
          </cell>
          <cell r="B708" t="str">
            <v>florencia.oyola7@hotmail.com</v>
          </cell>
        </row>
        <row r="709">
          <cell r="A709">
            <v>3231</v>
          </cell>
          <cell r="B709" t="str">
            <v>magui.gargano55@gmail.com</v>
          </cell>
          <cell r="C709">
            <v>44369</v>
          </cell>
          <cell r="D709" t="str">
            <v>Abierta</v>
          </cell>
          <cell r="E709" t="str">
            <v>Recibido</v>
          </cell>
          <cell r="F709" t="str">
            <v>Enviado</v>
          </cell>
          <cell r="G709" t="str">
            <v>ARS</v>
          </cell>
          <cell r="H709">
            <v>500</v>
          </cell>
          <cell r="I709">
            <v>0</v>
          </cell>
          <cell r="J709">
            <v>0</v>
          </cell>
          <cell r="K709">
            <v>500</v>
          </cell>
        </row>
        <row r="710">
          <cell r="A710">
            <v>3231</v>
          </cell>
          <cell r="B710" t="str">
            <v>magui.gargano55@gmail.com</v>
          </cell>
        </row>
        <row r="711">
          <cell r="A711">
            <v>3230</v>
          </cell>
          <cell r="B711" t="str">
            <v>carla.figueroa12@yahoo.com.ar</v>
          </cell>
          <cell r="C711">
            <v>44369</v>
          </cell>
          <cell r="D711" t="str">
            <v>Abierta</v>
          </cell>
          <cell r="E711" t="str">
            <v>Recibido</v>
          </cell>
          <cell r="F711" t="str">
            <v>Enviado</v>
          </cell>
          <cell r="G711" t="str">
            <v>ARS</v>
          </cell>
          <cell r="H711">
            <v>3167</v>
          </cell>
          <cell r="I711">
            <v>3000</v>
          </cell>
          <cell r="J711" t="str">
            <v>456.38</v>
          </cell>
          <cell r="K711" t="str">
            <v>623.38</v>
          </cell>
        </row>
        <row r="712">
          <cell r="A712">
            <v>3230</v>
          </cell>
          <cell r="B712" t="str">
            <v>carla.figueroa12@yahoo.com.ar</v>
          </cell>
        </row>
        <row r="713">
          <cell r="A713">
            <v>3230</v>
          </cell>
          <cell r="B713" t="str">
            <v>carla.figueroa12@yahoo.com.ar</v>
          </cell>
        </row>
        <row r="714">
          <cell r="A714">
            <v>3230</v>
          </cell>
          <cell r="B714" t="str">
            <v>carla.figueroa12@yahoo.com.ar</v>
          </cell>
        </row>
        <row r="715">
          <cell r="A715">
            <v>3229</v>
          </cell>
          <cell r="B715" t="str">
            <v>natalia-bertola@live.com.ar</v>
          </cell>
          <cell r="C715">
            <v>44369</v>
          </cell>
          <cell r="D715" t="str">
            <v>Abierta</v>
          </cell>
          <cell r="E715" t="str">
            <v>Recibido</v>
          </cell>
          <cell r="G715" t="str">
            <v>ARS</v>
          </cell>
          <cell r="H715">
            <v>3000</v>
          </cell>
          <cell r="I715">
            <v>0</v>
          </cell>
          <cell r="J715">
            <v>0</v>
          </cell>
          <cell r="K715">
            <v>3000</v>
          </cell>
        </row>
        <row r="716">
          <cell r="A716">
            <v>3228</v>
          </cell>
          <cell r="B716" t="str">
            <v>micaelasoll49@gmail.com</v>
          </cell>
          <cell r="C716">
            <v>44369</v>
          </cell>
          <cell r="D716" t="str">
            <v>Abierta</v>
          </cell>
          <cell r="E716" t="str">
            <v>Recibido</v>
          </cell>
          <cell r="F716" t="str">
            <v>Enviado</v>
          </cell>
          <cell r="G716" t="str">
            <v>ARS</v>
          </cell>
          <cell r="H716">
            <v>1290</v>
          </cell>
          <cell r="I716">
            <v>0</v>
          </cell>
          <cell r="J716">
            <v>0</v>
          </cell>
          <cell r="K716">
            <v>1290</v>
          </cell>
        </row>
        <row r="717">
          <cell r="A717">
            <v>3228</v>
          </cell>
          <cell r="B717" t="str">
            <v>micaelasoll49@gmail.com</v>
          </cell>
        </row>
        <row r="718">
          <cell r="A718">
            <v>3228</v>
          </cell>
          <cell r="B718" t="str">
            <v>micaelasoll49@gmail.com</v>
          </cell>
        </row>
        <row r="719">
          <cell r="A719">
            <v>3227</v>
          </cell>
          <cell r="B719" t="str">
            <v>dmessina2703@gmail.com</v>
          </cell>
          <cell r="C719">
            <v>44368</v>
          </cell>
          <cell r="D719" t="str">
            <v>Abierta</v>
          </cell>
          <cell r="E719" t="str">
            <v>Recibido</v>
          </cell>
          <cell r="F719" t="str">
            <v>Enviado</v>
          </cell>
          <cell r="G719" t="str">
            <v>ARS</v>
          </cell>
          <cell r="H719">
            <v>2800</v>
          </cell>
          <cell r="I719">
            <v>0</v>
          </cell>
          <cell r="J719">
            <v>0</v>
          </cell>
          <cell r="K719">
            <v>2800</v>
          </cell>
        </row>
        <row r="720">
          <cell r="A720">
            <v>3226</v>
          </cell>
          <cell r="B720" t="str">
            <v>mariavp88@hotmail.com</v>
          </cell>
          <cell r="C720">
            <v>44368</v>
          </cell>
          <cell r="D720" t="str">
            <v>Abierta</v>
          </cell>
          <cell r="E720" t="str">
            <v>Recibido</v>
          </cell>
          <cell r="F720" t="str">
            <v>Enviado</v>
          </cell>
          <cell r="G720" t="str">
            <v>ARS</v>
          </cell>
          <cell r="H720" t="str">
            <v>10676.06</v>
          </cell>
          <cell r="I720">
            <v>0</v>
          </cell>
          <cell r="J720">
            <v>0</v>
          </cell>
          <cell r="K720" t="str">
            <v>10676.06</v>
          </cell>
        </row>
        <row r="721">
          <cell r="A721">
            <v>3226</v>
          </cell>
          <cell r="B721" t="str">
            <v>mariavp88@hotmail.com</v>
          </cell>
        </row>
        <row r="722">
          <cell r="A722">
            <v>3226</v>
          </cell>
          <cell r="B722" t="str">
            <v>mariavp88@hotmail.com</v>
          </cell>
        </row>
        <row r="723">
          <cell r="A723">
            <v>3226</v>
          </cell>
          <cell r="B723" t="str">
            <v>mariavp88@hotmail.com</v>
          </cell>
        </row>
        <row r="724">
          <cell r="A724">
            <v>3226</v>
          </cell>
          <cell r="B724" t="str">
            <v>mariavp88@hotmail.com</v>
          </cell>
        </row>
        <row r="725">
          <cell r="A725">
            <v>3226</v>
          </cell>
          <cell r="B725" t="str">
            <v>mariavp88@hotmail.com</v>
          </cell>
        </row>
        <row r="726">
          <cell r="A726">
            <v>3225</v>
          </cell>
          <cell r="B726" t="str">
            <v>magustina12@gmail.com</v>
          </cell>
          <cell r="C726">
            <v>44368</v>
          </cell>
          <cell r="D726" t="str">
            <v>Abierta</v>
          </cell>
          <cell r="E726" t="str">
            <v>Recibido</v>
          </cell>
          <cell r="F726" t="str">
            <v>Enviado</v>
          </cell>
          <cell r="G726" t="str">
            <v>ARS</v>
          </cell>
          <cell r="H726" t="str">
            <v>20727.62</v>
          </cell>
          <cell r="I726" t="str">
            <v>6218.29</v>
          </cell>
          <cell r="J726">
            <v>0</v>
          </cell>
          <cell r="K726" t="str">
            <v>14509.33</v>
          </cell>
        </row>
        <row r="727">
          <cell r="A727">
            <v>3225</v>
          </cell>
          <cell r="B727" t="str">
            <v>magustina12@gmail.com</v>
          </cell>
        </row>
        <row r="728">
          <cell r="A728">
            <v>3225</v>
          </cell>
          <cell r="B728" t="str">
            <v>magustina12@gmail.com</v>
          </cell>
        </row>
        <row r="729">
          <cell r="A729">
            <v>3225</v>
          </cell>
          <cell r="B729" t="str">
            <v>magustina12@gmail.com</v>
          </cell>
        </row>
        <row r="730">
          <cell r="A730">
            <v>3225</v>
          </cell>
          <cell r="B730" t="str">
            <v>magustina12@gmail.com</v>
          </cell>
        </row>
        <row r="731">
          <cell r="A731">
            <v>3225</v>
          </cell>
          <cell r="B731" t="str">
            <v>magustina12@gmail.com</v>
          </cell>
        </row>
        <row r="732">
          <cell r="A732">
            <v>3225</v>
          </cell>
          <cell r="B732" t="str">
            <v>magustina12@gmail.com</v>
          </cell>
        </row>
        <row r="733">
          <cell r="A733">
            <v>3225</v>
          </cell>
          <cell r="B733" t="str">
            <v>magustina12@gmail.com</v>
          </cell>
        </row>
        <row r="734">
          <cell r="A734">
            <v>3225</v>
          </cell>
          <cell r="B734" t="str">
            <v>magustina12@gmail.com</v>
          </cell>
        </row>
        <row r="735">
          <cell r="A735">
            <v>3224</v>
          </cell>
          <cell r="B735" t="str">
            <v>gisellecenturion@hotmail.com</v>
          </cell>
          <cell r="C735">
            <v>44368</v>
          </cell>
          <cell r="D735" t="str">
            <v>Abierta</v>
          </cell>
          <cell r="E735" t="str">
            <v>Recibido</v>
          </cell>
          <cell r="F735" t="str">
            <v>Enviado</v>
          </cell>
          <cell r="G735" t="str">
            <v>ARS</v>
          </cell>
          <cell r="H735">
            <v>4131</v>
          </cell>
          <cell r="I735" t="str">
            <v>227.55</v>
          </cell>
          <cell r="J735">
            <v>0</v>
          </cell>
          <cell r="K735" t="str">
            <v>3903.45</v>
          </cell>
        </row>
        <row r="736">
          <cell r="A736">
            <v>3224</v>
          </cell>
          <cell r="B736" t="str">
            <v>gisellecenturion@hotmail.com</v>
          </cell>
        </row>
        <row r="737">
          <cell r="A737">
            <v>3224</v>
          </cell>
          <cell r="B737" t="str">
            <v>gisellecenturion@hotmail.com</v>
          </cell>
        </row>
        <row r="738">
          <cell r="A738">
            <v>3223</v>
          </cell>
          <cell r="B738" t="str">
            <v>Bereoli01@gmail.com</v>
          </cell>
          <cell r="C738">
            <v>44368</v>
          </cell>
          <cell r="D738" t="str">
            <v>Abierta</v>
          </cell>
          <cell r="E738" t="str">
            <v>Recibido</v>
          </cell>
          <cell r="F738" t="str">
            <v>Enviado</v>
          </cell>
          <cell r="G738" t="str">
            <v>ARS</v>
          </cell>
          <cell r="H738">
            <v>2099</v>
          </cell>
          <cell r="I738">
            <v>0</v>
          </cell>
          <cell r="J738">
            <v>0</v>
          </cell>
          <cell r="K738">
            <v>2099</v>
          </cell>
        </row>
        <row r="739">
          <cell r="A739">
            <v>3222</v>
          </cell>
          <cell r="B739" t="str">
            <v>mercedes.gilflood@hotmail.com</v>
          </cell>
          <cell r="C739">
            <v>44368</v>
          </cell>
          <cell r="D739" t="str">
            <v>Abierta</v>
          </cell>
          <cell r="E739" t="str">
            <v>Recibido</v>
          </cell>
          <cell r="F739" t="str">
            <v>Enviado</v>
          </cell>
          <cell r="G739" t="str">
            <v>ARS</v>
          </cell>
          <cell r="H739">
            <v>2541</v>
          </cell>
          <cell r="I739" t="str">
            <v>381.15</v>
          </cell>
          <cell r="J739">
            <v>0</v>
          </cell>
          <cell r="K739" t="str">
            <v>2159.85</v>
          </cell>
        </row>
        <row r="740">
          <cell r="A740">
            <v>3221</v>
          </cell>
          <cell r="B740" t="str">
            <v>agustinaderwick@gmail.com</v>
          </cell>
          <cell r="C740">
            <v>44368</v>
          </cell>
          <cell r="D740" t="str">
            <v>Abierta</v>
          </cell>
          <cell r="E740" t="str">
            <v>Recibido</v>
          </cell>
          <cell r="F740" t="str">
            <v>Enviado</v>
          </cell>
          <cell r="G740" t="str">
            <v>ARS</v>
          </cell>
          <cell r="H740" t="str">
            <v>5517.85</v>
          </cell>
          <cell r="I740" t="str">
            <v>827.68</v>
          </cell>
          <cell r="J740">
            <v>0</v>
          </cell>
          <cell r="K740" t="str">
            <v>4690.17</v>
          </cell>
        </row>
        <row r="741">
          <cell r="A741">
            <v>3219</v>
          </cell>
          <cell r="B741" t="str">
            <v>marubregant@gmail.com</v>
          </cell>
          <cell r="C741">
            <v>44368</v>
          </cell>
          <cell r="D741" t="str">
            <v>Abierta</v>
          </cell>
          <cell r="E741" t="str">
            <v>Recibido</v>
          </cell>
          <cell r="F741" t="str">
            <v>Enviado</v>
          </cell>
          <cell r="G741" t="str">
            <v>ARS</v>
          </cell>
          <cell r="H741">
            <v>3303</v>
          </cell>
          <cell r="I741" t="str">
            <v>207.9</v>
          </cell>
          <cell r="J741">
            <v>0</v>
          </cell>
          <cell r="K741" t="str">
            <v>3095.1</v>
          </cell>
        </row>
        <row r="742">
          <cell r="A742">
            <v>3219</v>
          </cell>
          <cell r="B742" t="str">
            <v>marubregant@gmail.com</v>
          </cell>
        </row>
        <row r="743">
          <cell r="A743">
            <v>3219</v>
          </cell>
          <cell r="B743" t="str">
            <v>marubregant@gmail.com</v>
          </cell>
        </row>
        <row r="744">
          <cell r="A744">
            <v>3218</v>
          </cell>
          <cell r="B744" t="str">
            <v>vaninanlatorre@gmail.com</v>
          </cell>
          <cell r="C744">
            <v>44367</v>
          </cell>
          <cell r="D744" t="str">
            <v>Abierta</v>
          </cell>
          <cell r="E744" t="str">
            <v>Recibido</v>
          </cell>
          <cell r="F744" t="str">
            <v>Enviado</v>
          </cell>
          <cell r="G744" t="str">
            <v>ARS</v>
          </cell>
          <cell r="H744">
            <v>2009</v>
          </cell>
          <cell r="I744">
            <v>0</v>
          </cell>
          <cell r="J744">
            <v>0</v>
          </cell>
          <cell r="K744">
            <v>2009</v>
          </cell>
        </row>
        <row r="745">
          <cell r="A745">
            <v>3218</v>
          </cell>
          <cell r="B745" t="str">
            <v>vaninanlatorre@gmail.com</v>
          </cell>
        </row>
        <row r="746">
          <cell r="A746">
            <v>3217</v>
          </cell>
          <cell r="B746" t="str">
            <v>andreastagnaro@fibertel.com.ar</v>
          </cell>
          <cell r="C746">
            <v>44367</v>
          </cell>
          <cell r="D746" t="str">
            <v>Abierta</v>
          </cell>
          <cell r="E746" t="str">
            <v>Recibido</v>
          </cell>
          <cell r="F746" t="str">
            <v>Enviado</v>
          </cell>
          <cell r="G746" t="str">
            <v>ARS</v>
          </cell>
          <cell r="H746" t="str">
            <v>6769.12</v>
          </cell>
          <cell r="I746">
            <v>0</v>
          </cell>
          <cell r="J746">
            <v>0</v>
          </cell>
          <cell r="K746" t="str">
            <v>6769.12</v>
          </cell>
        </row>
        <row r="747">
          <cell r="A747">
            <v>3217</v>
          </cell>
          <cell r="B747" t="str">
            <v>andreastagnaro@fibertel.com.ar</v>
          </cell>
        </row>
        <row r="748">
          <cell r="A748">
            <v>3217</v>
          </cell>
          <cell r="B748" t="str">
            <v>andreastagnaro@fibertel.com.ar</v>
          </cell>
        </row>
        <row r="749">
          <cell r="A749">
            <v>3216</v>
          </cell>
          <cell r="B749" t="str">
            <v>diegocuestas2@hotmail.com</v>
          </cell>
          <cell r="C749">
            <v>44367</v>
          </cell>
          <cell r="D749" t="str">
            <v>Abierta</v>
          </cell>
          <cell r="E749" t="str">
            <v>Recibido</v>
          </cell>
          <cell r="F749" t="str">
            <v>Enviado</v>
          </cell>
          <cell r="G749" t="str">
            <v>ARS</v>
          </cell>
          <cell r="H749">
            <v>6663</v>
          </cell>
          <cell r="I749">
            <v>0</v>
          </cell>
          <cell r="J749" t="str">
            <v>451.13</v>
          </cell>
          <cell r="K749" t="str">
            <v>7114.13</v>
          </cell>
        </row>
        <row r="750">
          <cell r="A750">
            <v>3216</v>
          </cell>
          <cell r="B750" t="str">
            <v>diegocuestas2@hotmail.com</v>
          </cell>
        </row>
        <row r="751">
          <cell r="A751">
            <v>3216</v>
          </cell>
          <cell r="B751" t="str">
            <v>diegocuestas2@hotmail.com</v>
          </cell>
        </row>
        <row r="752">
          <cell r="A752">
            <v>3216</v>
          </cell>
          <cell r="B752" t="str">
            <v>diegocuestas2@hotmail.com</v>
          </cell>
        </row>
        <row r="753">
          <cell r="A753">
            <v>3216</v>
          </cell>
          <cell r="B753" t="str">
            <v>diegocuestas2@hotmail.com</v>
          </cell>
        </row>
        <row r="754">
          <cell r="A754">
            <v>3216</v>
          </cell>
          <cell r="B754" t="str">
            <v>diegocuestas2@hotmail.com</v>
          </cell>
        </row>
        <row r="755">
          <cell r="A755">
            <v>3216</v>
          </cell>
          <cell r="B755" t="str">
            <v>diegocuestas2@hotmail.com</v>
          </cell>
        </row>
        <row r="756">
          <cell r="A756">
            <v>3215</v>
          </cell>
          <cell r="B756" t="str">
            <v>luliiitah_@hotmail.com</v>
          </cell>
          <cell r="C756">
            <v>44366</v>
          </cell>
          <cell r="D756" t="str">
            <v>Abierta</v>
          </cell>
          <cell r="E756" t="str">
            <v>Recibido</v>
          </cell>
          <cell r="F756" t="str">
            <v>Enviado</v>
          </cell>
          <cell r="G756" t="str">
            <v>ARS</v>
          </cell>
          <cell r="H756">
            <v>790</v>
          </cell>
          <cell r="I756">
            <v>0</v>
          </cell>
          <cell r="J756">
            <v>0</v>
          </cell>
          <cell r="K756">
            <v>790</v>
          </cell>
        </row>
        <row r="757">
          <cell r="A757">
            <v>3214</v>
          </cell>
          <cell r="B757" t="str">
            <v>florenciamastrocola@live.com.ar</v>
          </cell>
          <cell r="C757">
            <v>44366</v>
          </cell>
          <cell r="D757" t="str">
            <v>Abierta</v>
          </cell>
          <cell r="E757" t="str">
            <v>Recibido</v>
          </cell>
          <cell r="F757" t="str">
            <v>Enviado</v>
          </cell>
          <cell r="G757" t="str">
            <v>ARS</v>
          </cell>
          <cell r="H757">
            <v>2800</v>
          </cell>
          <cell r="I757">
            <v>2000</v>
          </cell>
          <cell r="J757">
            <v>0</v>
          </cell>
          <cell r="K757">
            <v>800</v>
          </cell>
        </row>
        <row r="758">
          <cell r="A758">
            <v>3213</v>
          </cell>
          <cell r="B758" t="str">
            <v>gabrielapumap@hotmail.com</v>
          </cell>
          <cell r="C758">
            <v>44365</v>
          </cell>
          <cell r="D758" t="str">
            <v>Abierta</v>
          </cell>
          <cell r="E758" t="str">
            <v>Pendiente</v>
          </cell>
          <cell r="F758" t="str">
            <v>No está empaquetado</v>
          </cell>
          <cell r="G758" t="str">
            <v>ARS</v>
          </cell>
          <cell r="H758" t="str">
            <v>2852.5</v>
          </cell>
          <cell r="I758">
            <v>0</v>
          </cell>
          <cell r="J758" t="str">
            <v>443.29</v>
          </cell>
          <cell r="K758" t="str">
            <v>3295.79</v>
          </cell>
        </row>
        <row r="759">
          <cell r="A759">
            <v>3213</v>
          </cell>
          <cell r="B759" t="str">
            <v>gabrielapumap@hotmail.com</v>
          </cell>
        </row>
        <row r="760">
          <cell r="A760">
            <v>3213</v>
          </cell>
          <cell r="B760" t="str">
            <v>gabrielapumap@hotmail.com</v>
          </cell>
        </row>
        <row r="761">
          <cell r="A761">
            <v>3212</v>
          </cell>
          <cell r="B761" t="str">
            <v>julietaasola@gmail.com</v>
          </cell>
          <cell r="C761">
            <v>44365</v>
          </cell>
          <cell r="D761" t="str">
            <v>Abierta</v>
          </cell>
          <cell r="E761" t="str">
            <v>Recibido</v>
          </cell>
          <cell r="F761" t="str">
            <v>Enviado</v>
          </cell>
          <cell r="G761" t="str">
            <v>ARS</v>
          </cell>
          <cell r="H761">
            <v>761</v>
          </cell>
          <cell r="I761">
            <v>0</v>
          </cell>
          <cell r="J761">
            <v>0</v>
          </cell>
          <cell r="K761">
            <v>761</v>
          </cell>
        </row>
        <row r="762">
          <cell r="A762">
            <v>3212</v>
          </cell>
          <cell r="B762" t="str">
            <v>julietaasola@gmail.com</v>
          </cell>
        </row>
        <row r="763">
          <cell r="A763">
            <v>3211</v>
          </cell>
          <cell r="B763" t="str">
            <v>drajesicasegura@gmail.com</v>
          </cell>
          <cell r="C763">
            <v>44365</v>
          </cell>
          <cell r="D763" t="str">
            <v>Abierta</v>
          </cell>
          <cell r="E763" t="str">
            <v>Recibido</v>
          </cell>
          <cell r="F763" t="str">
            <v>Enviado</v>
          </cell>
          <cell r="G763" t="str">
            <v>ARS</v>
          </cell>
          <cell r="H763">
            <v>1331</v>
          </cell>
          <cell r="I763" t="str">
            <v>199.65</v>
          </cell>
          <cell r="J763">
            <v>0</v>
          </cell>
          <cell r="K763" t="str">
            <v>1131.35</v>
          </cell>
        </row>
        <row r="764">
          <cell r="A764">
            <v>3210</v>
          </cell>
          <cell r="B764" t="str">
            <v>pamelanoelia07@hotmail.com</v>
          </cell>
          <cell r="C764">
            <v>44365</v>
          </cell>
          <cell r="D764" t="str">
            <v>Abierta</v>
          </cell>
          <cell r="E764" t="str">
            <v>Recibido</v>
          </cell>
          <cell r="F764" t="str">
            <v>Enviado</v>
          </cell>
          <cell r="G764" t="str">
            <v>ARS</v>
          </cell>
          <cell r="H764">
            <v>3488</v>
          </cell>
          <cell r="I764">
            <v>0</v>
          </cell>
          <cell r="J764" t="str">
            <v>290.61</v>
          </cell>
          <cell r="K764" t="str">
            <v>3778.61</v>
          </cell>
        </row>
        <row r="765">
          <cell r="A765">
            <v>3209</v>
          </cell>
          <cell r="B765" t="str">
            <v>micasessa@yahoo.com</v>
          </cell>
          <cell r="C765">
            <v>44365</v>
          </cell>
          <cell r="D765" t="str">
            <v>Abierta</v>
          </cell>
          <cell r="E765" t="str">
            <v>Recibido</v>
          </cell>
          <cell r="F765" t="str">
            <v>Enviado</v>
          </cell>
          <cell r="G765" t="str">
            <v>ARS</v>
          </cell>
          <cell r="H765">
            <v>1704</v>
          </cell>
          <cell r="I765" t="str">
            <v>155.7</v>
          </cell>
          <cell r="J765">
            <v>0</v>
          </cell>
          <cell r="K765" t="str">
            <v>1548.3</v>
          </cell>
        </row>
        <row r="766">
          <cell r="A766">
            <v>3209</v>
          </cell>
          <cell r="B766" t="str">
            <v>micasessa@yahoo.com</v>
          </cell>
        </row>
        <row r="767">
          <cell r="A767">
            <v>3208</v>
          </cell>
          <cell r="B767" t="str">
            <v>camifelix230398@gmail.com</v>
          </cell>
          <cell r="C767">
            <v>44364</v>
          </cell>
          <cell r="D767" t="str">
            <v>Abierta</v>
          </cell>
          <cell r="E767" t="str">
            <v>Recibido</v>
          </cell>
          <cell r="F767" t="str">
            <v>Enviado</v>
          </cell>
          <cell r="G767" t="str">
            <v>ARS</v>
          </cell>
          <cell r="H767">
            <v>4949</v>
          </cell>
          <cell r="I767">
            <v>0</v>
          </cell>
          <cell r="J767">
            <v>0</v>
          </cell>
          <cell r="K767">
            <v>4949</v>
          </cell>
        </row>
        <row r="768">
          <cell r="A768">
            <v>3208</v>
          </cell>
          <cell r="B768" t="str">
            <v>camifelix230398@gmail.com</v>
          </cell>
        </row>
        <row r="769">
          <cell r="A769">
            <v>3207</v>
          </cell>
          <cell r="B769" t="str">
            <v>florenciasnavia@gmail.com</v>
          </cell>
          <cell r="C769">
            <v>44364</v>
          </cell>
          <cell r="D769" t="str">
            <v>Abierta</v>
          </cell>
          <cell r="E769" t="str">
            <v>Recibido</v>
          </cell>
          <cell r="G769" t="str">
            <v>ARS</v>
          </cell>
          <cell r="H769">
            <v>2000</v>
          </cell>
          <cell r="I769">
            <v>0</v>
          </cell>
          <cell r="J769">
            <v>0</v>
          </cell>
          <cell r="K769">
            <v>2000</v>
          </cell>
        </row>
        <row r="770">
          <cell r="A770">
            <v>3206</v>
          </cell>
          <cell r="B770" t="str">
            <v>mar_mazzey@hotmail.com</v>
          </cell>
          <cell r="C770">
            <v>44364</v>
          </cell>
          <cell r="D770" t="str">
            <v>Abierta</v>
          </cell>
          <cell r="E770" t="str">
            <v>Recibido</v>
          </cell>
          <cell r="F770" t="str">
            <v>Enviado</v>
          </cell>
          <cell r="G770" t="str">
            <v>ARS</v>
          </cell>
          <cell r="H770">
            <v>6480</v>
          </cell>
          <cell r="I770">
            <v>0</v>
          </cell>
          <cell r="J770" t="str">
            <v>438.26</v>
          </cell>
          <cell r="K770" t="str">
            <v>6918.26</v>
          </cell>
        </row>
        <row r="771">
          <cell r="A771">
            <v>3206</v>
          </cell>
          <cell r="B771" t="str">
            <v>mar_mazzey@hotmail.com</v>
          </cell>
        </row>
        <row r="772">
          <cell r="A772">
            <v>3206</v>
          </cell>
          <cell r="B772" t="str">
            <v>mar_mazzey@hotmail.com</v>
          </cell>
        </row>
        <row r="773">
          <cell r="A773">
            <v>3206</v>
          </cell>
          <cell r="B773" t="str">
            <v>mar_mazzey@hotmail.com</v>
          </cell>
        </row>
        <row r="774">
          <cell r="A774">
            <v>3206</v>
          </cell>
          <cell r="B774" t="str">
            <v>mar_mazzey@hotmail.com</v>
          </cell>
        </row>
        <row r="775">
          <cell r="A775">
            <v>3206</v>
          </cell>
          <cell r="B775" t="str">
            <v>mar_mazzey@hotmail.com</v>
          </cell>
        </row>
        <row r="776">
          <cell r="A776">
            <v>3206</v>
          </cell>
          <cell r="B776" t="str">
            <v>mar_mazzey@hotmail.com</v>
          </cell>
        </row>
        <row r="777">
          <cell r="A777">
            <v>3206</v>
          </cell>
          <cell r="B777" t="str">
            <v>mar_mazzey@hotmail.com</v>
          </cell>
        </row>
        <row r="778">
          <cell r="A778">
            <v>3205</v>
          </cell>
          <cell r="B778" t="str">
            <v>cynth.fernandez8@gmail.com</v>
          </cell>
          <cell r="C778">
            <v>44364</v>
          </cell>
          <cell r="D778" t="str">
            <v>Abierta</v>
          </cell>
          <cell r="E778" t="str">
            <v>Recibido</v>
          </cell>
          <cell r="F778" t="str">
            <v>Enviado</v>
          </cell>
          <cell r="G778" t="str">
            <v>ARS</v>
          </cell>
          <cell r="H778" t="str">
            <v>3856.04</v>
          </cell>
          <cell r="I778">
            <v>0</v>
          </cell>
          <cell r="J778">
            <v>0</v>
          </cell>
          <cell r="K778" t="str">
            <v>3856.04</v>
          </cell>
        </row>
        <row r="779">
          <cell r="A779">
            <v>3205</v>
          </cell>
          <cell r="B779" t="str">
            <v>cynth.fernandez8@gmail.com</v>
          </cell>
        </row>
        <row r="780">
          <cell r="A780">
            <v>3205</v>
          </cell>
          <cell r="B780" t="str">
            <v>cynth.fernandez8@gmail.com</v>
          </cell>
        </row>
        <row r="781">
          <cell r="A781">
            <v>3205</v>
          </cell>
          <cell r="B781" t="str">
            <v>cynth.fernandez8@gmail.com</v>
          </cell>
        </row>
        <row r="782">
          <cell r="A782">
            <v>3205</v>
          </cell>
          <cell r="B782" t="str">
            <v>cynth.fernandez8@gmail.com</v>
          </cell>
        </row>
        <row r="783">
          <cell r="A783">
            <v>3205</v>
          </cell>
          <cell r="B783" t="str">
            <v>cynth.fernandez8@gmail.com</v>
          </cell>
        </row>
        <row r="784">
          <cell r="A784">
            <v>3205</v>
          </cell>
          <cell r="B784" t="str">
            <v>cynth.fernandez8@gmail.com</v>
          </cell>
        </row>
        <row r="785">
          <cell r="A785">
            <v>3204</v>
          </cell>
          <cell r="B785" t="str">
            <v>meldoctorovich@gmail.com</v>
          </cell>
          <cell r="C785">
            <v>44364</v>
          </cell>
          <cell r="D785" t="str">
            <v>Abierta</v>
          </cell>
          <cell r="E785" t="str">
            <v>Recibido</v>
          </cell>
          <cell r="F785" t="str">
            <v>Enviado</v>
          </cell>
          <cell r="G785" t="str">
            <v>ARS</v>
          </cell>
          <cell r="H785">
            <v>2606</v>
          </cell>
          <cell r="I785">
            <v>0</v>
          </cell>
          <cell r="J785">
            <v>0</v>
          </cell>
          <cell r="K785">
            <v>2606</v>
          </cell>
        </row>
        <row r="786">
          <cell r="A786">
            <v>3204</v>
          </cell>
          <cell r="B786" t="str">
            <v>meldoctorovich@gmail.com</v>
          </cell>
        </row>
        <row r="787">
          <cell r="A787">
            <v>3204</v>
          </cell>
          <cell r="B787" t="str">
            <v>meldoctorovich@gmail.com</v>
          </cell>
        </row>
        <row r="788">
          <cell r="A788">
            <v>3204</v>
          </cell>
          <cell r="B788" t="str">
            <v>meldoctorovich@gmail.com</v>
          </cell>
        </row>
        <row r="789">
          <cell r="A789">
            <v>3203</v>
          </cell>
          <cell r="B789" t="str">
            <v>camilarulemanes@gmail.com</v>
          </cell>
          <cell r="C789">
            <v>44363</v>
          </cell>
          <cell r="D789" t="str">
            <v>Abierta</v>
          </cell>
          <cell r="E789" t="str">
            <v>Recibido</v>
          </cell>
          <cell r="F789" t="str">
            <v>Enviado</v>
          </cell>
          <cell r="G789" t="str">
            <v>ARS</v>
          </cell>
          <cell r="H789">
            <v>2164</v>
          </cell>
          <cell r="I789">
            <v>0</v>
          </cell>
          <cell r="J789">
            <v>0</v>
          </cell>
          <cell r="K789">
            <v>2164</v>
          </cell>
        </row>
        <row r="790">
          <cell r="A790">
            <v>3203</v>
          </cell>
          <cell r="B790" t="str">
            <v>camilarulemanes@gmail.com</v>
          </cell>
        </row>
        <row r="791">
          <cell r="A791">
            <v>3202</v>
          </cell>
          <cell r="B791" t="str">
            <v>velazqueztani@gmail.com</v>
          </cell>
          <cell r="C791">
            <v>44363</v>
          </cell>
          <cell r="D791" t="str">
            <v>Abierta</v>
          </cell>
          <cell r="E791" t="str">
            <v>Recibido</v>
          </cell>
          <cell r="F791" t="str">
            <v>Enviado</v>
          </cell>
          <cell r="G791" t="str">
            <v>ARS</v>
          </cell>
          <cell r="H791">
            <v>32993</v>
          </cell>
          <cell r="I791" t="str">
            <v>9473.4</v>
          </cell>
          <cell r="J791">
            <v>0</v>
          </cell>
          <cell r="K791" t="str">
            <v>23519.6</v>
          </cell>
        </row>
        <row r="792">
          <cell r="A792">
            <v>3202</v>
          </cell>
          <cell r="B792" t="str">
            <v>velazqueztani@gmail.com</v>
          </cell>
        </row>
        <row r="793">
          <cell r="A793">
            <v>3202</v>
          </cell>
          <cell r="B793" t="str">
            <v>velazqueztani@gmail.com</v>
          </cell>
        </row>
        <row r="794">
          <cell r="A794">
            <v>3202</v>
          </cell>
          <cell r="B794" t="str">
            <v>velazqueztani@gmail.com</v>
          </cell>
        </row>
        <row r="795">
          <cell r="A795">
            <v>3202</v>
          </cell>
          <cell r="B795" t="str">
            <v>velazqueztani@gmail.com</v>
          </cell>
        </row>
        <row r="796">
          <cell r="A796">
            <v>3202</v>
          </cell>
          <cell r="B796" t="str">
            <v>velazqueztani@gmail.com</v>
          </cell>
        </row>
        <row r="797">
          <cell r="A797">
            <v>3202</v>
          </cell>
          <cell r="B797" t="str">
            <v>velazqueztani@gmail.com</v>
          </cell>
        </row>
        <row r="798">
          <cell r="A798">
            <v>3202</v>
          </cell>
          <cell r="B798" t="str">
            <v>velazqueztani@gmail.com</v>
          </cell>
        </row>
        <row r="799">
          <cell r="A799">
            <v>3202</v>
          </cell>
          <cell r="B799" t="str">
            <v>velazqueztani@gmail.com</v>
          </cell>
        </row>
        <row r="800">
          <cell r="A800">
            <v>3202</v>
          </cell>
          <cell r="B800" t="str">
            <v>velazqueztani@gmail.com</v>
          </cell>
        </row>
        <row r="801">
          <cell r="A801">
            <v>3202</v>
          </cell>
          <cell r="B801" t="str">
            <v>velazqueztani@gmail.com</v>
          </cell>
        </row>
        <row r="802">
          <cell r="A802">
            <v>3202</v>
          </cell>
          <cell r="B802" t="str">
            <v>velazqueztani@gmail.com</v>
          </cell>
        </row>
        <row r="803">
          <cell r="A803">
            <v>3202</v>
          </cell>
          <cell r="B803" t="str">
            <v>velazqueztani@gmail.com</v>
          </cell>
        </row>
        <row r="804">
          <cell r="A804">
            <v>3202</v>
          </cell>
          <cell r="B804" t="str">
            <v>velazqueztani@gmail.com</v>
          </cell>
        </row>
        <row r="805">
          <cell r="A805">
            <v>3202</v>
          </cell>
          <cell r="B805" t="str">
            <v>velazqueztani@gmail.com</v>
          </cell>
        </row>
        <row r="806">
          <cell r="A806">
            <v>3202</v>
          </cell>
          <cell r="B806" t="str">
            <v>velazqueztani@gmail.com</v>
          </cell>
        </row>
        <row r="807">
          <cell r="A807">
            <v>3202</v>
          </cell>
          <cell r="B807" t="str">
            <v>velazqueztani@gmail.com</v>
          </cell>
        </row>
        <row r="808">
          <cell r="A808">
            <v>3202</v>
          </cell>
          <cell r="B808" t="str">
            <v>velazqueztani@gmail.com</v>
          </cell>
        </row>
        <row r="809">
          <cell r="A809">
            <v>3202</v>
          </cell>
          <cell r="B809" t="str">
            <v>velazqueztani@gmail.com</v>
          </cell>
        </row>
        <row r="810">
          <cell r="A810">
            <v>3202</v>
          </cell>
          <cell r="B810" t="str">
            <v>velazqueztani@gmail.com</v>
          </cell>
        </row>
        <row r="811">
          <cell r="A811">
            <v>3202</v>
          </cell>
          <cell r="B811" t="str">
            <v>velazqueztani@gmail.com</v>
          </cell>
        </row>
        <row r="812">
          <cell r="A812">
            <v>3202</v>
          </cell>
          <cell r="B812" t="str">
            <v>velazqueztani@gmail.com</v>
          </cell>
        </row>
        <row r="813">
          <cell r="A813">
            <v>3202</v>
          </cell>
          <cell r="B813" t="str">
            <v>velazqueztani@gmail.com</v>
          </cell>
        </row>
        <row r="814">
          <cell r="A814">
            <v>3202</v>
          </cell>
          <cell r="B814" t="str">
            <v>velazqueztani@gmail.com</v>
          </cell>
        </row>
        <row r="815">
          <cell r="A815">
            <v>3202</v>
          </cell>
          <cell r="B815" t="str">
            <v>velazqueztani@gmail.com</v>
          </cell>
        </row>
        <row r="816">
          <cell r="A816">
            <v>3202</v>
          </cell>
          <cell r="B816" t="str">
            <v>velazqueztani@gmail.com</v>
          </cell>
        </row>
        <row r="817">
          <cell r="A817">
            <v>3202</v>
          </cell>
          <cell r="B817" t="str">
            <v>velazqueztani@gmail.com</v>
          </cell>
        </row>
        <row r="818">
          <cell r="A818">
            <v>3202</v>
          </cell>
          <cell r="B818" t="str">
            <v>velazqueztani@gmail.com</v>
          </cell>
        </row>
        <row r="819">
          <cell r="A819">
            <v>3202</v>
          </cell>
          <cell r="B819" t="str">
            <v>velazqueztani@gmail.com</v>
          </cell>
        </row>
        <row r="820">
          <cell r="A820">
            <v>3202</v>
          </cell>
          <cell r="B820" t="str">
            <v>velazqueztani@gmail.com</v>
          </cell>
        </row>
        <row r="821">
          <cell r="A821">
            <v>3201</v>
          </cell>
          <cell r="B821" t="str">
            <v>merce_01@hotmail.com</v>
          </cell>
          <cell r="C821">
            <v>44363</v>
          </cell>
          <cell r="D821" t="str">
            <v>Abierta</v>
          </cell>
          <cell r="E821" t="str">
            <v>Recibido</v>
          </cell>
          <cell r="F821" t="str">
            <v>Enviado</v>
          </cell>
          <cell r="G821" t="str">
            <v>ARS</v>
          </cell>
          <cell r="H821">
            <v>1440</v>
          </cell>
          <cell r="I821">
            <v>0</v>
          </cell>
          <cell r="J821">
            <v>0</v>
          </cell>
          <cell r="K821">
            <v>1440</v>
          </cell>
        </row>
        <row r="822">
          <cell r="A822">
            <v>3201</v>
          </cell>
          <cell r="B822" t="str">
            <v>merce_01@hotmail.com</v>
          </cell>
        </row>
        <row r="823">
          <cell r="A823">
            <v>3200</v>
          </cell>
          <cell r="B823" t="str">
            <v>mendozamarisol@live.com.ar</v>
          </cell>
          <cell r="C823">
            <v>44363</v>
          </cell>
          <cell r="D823" t="str">
            <v>Abierta</v>
          </cell>
          <cell r="E823" t="str">
            <v>Recibido</v>
          </cell>
          <cell r="F823" t="str">
            <v>Enviado</v>
          </cell>
          <cell r="G823" t="str">
            <v>ARS</v>
          </cell>
          <cell r="H823" t="str">
            <v>808.5</v>
          </cell>
          <cell r="I823">
            <v>0</v>
          </cell>
          <cell r="J823">
            <v>0</v>
          </cell>
          <cell r="K823" t="str">
            <v>808.5</v>
          </cell>
        </row>
        <row r="824">
          <cell r="A824">
            <v>3200</v>
          </cell>
          <cell r="B824" t="str">
            <v>mendozamarisol@live.com.ar</v>
          </cell>
        </row>
        <row r="825">
          <cell r="A825">
            <v>3200</v>
          </cell>
          <cell r="B825" t="str">
            <v>mendozamarisol@live.com.ar</v>
          </cell>
        </row>
        <row r="826">
          <cell r="A826">
            <v>3199</v>
          </cell>
          <cell r="B826" t="str">
            <v>jimena.f.10@gmail.com</v>
          </cell>
          <cell r="C826">
            <v>44363</v>
          </cell>
          <cell r="D826" t="str">
            <v>Abierta</v>
          </cell>
          <cell r="E826" t="str">
            <v>Recibido</v>
          </cell>
          <cell r="F826" t="str">
            <v>Enviado</v>
          </cell>
          <cell r="G826" t="str">
            <v>ARS</v>
          </cell>
          <cell r="H826">
            <v>968</v>
          </cell>
          <cell r="I826">
            <v>0</v>
          </cell>
          <cell r="J826">
            <v>0</v>
          </cell>
          <cell r="K826">
            <v>968</v>
          </cell>
        </row>
        <row r="827">
          <cell r="A827">
            <v>3198</v>
          </cell>
          <cell r="B827" t="str">
            <v>melanie.scenna@mercadolibre.com</v>
          </cell>
          <cell r="C827">
            <v>44363</v>
          </cell>
          <cell r="D827" t="str">
            <v>Abierta</v>
          </cell>
          <cell r="E827" t="str">
            <v>Recibido</v>
          </cell>
          <cell r="F827" t="str">
            <v>Enviado</v>
          </cell>
          <cell r="G827" t="str">
            <v>ARS</v>
          </cell>
          <cell r="H827" t="str">
            <v>9889.18</v>
          </cell>
          <cell r="I827" t="str">
            <v>952.23</v>
          </cell>
          <cell r="J827">
            <v>0</v>
          </cell>
          <cell r="K827" t="str">
            <v>8936.95</v>
          </cell>
        </row>
        <row r="828">
          <cell r="A828">
            <v>3198</v>
          </cell>
          <cell r="B828" t="str">
            <v>melanie.scenna@mercadolibre.com</v>
          </cell>
        </row>
        <row r="829">
          <cell r="A829">
            <v>3198</v>
          </cell>
          <cell r="B829" t="str">
            <v>melanie.scenna@mercadolibre.com</v>
          </cell>
        </row>
        <row r="830">
          <cell r="A830">
            <v>3198</v>
          </cell>
          <cell r="B830" t="str">
            <v>melanie.scenna@mercadolibre.com</v>
          </cell>
        </row>
        <row r="831">
          <cell r="A831">
            <v>3198</v>
          </cell>
          <cell r="B831" t="str">
            <v>melanie.scenna@mercadolibre.com</v>
          </cell>
        </row>
        <row r="832">
          <cell r="A832">
            <v>3198</v>
          </cell>
          <cell r="B832" t="str">
            <v>melanie.scenna@mercadolibre.com</v>
          </cell>
        </row>
        <row r="833">
          <cell r="A833">
            <v>3198</v>
          </cell>
          <cell r="B833" t="str">
            <v>melanie.scenna@mercadolibre.com</v>
          </cell>
        </row>
        <row r="834">
          <cell r="A834">
            <v>3198</v>
          </cell>
          <cell r="B834" t="str">
            <v>melanie.scenna@mercadolibre.com</v>
          </cell>
        </row>
        <row r="835">
          <cell r="A835">
            <v>3198</v>
          </cell>
          <cell r="B835" t="str">
            <v>melanie.scenna@mercadolibre.com</v>
          </cell>
        </row>
        <row r="836">
          <cell r="A836">
            <v>3198</v>
          </cell>
          <cell r="B836" t="str">
            <v>melanie.scenna@mercadolibre.com</v>
          </cell>
        </row>
        <row r="837">
          <cell r="A837">
            <v>3198</v>
          </cell>
          <cell r="B837" t="str">
            <v>melanie.scenna@mercadolibre.com</v>
          </cell>
        </row>
        <row r="838">
          <cell r="A838">
            <v>3198</v>
          </cell>
          <cell r="B838" t="str">
            <v>melanie.scenna@mercadolibre.com</v>
          </cell>
        </row>
        <row r="839">
          <cell r="A839">
            <v>3198</v>
          </cell>
          <cell r="B839" t="str">
            <v>melanie.scenna@mercadolibre.com</v>
          </cell>
        </row>
        <row r="840">
          <cell r="A840">
            <v>3198</v>
          </cell>
          <cell r="B840" t="str">
            <v>melanie.scenna@mercadolibre.com</v>
          </cell>
        </row>
        <row r="841">
          <cell r="A841">
            <v>3197</v>
          </cell>
          <cell r="B841" t="str">
            <v>agusalonso11@hotmail.com</v>
          </cell>
          <cell r="C841">
            <v>44363</v>
          </cell>
          <cell r="D841" t="str">
            <v>Abierta</v>
          </cell>
          <cell r="E841" t="str">
            <v>Recibido</v>
          </cell>
          <cell r="F841" t="str">
            <v>Enviado</v>
          </cell>
          <cell r="G841" t="str">
            <v>ARS</v>
          </cell>
          <cell r="H841">
            <v>3130</v>
          </cell>
          <cell r="I841">
            <v>0</v>
          </cell>
          <cell r="J841">
            <v>0</v>
          </cell>
          <cell r="K841">
            <v>3130</v>
          </cell>
        </row>
        <row r="842">
          <cell r="A842">
            <v>3197</v>
          </cell>
          <cell r="B842" t="str">
            <v>agusalonso11@hotmail.com</v>
          </cell>
        </row>
        <row r="843">
          <cell r="A843">
            <v>3196</v>
          </cell>
          <cell r="B843" t="str">
            <v>florenciaepazos@gmail.com</v>
          </cell>
          <cell r="C843">
            <v>44363</v>
          </cell>
          <cell r="D843" t="str">
            <v>Abierta</v>
          </cell>
          <cell r="E843" t="str">
            <v>Recibido</v>
          </cell>
          <cell r="F843" t="str">
            <v>Enviado</v>
          </cell>
          <cell r="G843" t="str">
            <v>ARS</v>
          </cell>
          <cell r="H843">
            <v>720</v>
          </cell>
          <cell r="I843">
            <v>0</v>
          </cell>
          <cell r="J843">
            <v>0</v>
          </cell>
          <cell r="K843">
            <v>720</v>
          </cell>
        </row>
        <row r="844">
          <cell r="A844">
            <v>3194</v>
          </cell>
          <cell r="B844" t="str">
            <v>mica_17_mica@hotmail.com</v>
          </cell>
          <cell r="C844">
            <v>44363</v>
          </cell>
          <cell r="D844" t="str">
            <v>Abierta</v>
          </cell>
          <cell r="E844" t="str">
            <v>Recibido</v>
          </cell>
          <cell r="F844" t="str">
            <v>Enviado</v>
          </cell>
          <cell r="G844" t="str">
            <v>ARS</v>
          </cell>
          <cell r="H844">
            <v>1986</v>
          </cell>
          <cell r="I844" t="str">
            <v>170.4</v>
          </cell>
          <cell r="J844" t="str">
            <v>268.34</v>
          </cell>
          <cell r="K844" t="str">
            <v>2083.94</v>
          </cell>
        </row>
        <row r="845">
          <cell r="A845">
            <v>3194</v>
          </cell>
          <cell r="B845" t="str">
            <v>mica_17_mica@hotmail.com</v>
          </cell>
        </row>
        <row r="846">
          <cell r="A846">
            <v>3194</v>
          </cell>
          <cell r="B846" t="str">
            <v>mica_17_mica@hotmail.com</v>
          </cell>
        </row>
        <row r="847">
          <cell r="A847">
            <v>3194</v>
          </cell>
          <cell r="B847" t="str">
            <v>mica_17_mica@hotmail.com</v>
          </cell>
        </row>
        <row r="848">
          <cell r="A848">
            <v>3194</v>
          </cell>
          <cell r="B848" t="str">
            <v>mica_17_mica@hotmail.com</v>
          </cell>
        </row>
        <row r="849">
          <cell r="A849">
            <v>3193</v>
          </cell>
          <cell r="B849" t="str">
            <v>azcurra.brenda@hotmail.com</v>
          </cell>
          <cell r="C849">
            <v>44363</v>
          </cell>
          <cell r="D849" t="str">
            <v>Abierta</v>
          </cell>
          <cell r="E849" t="str">
            <v>Recibido</v>
          </cell>
          <cell r="F849" t="str">
            <v>Enviado</v>
          </cell>
          <cell r="G849" t="str">
            <v>ARS</v>
          </cell>
          <cell r="H849" t="str">
            <v>703.64</v>
          </cell>
          <cell r="I849">
            <v>0</v>
          </cell>
          <cell r="J849">
            <v>0</v>
          </cell>
          <cell r="K849" t="str">
            <v>703.64</v>
          </cell>
        </row>
        <row r="850">
          <cell r="A850">
            <v>3193</v>
          </cell>
          <cell r="B850" t="str">
            <v>azcurra.brenda@hotmail.com</v>
          </cell>
        </row>
        <row r="851">
          <cell r="A851">
            <v>3192</v>
          </cell>
          <cell r="B851" t="str">
            <v>centurion.jesica@hotmail.com</v>
          </cell>
          <cell r="C851">
            <v>44363</v>
          </cell>
          <cell r="D851" t="str">
            <v>Abierta</v>
          </cell>
          <cell r="E851" t="str">
            <v>Recibido</v>
          </cell>
          <cell r="F851" t="str">
            <v>Enviado</v>
          </cell>
          <cell r="G851" t="str">
            <v>ARS</v>
          </cell>
          <cell r="H851">
            <v>1458</v>
          </cell>
          <cell r="I851" t="str">
            <v>145.5</v>
          </cell>
          <cell r="J851">
            <v>0</v>
          </cell>
          <cell r="K851" t="str">
            <v>1312.5</v>
          </cell>
        </row>
        <row r="852">
          <cell r="A852">
            <v>3192</v>
          </cell>
          <cell r="B852" t="str">
            <v>centurion.jesica@hotmail.com</v>
          </cell>
        </row>
        <row r="853">
          <cell r="A853">
            <v>3192</v>
          </cell>
          <cell r="B853" t="str">
            <v>centurion.jesica@hotmail.com</v>
          </cell>
        </row>
        <row r="854">
          <cell r="A854">
            <v>3191</v>
          </cell>
          <cell r="B854" t="str">
            <v>macabruna@gmail.com</v>
          </cell>
          <cell r="C854">
            <v>44363</v>
          </cell>
          <cell r="D854" t="str">
            <v>Abierta</v>
          </cell>
          <cell r="E854" t="str">
            <v>Recibido</v>
          </cell>
          <cell r="F854" t="str">
            <v>Enviado</v>
          </cell>
          <cell r="G854" t="str">
            <v>ARS</v>
          </cell>
          <cell r="H854">
            <v>5387</v>
          </cell>
          <cell r="I854" t="str">
            <v>808.05</v>
          </cell>
          <cell r="J854">
            <v>0</v>
          </cell>
          <cell r="K854" t="str">
            <v>4578.95</v>
          </cell>
        </row>
        <row r="855">
          <cell r="A855">
            <v>3191</v>
          </cell>
          <cell r="B855" t="str">
            <v>macabruna@gmail.com</v>
          </cell>
        </row>
        <row r="856">
          <cell r="A856">
            <v>3191</v>
          </cell>
          <cell r="B856" t="str">
            <v>macabruna@gmail.com</v>
          </cell>
        </row>
        <row r="857">
          <cell r="A857">
            <v>3191</v>
          </cell>
          <cell r="B857" t="str">
            <v>macabruna@gmail.com</v>
          </cell>
        </row>
        <row r="858">
          <cell r="A858">
            <v>3191</v>
          </cell>
          <cell r="B858" t="str">
            <v>macabruna@gmail.com</v>
          </cell>
        </row>
        <row r="859">
          <cell r="A859">
            <v>3191</v>
          </cell>
          <cell r="B859" t="str">
            <v>macabruna@gmail.com</v>
          </cell>
        </row>
        <row r="860">
          <cell r="A860">
            <v>3191</v>
          </cell>
          <cell r="B860" t="str">
            <v>macabruna@gmail.com</v>
          </cell>
        </row>
        <row r="861">
          <cell r="A861">
            <v>3189</v>
          </cell>
          <cell r="B861" t="str">
            <v>danielasveiga00@gmail.com</v>
          </cell>
          <cell r="C861">
            <v>44362</v>
          </cell>
          <cell r="D861" t="str">
            <v>Abierta</v>
          </cell>
          <cell r="E861" t="str">
            <v>Recibido</v>
          </cell>
          <cell r="F861" t="str">
            <v>Enviado</v>
          </cell>
          <cell r="G861" t="str">
            <v>ARS</v>
          </cell>
          <cell r="H861">
            <v>2022</v>
          </cell>
          <cell r="I861" t="str">
            <v>303.3</v>
          </cell>
          <cell r="J861">
            <v>0</v>
          </cell>
          <cell r="K861" t="str">
            <v>1718.7</v>
          </cell>
        </row>
        <row r="862">
          <cell r="A862">
            <v>3189</v>
          </cell>
          <cell r="B862" t="str">
            <v>danielasveiga00@gmail.com</v>
          </cell>
        </row>
        <row r="863">
          <cell r="A863">
            <v>3189</v>
          </cell>
          <cell r="B863" t="str">
            <v>danielasveiga00@gmail.com</v>
          </cell>
        </row>
        <row r="864">
          <cell r="A864">
            <v>3189</v>
          </cell>
          <cell r="B864" t="str">
            <v>danielasveiga00@gmail.com</v>
          </cell>
        </row>
        <row r="865">
          <cell r="A865">
            <v>3188</v>
          </cell>
          <cell r="B865" t="str">
            <v>florenciamilazzotto@gmail.com</v>
          </cell>
          <cell r="C865">
            <v>44362</v>
          </cell>
          <cell r="D865" t="str">
            <v>Abierta</v>
          </cell>
          <cell r="E865" t="str">
            <v>Recibido</v>
          </cell>
          <cell r="F865" t="str">
            <v>Enviado</v>
          </cell>
          <cell r="G865" t="str">
            <v>ARS</v>
          </cell>
          <cell r="H865">
            <v>2375</v>
          </cell>
          <cell r="I865" t="str">
            <v>325.65</v>
          </cell>
          <cell r="J865">
            <v>0</v>
          </cell>
          <cell r="K865" t="str">
            <v>2049.35</v>
          </cell>
        </row>
        <row r="866">
          <cell r="A866">
            <v>3188</v>
          </cell>
          <cell r="B866" t="str">
            <v>florenciamilazzotto@gmail.com</v>
          </cell>
        </row>
        <row r="867">
          <cell r="A867">
            <v>3188</v>
          </cell>
          <cell r="B867" t="str">
            <v>florenciamilazzotto@gmail.com</v>
          </cell>
        </row>
        <row r="868">
          <cell r="A868">
            <v>3188</v>
          </cell>
          <cell r="B868" t="str">
            <v>florenciamilazzotto@gmail.com</v>
          </cell>
        </row>
        <row r="869">
          <cell r="A869">
            <v>3188</v>
          </cell>
          <cell r="B869" t="str">
            <v>florenciamilazzotto@gmail.com</v>
          </cell>
        </row>
        <row r="870">
          <cell r="A870">
            <v>3188</v>
          </cell>
          <cell r="B870" t="str">
            <v>florenciamilazzotto@gmail.com</v>
          </cell>
        </row>
        <row r="871">
          <cell r="A871">
            <v>3187</v>
          </cell>
          <cell r="B871" t="str">
            <v>paulagpuglia@gmail.com</v>
          </cell>
          <cell r="C871">
            <v>44362</v>
          </cell>
          <cell r="D871" t="str">
            <v>Abierta</v>
          </cell>
          <cell r="E871" t="str">
            <v>Recibido</v>
          </cell>
          <cell r="F871" t="str">
            <v>Enviado</v>
          </cell>
          <cell r="G871" t="str">
            <v>ARS</v>
          </cell>
          <cell r="H871">
            <v>662</v>
          </cell>
          <cell r="I871">
            <v>0</v>
          </cell>
          <cell r="J871">
            <v>0</v>
          </cell>
          <cell r="K871">
            <v>662</v>
          </cell>
        </row>
        <row r="872">
          <cell r="A872">
            <v>3186</v>
          </cell>
          <cell r="B872" t="str">
            <v>ezequielkummert@gmail.com</v>
          </cell>
          <cell r="C872">
            <v>44362</v>
          </cell>
          <cell r="D872" t="str">
            <v>Abierta</v>
          </cell>
          <cell r="E872" t="str">
            <v>Recibido</v>
          </cell>
          <cell r="F872" t="str">
            <v>Enviado</v>
          </cell>
          <cell r="G872" t="str">
            <v>ARS</v>
          </cell>
          <cell r="H872">
            <v>1200</v>
          </cell>
          <cell r="I872">
            <v>0</v>
          </cell>
          <cell r="J872">
            <v>0</v>
          </cell>
          <cell r="K872">
            <v>1200</v>
          </cell>
        </row>
        <row r="873">
          <cell r="A873">
            <v>3185</v>
          </cell>
          <cell r="B873" t="str">
            <v>schimpfmara@gmail.com</v>
          </cell>
          <cell r="C873">
            <v>44362</v>
          </cell>
          <cell r="D873" t="str">
            <v>Abierta</v>
          </cell>
          <cell r="E873" t="str">
            <v>Recibido</v>
          </cell>
          <cell r="F873" t="str">
            <v>Enviado</v>
          </cell>
          <cell r="G873" t="str">
            <v>ARS</v>
          </cell>
          <cell r="H873" t="str">
            <v>4538.5</v>
          </cell>
          <cell r="I873">
            <v>0</v>
          </cell>
          <cell r="J873">
            <v>0</v>
          </cell>
          <cell r="K873" t="str">
            <v>4538.5</v>
          </cell>
        </row>
        <row r="874">
          <cell r="A874">
            <v>3185</v>
          </cell>
          <cell r="B874" t="str">
            <v>schimpfmara@gmail.com</v>
          </cell>
        </row>
        <row r="875">
          <cell r="A875">
            <v>3185</v>
          </cell>
          <cell r="B875" t="str">
            <v>schimpfmara@gmail.com</v>
          </cell>
        </row>
        <row r="876">
          <cell r="A876">
            <v>3185</v>
          </cell>
          <cell r="B876" t="str">
            <v>schimpfmara@gmail.com</v>
          </cell>
        </row>
        <row r="877">
          <cell r="A877">
            <v>3185</v>
          </cell>
          <cell r="B877" t="str">
            <v>schimpfmara@gmail.com</v>
          </cell>
        </row>
        <row r="878">
          <cell r="A878">
            <v>3185</v>
          </cell>
          <cell r="B878" t="str">
            <v>schimpfmara@gmail.com</v>
          </cell>
        </row>
        <row r="879">
          <cell r="A879">
            <v>3185</v>
          </cell>
          <cell r="B879" t="str">
            <v>schimpfmara@gmail.com</v>
          </cell>
        </row>
        <row r="880">
          <cell r="A880">
            <v>3184</v>
          </cell>
          <cell r="B880" t="str">
            <v>julieta.bersano99@gmail.com</v>
          </cell>
          <cell r="C880">
            <v>44362</v>
          </cell>
          <cell r="D880" t="str">
            <v>Abierta</v>
          </cell>
          <cell r="E880" t="str">
            <v>Recibido</v>
          </cell>
          <cell r="F880" t="str">
            <v>Enviado</v>
          </cell>
          <cell r="G880" t="str">
            <v>ARS</v>
          </cell>
          <cell r="H880">
            <v>2172</v>
          </cell>
          <cell r="I880">
            <v>0</v>
          </cell>
          <cell r="J880" t="str">
            <v>375.54</v>
          </cell>
          <cell r="K880" t="str">
            <v>2547.54</v>
          </cell>
        </row>
        <row r="881">
          <cell r="A881">
            <v>3184</v>
          </cell>
          <cell r="B881" t="str">
            <v>julieta.bersano99@gmail.com</v>
          </cell>
        </row>
        <row r="882">
          <cell r="A882">
            <v>3184</v>
          </cell>
          <cell r="B882" t="str">
            <v>julieta.bersano99@gmail.com</v>
          </cell>
        </row>
        <row r="883">
          <cell r="A883">
            <v>3184</v>
          </cell>
          <cell r="B883" t="str">
            <v>julieta.bersano99@gmail.com</v>
          </cell>
        </row>
        <row r="884">
          <cell r="A884">
            <v>3183</v>
          </cell>
          <cell r="B884" t="str">
            <v>danielavgirardi@gmail.com</v>
          </cell>
          <cell r="C884">
            <v>44362</v>
          </cell>
          <cell r="D884" t="str">
            <v>Abierta</v>
          </cell>
          <cell r="E884" t="str">
            <v>Recibido</v>
          </cell>
          <cell r="F884" t="str">
            <v>Enviado</v>
          </cell>
          <cell r="G884" t="str">
            <v>ARS</v>
          </cell>
          <cell r="H884" t="str">
            <v>7932.72</v>
          </cell>
          <cell r="I884">
            <v>0</v>
          </cell>
          <cell r="J884" t="str">
            <v>454.35</v>
          </cell>
          <cell r="K884" t="str">
            <v>8387.07</v>
          </cell>
        </row>
        <row r="885">
          <cell r="A885">
            <v>3183</v>
          </cell>
          <cell r="B885" t="str">
            <v>danielavgirardi@gmail.com</v>
          </cell>
        </row>
        <row r="886">
          <cell r="A886">
            <v>3183</v>
          </cell>
          <cell r="B886" t="str">
            <v>danielavgirardi@gmail.com</v>
          </cell>
        </row>
        <row r="887">
          <cell r="A887">
            <v>3183</v>
          </cell>
          <cell r="B887" t="str">
            <v>danielavgirardi@gmail.com</v>
          </cell>
        </row>
        <row r="888">
          <cell r="A888">
            <v>3183</v>
          </cell>
          <cell r="B888" t="str">
            <v>danielavgirardi@gmail.com</v>
          </cell>
        </row>
        <row r="889">
          <cell r="A889">
            <v>3183</v>
          </cell>
          <cell r="B889" t="str">
            <v>danielavgirardi@gmail.com</v>
          </cell>
        </row>
        <row r="890">
          <cell r="A890">
            <v>3183</v>
          </cell>
          <cell r="B890" t="str">
            <v>danielavgirardi@gmail.com</v>
          </cell>
        </row>
        <row r="891">
          <cell r="A891">
            <v>3182</v>
          </cell>
          <cell r="B891" t="str">
            <v>noeritacco@gmail.com</v>
          </cell>
          <cell r="C891">
            <v>44362</v>
          </cell>
          <cell r="D891" t="str">
            <v>Abierta</v>
          </cell>
          <cell r="E891" t="str">
            <v>Recibido</v>
          </cell>
          <cell r="F891" t="str">
            <v>Enviado</v>
          </cell>
          <cell r="G891" t="str">
            <v>ARS</v>
          </cell>
          <cell r="H891">
            <v>2904</v>
          </cell>
          <cell r="I891">
            <v>0</v>
          </cell>
          <cell r="J891">
            <v>0</v>
          </cell>
          <cell r="K891">
            <v>2904</v>
          </cell>
        </row>
        <row r="892">
          <cell r="A892">
            <v>3181</v>
          </cell>
          <cell r="B892" t="str">
            <v>abriljaida3@gmail.com</v>
          </cell>
          <cell r="C892">
            <v>44362</v>
          </cell>
          <cell r="D892" t="str">
            <v>Abierta</v>
          </cell>
          <cell r="E892" t="str">
            <v>Recibido</v>
          </cell>
          <cell r="F892" t="str">
            <v>Enviado</v>
          </cell>
          <cell r="G892" t="str">
            <v>ARS</v>
          </cell>
          <cell r="H892" t="str">
            <v>3772.6</v>
          </cell>
          <cell r="I892">
            <v>0</v>
          </cell>
          <cell r="J892">
            <v>0</v>
          </cell>
          <cell r="K892" t="str">
            <v>3772.6</v>
          </cell>
        </row>
        <row r="893">
          <cell r="A893">
            <v>3181</v>
          </cell>
          <cell r="B893" t="str">
            <v>abriljaida3@gmail.com</v>
          </cell>
        </row>
        <row r="894">
          <cell r="A894">
            <v>3181</v>
          </cell>
          <cell r="B894" t="str">
            <v>abriljaida3@gmail.com</v>
          </cell>
        </row>
        <row r="895">
          <cell r="A895">
            <v>3181</v>
          </cell>
          <cell r="B895" t="str">
            <v>abriljaida3@gmail.com</v>
          </cell>
        </row>
        <row r="896">
          <cell r="A896">
            <v>3181</v>
          </cell>
          <cell r="B896" t="str">
            <v>abriljaida3@gmail.com</v>
          </cell>
        </row>
        <row r="897">
          <cell r="A897">
            <v>3181</v>
          </cell>
          <cell r="B897" t="str">
            <v>abriljaida3@gmail.com</v>
          </cell>
        </row>
        <row r="898">
          <cell r="A898">
            <v>3181</v>
          </cell>
          <cell r="B898" t="str">
            <v>abriljaida3@gmail.com</v>
          </cell>
        </row>
        <row r="899">
          <cell r="A899">
            <v>3180</v>
          </cell>
          <cell r="B899" t="str">
            <v>celesterubir@hotmail.com</v>
          </cell>
          <cell r="C899">
            <v>44362</v>
          </cell>
          <cell r="D899" t="str">
            <v>Abierta</v>
          </cell>
          <cell r="E899" t="str">
            <v>Recibido</v>
          </cell>
          <cell r="F899" t="str">
            <v>Enviado</v>
          </cell>
          <cell r="G899" t="str">
            <v>ARS</v>
          </cell>
          <cell r="H899">
            <v>1936</v>
          </cell>
          <cell r="I899">
            <v>0</v>
          </cell>
          <cell r="J899">
            <v>0</v>
          </cell>
          <cell r="K899">
            <v>1936</v>
          </cell>
        </row>
        <row r="900">
          <cell r="A900">
            <v>3179</v>
          </cell>
          <cell r="B900" t="str">
            <v>florbeguiristain@hotmail.com</v>
          </cell>
          <cell r="C900">
            <v>44362</v>
          </cell>
          <cell r="D900" t="str">
            <v>Abierta</v>
          </cell>
          <cell r="E900" t="str">
            <v>Recibido</v>
          </cell>
          <cell r="F900" t="str">
            <v>Enviado</v>
          </cell>
          <cell r="G900" t="str">
            <v>ARS</v>
          </cell>
          <cell r="H900">
            <v>6637</v>
          </cell>
          <cell r="I900">
            <v>0</v>
          </cell>
          <cell r="J900">
            <v>0</v>
          </cell>
          <cell r="K900">
            <v>6637</v>
          </cell>
        </row>
        <row r="901">
          <cell r="A901">
            <v>3179</v>
          </cell>
          <cell r="B901" t="str">
            <v>florbeguiristain@hotmail.com</v>
          </cell>
        </row>
        <row r="902">
          <cell r="A902">
            <v>3179</v>
          </cell>
          <cell r="B902" t="str">
            <v>florbeguiristain@hotmail.com</v>
          </cell>
        </row>
        <row r="903">
          <cell r="A903">
            <v>3179</v>
          </cell>
          <cell r="B903" t="str">
            <v>florbeguiristain@hotmail.com</v>
          </cell>
        </row>
        <row r="904">
          <cell r="A904">
            <v>3179</v>
          </cell>
          <cell r="B904" t="str">
            <v>florbeguiristain@hotmail.com</v>
          </cell>
        </row>
        <row r="905">
          <cell r="A905">
            <v>3179</v>
          </cell>
          <cell r="B905" t="str">
            <v>florbeguiristain@hotmail.com</v>
          </cell>
        </row>
        <row r="906">
          <cell r="A906">
            <v>3179</v>
          </cell>
          <cell r="B906" t="str">
            <v>florbeguiristain@hotmail.com</v>
          </cell>
        </row>
        <row r="907">
          <cell r="A907">
            <v>3179</v>
          </cell>
          <cell r="B907" t="str">
            <v>florbeguiristain@hotmail.com</v>
          </cell>
        </row>
        <row r="908">
          <cell r="A908">
            <v>3179</v>
          </cell>
          <cell r="B908" t="str">
            <v>florbeguiristain@hotmail.com</v>
          </cell>
        </row>
        <row r="909">
          <cell r="A909">
            <v>3178</v>
          </cell>
          <cell r="B909" t="str">
            <v>natyrainieri@gmail.com</v>
          </cell>
          <cell r="C909">
            <v>44362</v>
          </cell>
          <cell r="D909" t="str">
            <v>Abierta</v>
          </cell>
          <cell r="E909" t="str">
            <v>Recibido</v>
          </cell>
          <cell r="F909" t="str">
            <v>Enviado</v>
          </cell>
          <cell r="G909" t="str">
            <v>ARS</v>
          </cell>
          <cell r="H909" t="str">
            <v>5219.5</v>
          </cell>
          <cell r="I909" t="str">
            <v>782.93</v>
          </cell>
          <cell r="J909">
            <v>0</v>
          </cell>
          <cell r="K909" t="str">
            <v>4436.57</v>
          </cell>
        </row>
        <row r="910">
          <cell r="A910">
            <v>3177</v>
          </cell>
          <cell r="B910" t="str">
            <v>vanegerez@hotmail.com</v>
          </cell>
          <cell r="C910">
            <v>44362</v>
          </cell>
          <cell r="D910" t="str">
            <v>Abierta</v>
          </cell>
          <cell r="E910" t="str">
            <v>Recibido</v>
          </cell>
          <cell r="F910" t="str">
            <v>Enviado</v>
          </cell>
          <cell r="G910" t="str">
            <v>ARS</v>
          </cell>
          <cell r="H910">
            <v>575</v>
          </cell>
          <cell r="I910">
            <v>0</v>
          </cell>
          <cell r="J910">
            <v>0</v>
          </cell>
          <cell r="K910">
            <v>575</v>
          </cell>
        </row>
        <row r="911">
          <cell r="A911">
            <v>3176</v>
          </cell>
          <cell r="B911" t="str">
            <v>agos@fundacionarsayian.org</v>
          </cell>
          <cell r="C911">
            <v>44362</v>
          </cell>
          <cell r="D911" t="str">
            <v>Abierta</v>
          </cell>
          <cell r="E911" t="str">
            <v>Recibido</v>
          </cell>
          <cell r="F911" t="str">
            <v>Enviado</v>
          </cell>
          <cell r="G911" t="str">
            <v>ARS</v>
          </cell>
          <cell r="H911">
            <v>4527</v>
          </cell>
          <cell r="I911">
            <v>0</v>
          </cell>
          <cell r="J911" t="str">
            <v>451.13</v>
          </cell>
          <cell r="K911" t="str">
            <v>4978.13</v>
          </cell>
        </row>
        <row r="912">
          <cell r="A912">
            <v>3176</v>
          </cell>
          <cell r="B912" t="str">
            <v>agos@fundacionarsayian.org</v>
          </cell>
        </row>
        <row r="913">
          <cell r="A913">
            <v>3176</v>
          </cell>
          <cell r="B913" t="str">
            <v>agos@fundacionarsayian.org</v>
          </cell>
        </row>
        <row r="914">
          <cell r="A914">
            <v>3176</v>
          </cell>
          <cell r="B914" t="str">
            <v>agos@fundacionarsayian.org</v>
          </cell>
        </row>
        <row r="915">
          <cell r="A915">
            <v>3175</v>
          </cell>
          <cell r="B915" t="str">
            <v>micaelaracelialmiron@gmail.com</v>
          </cell>
          <cell r="C915">
            <v>44362</v>
          </cell>
          <cell r="D915" t="str">
            <v>Abierta</v>
          </cell>
          <cell r="E915" t="str">
            <v>Recibido</v>
          </cell>
          <cell r="F915" t="str">
            <v>Enviado</v>
          </cell>
          <cell r="G915" t="str">
            <v>ARS</v>
          </cell>
          <cell r="H915" t="str">
            <v>4130.14</v>
          </cell>
          <cell r="I915" t="str">
            <v>482.72</v>
          </cell>
          <cell r="J915">
            <v>0</v>
          </cell>
          <cell r="K915" t="str">
            <v>3647.42</v>
          </cell>
        </row>
        <row r="916">
          <cell r="A916">
            <v>3175</v>
          </cell>
          <cell r="B916" t="str">
            <v>micaelaracelialmiron@gmail.com</v>
          </cell>
        </row>
        <row r="917">
          <cell r="A917">
            <v>3175</v>
          </cell>
          <cell r="B917" t="str">
            <v>micaelaracelialmiron@gmail.com</v>
          </cell>
        </row>
        <row r="918">
          <cell r="A918">
            <v>3175</v>
          </cell>
          <cell r="B918" t="str">
            <v>micaelaracelialmiron@gmail.com</v>
          </cell>
        </row>
        <row r="919">
          <cell r="A919">
            <v>3175</v>
          </cell>
          <cell r="B919" t="str">
            <v>micaelaracelialmiron@gmail.com</v>
          </cell>
        </row>
        <row r="920">
          <cell r="A920">
            <v>3175</v>
          </cell>
          <cell r="B920" t="str">
            <v>micaelaracelialmiron@gmail.com</v>
          </cell>
        </row>
        <row r="921">
          <cell r="A921">
            <v>3175</v>
          </cell>
          <cell r="B921" t="str">
            <v>micaelaracelialmiron@gmail.com</v>
          </cell>
        </row>
        <row r="922">
          <cell r="A922">
            <v>3175</v>
          </cell>
          <cell r="B922" t="str">
            <v>micaelaracelialmiron@gmail.com</v>
          </cell>
        </row>
        <row r="923">
          <cell r="A923">
            <v>3175</v>
          </cell>
          <cell r="B923" t="str">
            <v>micaelaracelialmiron@gmail.com</v>
          </cell>
        </row>
        <row r="924">
          <cell r="A924">
            <v>3175</v>
          </cell>
          <cell r="B924" t="str">
            <v>micaelaracelialmiron@gmail.com</v>
          </cell>
        </row>
        <row r="925">
          <cell r="A925">
            <v>3175</v>
          </cell>
          <cell r="B925" t="str">
            <v>micaelaracelialmiron@gmail.com</v>
          </cell>
        </row>
        <row r="926">
          <cell r="A926">
            <v>3174</v>
          </cell>
          <cell r="B926" t="str">
            <v>constanzarocca@hotmail.com</v>
          </cell>
          <cell r="C926">
            <v>44362</v>
          </cell>
          <cell r="D926" t="str">
            <v>Abierta</v>
          </cell>
          <cell r="E926" t="str">
            <v>Recibido</v>
          </cell>
          <cell r="F926" t="str">
            <v>Enviado</v>
          </cell>
          <cell r="G926" t="str">
            <v>ARS</v>
          </cell>
          <cell r="H926" t="str">
            <v>2518.31</v>
          </cell>
          <cell r="I926">
            <v>0</v>
          </cell>
          <cell r="J926" t="str">
            <v>438.26</v>
          </cell>
          <cell r="K926" t="str">
            <v>2956.57</v>
          </cell>
        </row>
        <row r="927">
          <cell r="A927">
            <v>3174</v>
          </cell>
          <cell r="B927" t="str">
            <v>constanzarocca@hotmail.com</v>
          </cell>
        </row>
        <row r="928">
          <cell r="A928">
            <v>3174</v>
          </cell>
          <cell r="B928" t="str">
            <v>constanzarocca@hotmail.com</v>
          </cell>
        </row>
        <row r="929">
          <cell r="A929">
            <v>3174</v>
          </cell>
          <cell r="B929" t="str">
            <v>constanzarocca@hotmail.com</v>
          </cell>
        </row>
        <row r="930">
          <cell r="A930">
            <v>3174</v>
          </cell>
          <cell r="B930" t="str">
            <v>constanzarocca@hotmail.com</v>
          </cell>
        </row>
        <row r="931">
          <cell r="A931">
            <v>3174</v>
          </cell>
          <cell r="B931" t="str">
            <v>constanzarocca@hotmail.com</v>
          </cell>
        </row>
        <row r="932">
          <cell r="A932">
            <v>3174</v>
          </cell>
          <cell r="B932" t="str">
            <v>constanzarocca@hotmail.com</v>
          </cell>
        </row>
        <row r="933">
          <cell r="A933">
            <v>3174</v>
          </cell>
          <cell r="B933" t="str">
            <v>constanzarocca@hotmail.com</v>
          </cell>
        </row>
        <row r="934">
          <cell r="A934">
            <v>3174</v>
          </cell>
          <cell r="B934" t="str">
            <v>constanzarocca@hotmail.com</v>
          </cell>
        </row>
        <row r="935">
          <cell r="A935">
            <v>3174</v>
          </cell>
          <cell r="B935" t="str">
            <v>constanzarocca@hotmail.com</v>
          </cell>
        </row>
        <row r="936">
          <cell r="A936">
            <v>3173</v>
          </cell>
          <cell r="B936" t="str">
            <v>yanu.gamboa@gmail.com</v>
          </cell>
          <cell r="C936">
            <v>44361</v>
          </cell>
          <cell r="D936" t="str">
            <v>Abierta</v>
          </cell>
          <cell r="E936" t="str">
            <v>Recibido</v>
          </cell>
          <cell r="F936" t="str">
            <v>Enviado</v>
          </cell>
          <cell r="G936" t="str">
            <v>ARS</v>
          </cell>
          <cell r="H936">
            <v>3231</v>
          </cell>
          <cell r="I936" t="str">
            <v>419.7</v>
          </cell>
          <cell r="J936">
            <v>0</v>
          </cell>
          <cell r="K936" t="str">
            <v>2811.3</v>
          </cell>
        </row>
        <row r="937">
          <cell r="A937">
            <v>3173</v>
          </cell>
          <cell r="B937" t="str">
            <v>yanu.gamboa@gmail.com</v>
          </cell>
        </row>
        <row r="938">
          <cell r="A938">
            <v>3173</v>
          </cell>
          <cell r="B938" t="str">
            <v>yanu.gamboa@gmail.com</v>
          </cell>
        </row>
        <row r="939">
          <cell r="A939">
            <v>3172</v>
          </cell>
          <cell r="B939" t="str">
            <v>vanegerez@hotmail.com</v>
          </cell>
          <cell r="C939">
            <v>44361</v>
          </cell>
          <cell r="D939" t="str">
            <v>Abierta</v>
          </cell>
          <cell r="E939" t="str">
            <v>Recibido</v>
          </cell>
          <cell r="F939" t="str">
            <v>Enviado</v>
          </cell>
          <cell r="G939" t="str">
            <v>ARS</v>
          </cell>
          <cell r="H939">
            <v>4871</v>
          </cell>
          <cell r="I939" t="str">
            <v>479.55</v>
          </cell>
          <cell r="J939">
            <v>0</v>
          </cell>
          <cell r="K939" t="str">
            <v>4391.45</v>
          </cell>
        </row>
        <row r="940">
          <cell r="A940">
            <v>3172</v>
          </cell>
          <cell r="B940" t="str">
            <v>vanegerez@hotmail.com</v>
          </cell>
        </row>
        <row r="941">
          <cell r="A941">
            <v>3172</v>
          </cell>
          <cell r="B941" t="str">
            <v>vanegerez@hotmail.com</v>
          </cell>
        </row>
        <row r="942">
          <cell r="A942">
            <v>3172</v>
          </cell>
          <cell r="B942" t="str">
            <v>vanegerez@hotmail.com</v>
          </cell>
        </row>
        <row r="943">
          <cell r="A943">
            <v>3172</v>
          </cell>
          <cell r="B943" t="str">
            <v>vanegerez@hotmail.com</v>
          </cell>
        </row>
        <row r="944">
          <cell r="A944">
            <v>3172</v>
          </cell>
          <cell r="B944" t="str">
            <v>vanegerez@hotmail.com</v>
          </cell>
        </row>
        <row r="945">
          <cell r="A945">
            <v>3171</v>
          </cell>
          <cell r="B945" t="str">
            <v>gallegomarialaura@gmail.com</v>
          </cell>
          <cell r="C945">
            <v>44361</v>
          </cell>
          <cell r="D945" t="str">
            <v>Abierta</v>
          </cell>
          <cell r="E945" t="str">
            <v>Recibido</v>
          </cell>
          <cell r="F945" t="str">
            <v>Enviado</v>
          </cell>
          <cell r="G945" t="str">
            <v>ARS</v>
          </cell>
          <cell r="H945">
            <v>6859</v>
          </cell>
          <cell r="I945" t="str">
            <v>246.9</v>
          </cell>
          <cell r="J945">
            <v>0</v>
          </cell>
          <cell r="K945" t="str">
            <v>6612.1</v>
          </cell>
        </row>
        <row r="946">
          <cell r="A946">
            <v>3171</v>
          </cell>
          <cell r="B946" t="str">
            <v>gallegomarialaura@gmail.com</v>
          </cell>
        </row>
        <row r="947">
          <cell r="A947">
            <v>3171</v>
          </cell>
          <cell r="B947" t="str">
            <v>gallegomarialaura@gmail.com</v>
          </cell>
        </row>
        <row r="948">
          <cell r="A948">
            <v>3171</v>
          </cell>
          <cell r="B948" t="str">
            <v>gallegomarialaura@gmail.com</v>
          </cell>
        </row>
        <row r="949">
          <cell r="A949">
            <v>3171</v>
          </cell>
          <cell r="B949" t="str">
            <v>gallegomarialaura@gmail.com</v>
          </cell>
        </row>
        <row r="950">
          <cell r="A950">
            <v>3171</v>
          </cell>
          <cell r="B950" t="str">
            <v>gallegomarialaura@gmail.com</v>
          </cell>
        </row>
        <row r="951">
          <cell r="A951">
            <v>3170</v>
          </cell>
          <cell r="B951" t="str">
            <v>magaliluquez28@gmail.com</v>
          </cell>
          <cell r="C951">
            <v>44361</v>
          </cell>
          <cell r="D951" t="str">
            <v>Abierta</v>
          </cell>
          <cell r="E951" t="str">
            <v>Recibido</v>
          </cell>
          <cell r="F951" t="str">
            <v>Enviado</v>
          </cell>
          <cell r="G951" t="str">
            <v>ARS</v>
          </cell>
          <cell r="H951">
            <v>1262</v>
          </cell>
          <cell r="I951">
            <v>0</v>
          </cell>
          <cell r="J951" t="str">
            <v>375.54</v>
          </cell>
          <cell r="K951" t="str">
            <v>1637.54</v>
          </cell>
        </row>
        <row r="952">
          <cell r="A952">
            <v>3170</v>
          </cell>
          <cell r="B952" t="str">
            <v>magaliluquez28@gmail.com</v>
          </cell>
        </row>
        <row r="953">
          <cell r="A953">
            <v>3170</v>
          </cell>
          <cell r="B953" t="str">
            <v>magaliluquez28@gmail.com</v>
          </cell>
        </row>
        <row r="954">
          <cell r="A954">
            <v>3169</v>
          </cell>
          <cell r="B954" t="str">
            <v>Reginag214@gmail.com</v>
          </cell>
          <cell r="C954">
            <v>44361</v>
          </cell>
          <cell r="D954" t="str">
            <v>Abierta</v>
          </cell>
          <cell r="E954" t="str">
            <v>Recibido</v>
          </cell>
          <cell r="F954" t="str">
            <v>Enviado</v>
          </cell>
          <cell r="G954" t="str">
            <v>ARS</v>
          </cell>
          <cell r="H954" t="str">
            <v>2483.26</v>
          </cell>
          <cell r="I954">
            <v>0</v>
          </cell>
          <cell r="J954" t="str">
            <v>375.54</v>
          </cell>
          <cell r="K954" t="str">
            <v>2858.8</v>
          </cell>
        </row>
        <row r="955">
          <cell r="A955">
            <v>3169</v>
          </cell>
          <cell r="B955" t="str">
            <v>Reginag214@gmail.com</v>
          </cell>
        </row>
        <row r="956">
          <cell r="A956">
            <v>3169</v>
          </cell>
          <cell r="B956" t="str">
            <v>Reginag214@gmail.com</v>
          </cell>
        </row>
        <row r="957">
          <cell r="A957">
            <v>3169</v>
          </cell>
          <cell r="B957" t="str">
            <v>Reginag214@gmail.com</v>
          </cell>
        </row>
        <row r="958">
          <cell r="A958">
            <v>3169</v>
          </cell>
          <cell r="B958" t="str">
            <v>Reginag214@gmail.com</v>
          </cell>
        </row>
        <row r="959">
          <cell r="A959">
            <v>3168</v>
          </cell>
          <cell r="B959" t="str">
            <v>daianamejter@gmail.com</v>
          </cell>
          <cell r="C959">
            <v>44361</v>
          </cell>
          <cell r="D959" t="str">
            <v>Abierta</v>
          </cell>
          <cell r="E959" t="str">
            <v>Recibido</v>
          </cell>
          <cell r="F959" t="str">
            <v>Enviado</v>
          </cell>
          <cell r="G959" t="str">
            <v>ARS</v>
          </cell>
          <cell r="H959">
            <v>3520</v>
          </cell>
          <cell r="I959">
            <v>0</v>
          </cell>
          <cell r="J959">
            <v>0</v>
          </cell>
          <cell r="K959">
            <v>3520</v>
          </cell>
        </row>
        <row r="960">
          <cell r="A960">
            <v>3168</v>
          </cell>
          <cell r="B960" t="str">
            <v>daianamejter@gmail.com</v>
          </cell>
        </row>
        <row r="961">
          <cell r="A961">
            <v>3167</v>
          </cell>
          <cell r="B961" t="str">
            <v>candeealfredo@gmail.com</v>
          </cell>
          <cell r="C961">
            <v>44361</v>
          </cell>
          <cell r="D961" t="str">
            <v>Abierta</v>
          </cell>
          <cell r="E961" t="str">
            <v>Recibido</v>
          </cell>
          <cell r="F961" t="str">
            <v>Enviado</v>
          </cell>
          <cell r="G961" t="str">
            <v>ARS</v>
          </cell>
          <cell r="H961">
            <v>1915</v>
          </cell>
          <cell r="I961">
            <v>0</v>
          </cell>
          <cell r="J961">
            <v>0</v>
          </cell>
          <cell r="K961">
            <v>1915</v>
          </cell>
        </row>
        <row r="962">
          <cell r="A962">
            <v>3167</v>
          </cell>
          <cell r="B962" t="str">
            <v>candeealfredo@gmail.com</v>
          </cell>
        </row>
        <row r="963">
          <cell r="A963">
            <v>3166</v>
          </cell>
          <cell r="B963" t="str">
            <v>candeealfredo@gmail.com</v>
          </cell>
          <cell r="C963">
            <v>44361</v>
          </cell>
          <cell r="D963" t="str">
            <v>Abierta</v>
          </cell>
          <cell r="E963" t="str">
            <v>Recibido</v>
          </cell>
          <cell r="F963" t="str">
            <v>Enviado</v>
          </cell>
          <cell r="G963" t="str">
            <v>ARS</v>
          </cell>
          <cell r="H963">
            <v>500</v>
          </cell>
          <cell r="I963">
            <v>0</v>
          </cell>
          <cell r="J963">
            <v>0</v>
          </cell>
          <cell r="K963">
            <v>500</v>
          </cell>
        </row>
        <row r="964">
          <cell r="A964">
            <v>3165</v>
          </cell>
          <cell r="B964" t="str">
            <v>vaninadearmas@icloud.com</v>
          </cell>
          <cell r="C964">
            <v>44361</v>
          </cell>
          <cell r="D964" t="str">
            <v>Abierta</v>
          </cell>
          <cell r="E964" t="str">
            <v>Recibido</v>
          </cell>
          <cell r="F964" t="str">
            <v>Enviado</v>
          </cell>
          <cell r="G964" t="str">
            <v>ARS</v>
          </cell>
          <cell r="H964" t="str">
            <v>3039.22</v>
          </cell>
          <cell r="I964">
            <v>0</v>
          </cell>
          <cell r="J964">
            <v>0</v>
          </cell>
          <cell r="K964" t="str">
            <v>3039.22</v>
          </cell>
        </row>
        <row r="965">
          <cell r="A965">
            <v>3165</v>
          </cell>
          <cell r="B965" t="str">
            <v>vaninadearmas@icloud.com</v>
          </cell>
        </row>
        <row r="966">
          <cell r="A966">
            <v>3165</v>
          </cell>
          <cell r="B966" t="str">
            <v>vaninadearmas@icloud.com</v>
          </cell>
        </row>
        <row r="967">
          <cell r="A967">
            <v>3165</v>
          </cell>
          <cell r="B967" t="str">
            <v>vaninadearmas@icloud.com</v>
          </cell>
        </row>
        <row r="968">
          <cell r="A968">
            <v>3165</v>
          </cell>
          <cell r="B968" t="str">
            <v>vaninadearmas@icloud.com</v>
          </cell>
        </row>
        <row r="969">
          <cell r="A969">
            <v>3165</v>
          </cell>
          <cell r="B969" t="str">
            <v>vaninadearmas@icloud.com</v>
          </cell>
        </row>
        <row r="970">
          <cell r="A970">
            <v>3164</v>
          </cell>
          <cell r="B970" t="str">
            <v>sofibuyatti6@gmail.com</v>
          </cell>
          <cell r="C970">
            <v>44361</v>
          </cell>
          <cell r="D970" t="str">
            <v>Abierta</v>
          </cell>
          <cell r="E970" t="str">
            <v>Recibido</v>
          </cell>
          <cell r="F970" t="str">
            <v>Enviado</v>
          </cell>
          <cell r="G970" t="str">
            <v>ARS</v>
          </cell>
          <cell r="H970">
            <v>2099</v>
          </cell>
          <cell r="I970">
            <v>0</v>
          </cell>
          <cell r="J970" t="str">
            <v>375.54</v>
          </cell>
          <cell r="K970" t="str">
            <v>2474.54</v>
          </cell>
        </row>
        <row r="971">
          <cell r="A971">
            <v>3163</v>
          </cell>
          <cell r="B971" t="str">
            <v>agu.cosentino@gmail.com</v>
          </cell>
          <cell r="C971">
            <v>44361</v>
          </cell>
          <cell r="D971" t="str">
            <v>Abierta</v>
          </cell>
          <cell r="E971" t="str">
            <v>Recibido</v>
          </cell>
          <cell r="F971" t="str">
            <v>Enviado</v>
          </cell>
          <cell r="G971" t="str">
            <v>ARS</v>
          </cell>
          <cell r="H971">
            <v>1835</v>
          </cell>
          <cell r="I971">
            <v>0</v>
          </cell>
          <cell r="J971" t="str">
            <v>229.19</v>
          </cell>
          <cell r="K971" t="str">
            <v>2064.19</v>
          </cell>
        </row>
        <row r="972">
          <cell r="A972">
            <v>3163</v>
          </cell>
          <cell r="B972" t="str">
            <v>agu.cosentino@gmail.com</v>
          </cell>
        </row>
        <row r="973">
          <cell r="A973">
            <v>3162</v>
          </cell>
          <cell r="B973" t="str">
            <v>belumolfesa@gmail.com</v>
          </cell>
          <cell r="C973">
            <v>44361</v>
          </cell>
          <cell r="D973" t="str">
            <v>Abierta</v>
          </cell>
          <cell r="E973" t="str">
            <v>Recibido</v>
          </cell>
          <cell r="F973" t="str">
            <v>Enviado</v>
          </cell>
          <cell r="G973" t="str">
            <v>ARS</v>
          </cell>
          <cell r="H973" t="str">
            <v>2329.8</v>
          </cell>
          <cell r="I973">
            <v>0</v>
          </cell>
          <cell r="J973">
            <v>0</v>
          </cell>
          <cell r="K973" t="str">
            <v>2329.8</v>
          </cell>
        </row>
        <row r="974">
          <cell r="A974">
            <v>3162</v>
          </cell>
          <cell r="B974" t="str">
            <v>belumolfesa@gmail.com</v>
          </cell>
        </row>
        <row r="975">
          <cell r="A975">
            <v>3162</v>
          </cell>
          <cell r="B975" t="str">
            <v>belumolfesa@gmail.com</v>
          </cell>
        </row>
        <row r="976">
          <cell r="A976">
            <v>3162</v>
          </cell>
          <cell r="B976" t="str">
            <v>belumolfesa@gmail.com</v>
          </cell>
        </row>
        <row r="977">
          <cell r="A977">
            <v>3161</v>
          </cell>
          <cell r="B977" t="str">
            <v>yamipelosi@yahoo.com.ar</v>
          </cell>
          <cell r="C977">
            <v>44361</v>
          </cell>
          <cell r="D977" t="str">
            <v>Abierta</v>
          </cell>
          <cell r="E977" t="str">
            <v>Recibido</v>
          </cell>
          <cell r="F977" t="str">
            <v>Enviado</v>
          </cell>
          <cell r="G977" t="str">
            <v>ARS</v>
          </cell>
          <cell r="H977">
            <v>2127</v>
          </cell>
          <cell r="I977" t="str">
            <v>163.8</v>
          </cell>
          <cell r="J977">
            <v>0</v>
          </cell>
          <cell r="K977" t="str">
            <v>1963.2</v>
          </cell>
        </row>
        <row r="978">
          <cell r="A978">
            <v>3161</v>
          </cell>
          <cell r="B978" t="str">
            <v>yamipelosi@yahoo.com.ar</v>
          </cell>
        </row>
        <row r="979">
          <cell r="A979">
            <v>3161</v>
          </cell>
          <cell r="B979" t="str">
            <v>yamipelosi@yahoo.com.ar</v>
          </cell>
        </row>
        <row r="980">
          <cell r="A980">
            <v>3161</v>
          </cell>
          <cell r="B980" t="str">
            <v>yamipelosi@yahoo.com.ar</v>
          </cell>
        </row>
        <row r="981">
          <cell r="A981">
            <v>3160</v>
          </cell>
          <cell r="B981" t="str">
            <v>flluciano.95@gmail.com</v>
          </cell>
          <cell r="C981">
            <v>44361</v>
          </cell>
          <cell r="D981" t="str">
            <v>Abierta</v>
          </cell>
          <cell r="E981" t="str">
            <v>Recibido</v>
          </cell>
          <cell r="F981" t="str">
            <v>Enviado</v>
          </cell>
          <cell r="G981" t="str">
            <v>ARS</v>
          </cell>
          <cell r="H981">
            <v>5142</v>
          </cell>
          <cell r="I981">
            <v>0</v>
          </cell>
          <cell r="J981">
            <v>0</v>
          </cell>
          <cell r="K981">
            <v>5142</v>
          </cell>
        </row>
        <row r="982">
          <cell r="A982">
            <v>3160</v>
          </cell>
          <cell r="B982" t="str">
            <v>flluciano.95@gmail.com</v>
          </cell>
        </row>
        <row r="983">
          <cell r="A983">
            <v>3160</v>
          </cell>
          <cell r="B983" t="str">
            <v>flluciano.95@gmail.com</v>
          </cell>
        </row>
        <row r="984">
          <cell r="A984">
            <v>3160</v>
          </cell>
          <cell r="B984" t="str">
            <v>flluciano.95@gmail.com</v>
          </cell>
        </row>
        <row r="985">
          <cell r="A985">
            <v>3160</v>
          </cell>
          <cell r="B985" t="str">
            <v>flluciano.95@gmail.com</v>
          </cell>
        </row>
        <row r="986">
          <cell r="A986">
            <v>3160</v>
          </cell>
          <cell r="B986" t="str">
            <v>flluciano.95@gmail.com</v>
          </cell>
        </row>
        <row r="987">
          <cell r="A987">
            <v>3160</v>
          </cell>
          <cell r="B987" t="str">
            <v>flluciano.95@gmail.com</v>
          </cell>
        </row>
        <row r="988">
          <cell r="A988">
            <v>3160</v>
          </cell>
          <cell r="B988" t="str">
            <v>flluciano.95@gmail.com</v>
          </cell>
        </row>
        <row r="989">
          <cell r="A989">
            <v>3159</v>
          </cell>
          <cell r="B989" t="str">
            <v>florenciamastrocola@live.com.ar</v>
          </cell>
          <cell r="C989">
            <v>44361</v>
          </cell>
          <cell r="D989" t="str">
            <v>Abierta</v>
          </cell>
          <cell r="E989" t="str">
            <v>Recibido</v>
          </cell>
          <cell r="G989" t="str">
            <v>ARS</v>
          </cell>
          <cell r="H989">
            <v>2000</v>
          </cell>
          <cell r="I989">
            <v>0</v>
          </cell>
          <cell r="J989">
            <v>0</v>
          </cell>
          <cell r="K989">
            <v>2000</v>
          </cell>
        </row>
        <row r="990">
          <cell r="A990">
            <v>3158</v>
          </cell>
          <cell r="B990" t="str">
            <v>melinaulfkelman@live.com</v>
          </cell>
          <cell r="C990">
            <v>44360</v>
          </cell>
          <cell r="D990" t="str">
            <v>Abierta</v>
          </cell>
          <cell r="E990" t="str">
            <v>Recibido</v>
          </cell>
          <cell r="F990" t="str">
            <v>Enviado</v>
          </cell>
          <cell r="G990" t="str">
            <v>ARS</v>
          </cell>
          <cell r="H990">
            <v>3413</v>
          </cell>
          <cell r="I990">
            <v>0</v>
          </cell>
          <cell r="J990">
            <v>0</v>
          </cell>
          <cell r="K990">
            <v>3413</v>
          </cell>
        </row>
        <row r="991">
          <cell r="A991">
            <v>3158</v>
          </cell>
          <cell r="B991" t="str">
            <v>melinaulfkelman@live.com</v>
          </cell>
        </row>
        <row r="992">
          <cell r="A992">
            <v>3158</v>
          </cell>
          <cell r="B992" t="str">
            <v>melinaulfkelman@live.com</v>
          </cell>
        </row>
        <row r="993">
          <cell r="A993">
            <v>3158</v>
          </cell>
          <cell r="B993" t="str">
            <v>melinaulfkelman@live.com</v>
          </cell>
        </row>
        <row r="994">
          <cell r="A994">
            <v>3158</v>
          </cell>
          <cell r="B994" t="str">
            <v>melinaulfkelman@live.com</v>
          </cell>
        </row>
        <row r="995">
          <cell r="A995">
            <v>3158</v>
          </cell>
          <cell r="B995" t="str">
            <v>melinaulfkelman@live.com</v>
          </cell>
        </row>
        <row r="996">
          <cell r="A996">
            <v>3158</v>
          </cell>
          <cell r="B996" t="str">
            <v>melinaulfkelman@live.com</v>
          </cell>
        </row>
        <row r="997">
          <cell r="A997">
            <v>3158</v>
          </cell>
          <cell r="B997" t="str">
            <v>melinaulfkelman@live.com</v>
          </cell>
        </row>
        <row r="998">
          <cell r="A998">
            <v>3158</v>
          </cell>
          <cell r="B998" t="str">
            <v>melinaulfkelman@live.com</v>
          </cell>
        </row>
        <row r="999">
          <cell r="A999">
            <v>3157</v>
          </cell>
          <cell r="B999" t="str">
            <v>abrilmataine@gmail.com</v>
          </cell>
          <cell r="C999">
            <v>44360</v>
          </cell>
          <cell r="D999" t="str">
            <v>Abierta</v>
          </cell>
          <cell r="E999" t="str">
            <v>Recibido</v>
          </cell>
          <cell r="F999" t="str">
            <v>Enviado</v>
          </cell>
          <cell r="G999" t="str">
            <v>ARS</v>
          </cell>
          <cell r="H999" t="str">
            <v>1058.5</v>
          </cell>
          <cell r="I999">
            <v>0</v>
          </cell>
          <cell r="J999">
            <v>0</v>
          </cell>
          <cell r="K999" t="str">
            <v>1058.5</v>
          </cell>
        </row>
        <row r="1000">
          <cell r="A1000">
            <v>3157</v>
          </cell>
          <cell r="B1000" t="str">
            <v>abrilmataine@gmail.com</v>
          </cell>
        </row>
        <row r="1001">
          <cell r="A1001">
            <v>3157</v>
          </cell>
          <cell r="B1001" t="str">
            <v>abrilmataine@gmail.com</v>
          </cell>
        </row>
        <row r="1002">
          <cell r="A1002">
            <v>3156</v>
          </cell>
          <cell r="B1002" t="str">
            <v>juzel2010@yahoo.com.ar</v>
          </cell>
          <cell r="C1002">
            <v>44360</v>
          </cell>
          <cell r="D1002" t="str">
            <v>Abierta</v>
          </cell>
          <cell r="E1002" t="str">
            <v>Recibido</v>
          </cell>
          <cell r="F1002" t="str">
            <v>Enviado</v>
          </cell>
          <cell r="G1002" t="str">
            <v>ARS</v>
          </cell>
          <cell r="H1002">
            <v>9448</v>
          </cell>
          <cell r="I1002">
            <v>0</v>
          </cell>
          <cell r="J1002">
            <v>0</v>
          </cell>
          <cell r="K1002">
            <v>9448</v>
          </cell>
        </row>
        <row r="1003">
          <cell r="A1003">
            <v>3156</v>
          </cell>
          <cell r="B1003" t="str">
            <v>juzel2010@yahoo.com.ar</v>
          </cell>
        </row>
        <row r="1004">
          <cell r="A1004">
            <v>3156</v>
          </cell>
          <cell r="B1004" t="str">
            <v>juzel2010@yahoo.com.ar</v>
          </cell>
        </row>
        <row r="1005">
          <cell r="A1005">
            <v>3156</v>
          </cell>
          <cell r="B1005" t="str">
            <v>juzel2010@yahoo.com.ar</v>
          </cell>
        </row>
        <row r="1006">
          <cell r="A1006">
            <v>3156</v>
          </cell>
          <cell r="B1006" t="str">
            <v>juzel2010@yahoo.com.ar</v>
          </cell>
        </row>
        <row r="1007">
          <cell r="A1007">
            <v>3156</v>
          </cell>
          <cell r="B1007" t="str">
            <v>juzel2010@yahoo.com.ar</v>
          </cell>
        </row>
        <row r="1008">
          <cell r="A1008">
            <v>3156</v>
          </cell>
          <cell r="B1008" t="str">
            <v>juzel2010@yahoo.com.ar</v>
          </cell>
        </row>
        <row r="1009">
          <cell r="A1009">
            <v>3156</v>
          </cell>
          <cell r="B1009" t="str">
            <v>juzel2010@yahoo.com.ar</v>
          </cell>
        </row>
        <row r="1010">
          <cell r="A1010">
            <v>3156</v>
          </cell>
          <cell r="B1010" t="str">
            <v>juzel2010@yahoo.com.ar</v>
          </cell>
        </row>
        <row r="1011">
          <cell r="A1011">
            <v>3156</v>
          </cell>
          <cell r="B1011" t="str">
            <v>juzel2010@yahoo.com.ar</v>
          </cell>
        </row>
        <row r="1012">
          <cell r="A1012">
            <v>3155</v>
          </cell>
          <cell r="B1012" t="str">
            <v>eriveyack@outlook.com</v>
          </cell>
          <cell r="C1012">
            <v>44359</v>
          </cell>
          <cell r="D1012" t="str">
            <v>Abierta</v>
          </cell>
          <cell r="E1012" t="str">
            <v>Recibido</v>
          </cell>
          <cell r="F1012" t="str">
            <v>Enviado</v>
          </cell>
          <cell r="G1012" t="str">
            <v>ARS</v>
          </cell>
          <cell r="H1012">
            <v>720</v>
          </cell>
          <cell r="I1012">
            <v>0</v>
          </cell>
          <cell r="J1012">
            <v>0</v>
          </cell>
          <cell r="K1012">
            <v>720</v>
          </cell>
        </row>
        <row r="1013">
          <cell r="A1013">
            <v>3154</v>
          </cell>
          <cell r="B1013" t="str">
            <v>pequeniaviviana@yahoo.com</v>
          </cell>
          <cell r="C1013">
            <v>44359</v>
          </cell>
          <cell r="D1013" t="str">
            <v>Abierta</v>
          </cell>
          <cell r="E1013" t="str">
            <v>Recibido</v>
          </cell>
          <cell r="F1013" t="str">
            <v>Enviado</v>
          </cell>
          <cell r="G1013" t="str">
            <v>ARS</v>
          </cell>
          <cell r="H1013">
            <v>1939</v>
          </cell>
          <cell r="I1013">
            <v>0</v>
          </cell>
          <cell r="J1013">
            <v>0</v>
          </cell>
          <cell r="K1013">
            <v>1939</v>
          </cell>
        </row>
        <row r="1014">
          <cell r="A1014">
            <v>3154</v>
          </cell>
          <cell r="B1014" t="str">
            <v>pequeniaviviana@yahoo.com</v>
          </cell>
        </row>
        <row r="1015">
          <cell r="A1015">
            <v>3154</v>
          </cell>
          <cell r="B1015" t="str">
            <v>pequeniaviviana@yahoo.com</v>
          </cell>
        </row>
        <row r="1016">
          <cell r="A1016">
            <v>3153</v>
          </cell>
          <cell r="B1016" t="str">
            <v>barbarascuderiok@hotmail.com</v>
          </cell>
          <cell r="C1016">
            <v>44359</v>
          </cell>
          <cell r="D1016" t="str">
            <v>Abierta</v>
          </cell>
          <cell r="E1016" t="str">
            <v>Recibido</v>
          </cell>
          <cell r="F1016" t="str">
            <v>Enviado</v>
          </cell>
          <cell r="G1016" t="str">
            <v>ARS</v>
          </cell>
          <cell r="H1016">
            <v>1851</v>
          </cell>
          <cell r="I1016">
            <v>1795</v>
          </cell>
          <cell r="J1016">
            <v>0</v>
          </cell>
          <cell r="K1016">
            <v>56</v>
          </cell>
        </row>
        <row r="1017">
          <cell r="A1017">
            <v>3153</v>
          </cell>
          <cell r="B1017" t="str">
            <v>barbarascuderiok@hotmail.com</v>
          </cell>
        </row>
        <row r="1018">
          <cell r="A1018">
            <v>3153</v>
          </cell>
          <cell r="B1018" t="str">
            <v>barbarascuderiok@hotmail.com</v>
          </cell>
        </row>
        <row r="1019">
          <cell r="A1019">
            <v>3152</v>
          </cell>
          <cell r="B1019" t="str">
            <v>fabythebest1990@gmail.com</v>
          </cell>
          <cell r="C1019">
            <v>44358</v>
          </cell>
          <cell r="D1019" t="str">
            <v>Abierta</v>
          </cell>
          <cell r="E1019" t="str">
            <v>Recibido</v>
          </cell>
          <cell r="F1019" t="str">
            <v>Enviado</v>
          </cell>
          <cell r="G1019" t="str">
            <v>ARS</v>
          </cell>
          <cell r="H1019">
            <v>1998</v>
          </cell>
          <cell r="I1019">
            <v>0</v>
          </cell>
          <cell r="J1019">
            <v>0</v>
          </cell>
          <cell r="K1019">
            <v>1998</v>
          </cell>
        </row>
        <row r="1020">
          <cell r="A1020">
            <v>3151</v>
          </cell>
          <cell r="B1020" t="str">
            <v>elianacalvosa87@gmail.com</v>
          </cell>
          <cell r="C1020">
            <v>44358</v>
          </cell>
          <cell r="D1020" t="str">
            <v>Abierta</v>
          </cell>
          <cell r="E1020" t="str">
            <v>Recibido</v>
          </cell>
          <cell r="F1020" t="str">
            <v>Enviado</v>
          </cell>
          <cell r="G1020" t="str">
            <v>ARS</v>
          </cell>
          <cell r="H1020">
            <v>2694</v>
          </cell>
          <cell r="I1020">
            <v>0</v>
          </cell>
          <cell r="J1020">
            <v>0</v>
          </cell>
          <cell r="K1020">
            <v>2694</v>
          </cell>
        </row>
        <row r="1021">
          <cell r="A1021">
            <v>3151</v>
          </cell>
          <cell r="B1021" t="str">
            <v>elianacalvosa87@gmail.com</v>
          </cell>
        </row>
        <row r="1022">
          <cell r="A1022">
            <v>3151</v>
          </cell>
          <cell r="B1022" t="str">
            <v>elianacalvosa87@gmail.com</v>
          </cell>
        </row>
        <row r="1023">
          <cell r="A1023">
            <v>3150</v>
          </cell>
          <cell r="B1023" t="str">
            <v>juarezmicaela19@hotmail.com</v>
          </cell>
          <cell r="C1023">
            <v>44358</v>
          </cell>
          <cell r="D1023" t="str">
            <v>Abierta</v>
          </cell>
          <cell r="E1023" t="str">
            <v>Recibido</v>
          </cell>
          <cell r="F1023" t="str">
            <v>Enviado</v>
          </cell>
          <cell r="G1023" t="str">
            <v>ARS</v>
          </cell>
          <cell r="H1023">
            <v>6226</v>
          </cell>
          <cell r="I1023">
            <v>0</v>
          </cell>
          <cell r="J1023">
            <v>0</v>
          </cell>
          <cell r="K1023">
            <v>6226</v>
          </cell>
        </row>
        <row r="1024">
          <cell r="A1024">
            <v>3150</v>
          </cell>
          <cell r="B1024" t="str">
            <v>juarezmicaela19@hotmail.com</v>
          </cell>
        </row>
        <row r="1025">
          <cell r="A1025">
            <v>3150</v>
          </cell>
          <cell r="B1025" t="str">
            <v>juarezmicaela19@hotmail.com</v>
          </cell>
        </row>
        <row r="1026">
          <cell r="A1026">
            <v>3149</v>
          </cell>
          <cell r="B1026" t="str">
            <v>Paulaetile@gmail.com</v>
          </cell>
          <cell r="C1026">
            <v>44358</v>
          </cell>
          <cell r="D1026" t="str">
            <v>Abierta</v>
          </cell>
          <cell r="E1026" t="str">
            <v>Recibido</v>
          </cell>
          <cell r="F1026" t="str">
            <v>Enviado</v>
          </cell>
          <cell r="G1026" t="str">
            <v>ARS</v>
          </cell>
          <cell r="H1026">
            <v>4723</v>
          </cell>
          <cell r="I1026">
            <v>4000</v>
          </cell>
          <cell r="J1026">
            <v>0</v>
          </cell>
          <cell r="K1026">
            <v>723</v>
          </cell>
        </row>
        <row r="1027">
          <cell r="A1027">
            <v>3149</v>
          </cell>
          <cell r="B1027" t="str">
            <v>Paulaetile@gmail.com</v>
          </cell>
        </row>
        <row r="1028">
          <cell r="A1028">
            <v>3149</v>
          </cell>
          <cell r="B1028" t="str">
            <v>Paulaetile@gmail.com</v>
          </cell>
        </row>
        <row r="1029">
          <cell r="A1029">
            <v>3149</v>
          </cell>
          <cell r="B1029" t="str">
            <v>Paulaetile@gmail.com</v>
          </cell>
        </row>
        <row r="1030">
          <cell r="A1030">
            <v>3148</v>
          </cell>
          <cell r="B1030" t="str">
            <v>vickygertge97@hotmail.com</v>
          </cell>
          <cell r="C1030">
            <v>44358</v>
          </cell>
          <cell r="D1030" t="str">
            <v>Abierta</v>
          </cell>
          <cell r="E1030" t="str">
            <v>Recibido</v>
          </cell>
          <cell r="F1030" t="str">
            <v>Enviado</v>
          </cell>
          <cell r="G1030" t="str">
            <v>ARS</v>
          </cell>
          <cell r="H1030">
            <v>2196</v>
          </cell>
          <cell r="I1030">
            <v>0</v>
          </cell>
          <cell r="J1030" t="str">
            <v>375.54</v>
          </cell>
          <cell r="K1030" t="str">
            <v>2571.54</v>
          </cell>
        </row>
        <row r="1031">
          <cell r="A1031">
            <v>3148</v>
          </cell>
          <cell r="B1031" t="str">
            <v>vickygertge97@hotmail.com</v>
          </cell>
        </row>
        <row r="1032">
          <cell r="A1032">
            <v>3148</v>
          </cell>
          <cell r="B1032" t="str">
            <v>vickygertge97@hotmail.com</v>
          </cell>
        </row>
        <row r="1033">
          <cell r="A1033">
            <v>3148</v>
          </cell>
          <cell r="B1033" t="str">
            <v>vickygertge97@hotmail.com</v>
          </cell>
        </row>
        <row r="1034">
          <cell r="A1034">
            <v>3147</v>
          </cell>
          <cell r="B1034" t="str">
            <v>romydiaz81@hotmail.com</v>
          </cell>
          <cell r="C1034">
            <v>44357</v>
          </cell>
          <cell r="D1034" t="str">
            <v>Abierta</v>
          </cell>
          <cell r="E1034" t="str">
            <v>Recibido</v>
          </cell>
          <cell r="F1034" t="str">
            <v>Enviado</v>
          </cell>
          <cell r="G1034" t="str">
            <v>ARS</v>
          </cell>
          <cell r="H1034" t="str">
            <v>2379.99</v>
          </cell>
          <cell r="I1034">
            <v>0</v>
          </cell>
          <cell r="J1034">
            <v>0</v>
          </cell>
          <cell r="K1034" t="str">
            <v>2379.99</v>
          </cell>
        </row>
        <row r="1035">
          <cell r="A1035">
            <v>3147</v>
          </cell>
          <cell r="B1035" t="str">
            <v>romydiaz81@hotmail.com</v>
          </cell>
        </row>
        <row r="1036">
          <cell r="A1036">
            <v>3147</v>
          </cell>
          <cell r="B1036" t="str">
            <v>romydiaz81@hotmail.com</v>
          </cell>
        </row>
        <row r="1037">
          <cell r="A1037">
            <v>3146</v>
          </cell>
          <cell r="B1037" t="str">
            <v>sabrina_colucci@hotmail.com</v>
          </cell>
          <cell r="C1037">
            <v>44357</v>
          </cell>
          <cell r="D1037" t="str">
            <v>Abierta</v>
          </cell>
          <cell r="E1037" t="str">
            <v>Recibido</v>
          </cell>
          <cell r="F1037" t="str">
            <v>Enviado</v>
          </cell>
          <cell r="G1037" t="str">
            <v>ARS</v>
          </cell>
          <cell r="H1037">
            <v>4035</v>
          </cell>
          <cell r="I1037">
            <v>0</v>
          </cell>
          <cell r="J1037" t="str">
            <v>376.33</v>
          </cell>
          <cell r="K1037" t="str">
            <v>4411.33</v>
          </cell>
        </row>
        <row r="1038">
          <cell r="A1038">
            <v>3146</v>
          </cell>
          <cell r="B1038" t="str">
            <v>sabrina_colucci@hotmail.com</v>
          </cell>
        </row>
        <row r="1039">
          <cell r="A1039">
            <v>3146</v>
          </cell>
          <cell r="B1039" t="str">
            <v>sabrina_colucci@hotmail.com</v>
          </cell>
        </row>
        <row r="1040">
          <cell r="A1040">
            <v>3145</v>
          </cell>
          <cell r="B1040" t="str">
            <v>guidomanoni@gmail.com</v>
          </cell>
          <cell r="C1040">
            <v>44357</v>
          </cell>
          <cell r="D1040" t="str">
            <v>Abierta</v>
          </cell>
          <cell r="E1040" t="str">
            <v>Recibido</v>
          </cell>
          <cell r="F1040" t="str">
            <v>Enviado</v>
          </cell>
          <cell r="G1040" t="str">
            <v>ARS</v>
          </cell>
          <cell r="H1040">
            <v>595</v>
          </cell>
          <cell r="I1040">
            <v>0</v>
          </cell>
          <cell r="J1040">
            <v>0</v>
          </cell>
          <cell r="K1040">
            <v>595</v>
          </cell>
        </row>
        <row r="1041">
          <cell r="A1041">
            <v>3144</v>
          </cell>
          <cell r="B1041" t="str">
            <v>agostinacincotta@gmail.com</v>
          </cell>
          <cell r="C1041">
            <v>44357</v>
          </cell>
          <cell r="D1041" t="str">
            <v>Abierta</v>
          </cell>
          <cell r="E1041" t="str">
            <v>Recibido</v>
          </cell>
          <cell r="F1041" t="str">
            <v>Enviado</v>
          </cell>
          <cell r="G1041" t="str">
            <v>ARS</v>
          </cell>
          <cell r="H1041">
            <v>5115</v>
          </cell>
          <cell r="I1041">
            <v>0</v>
          </cell>
          <cell r="J1041">
            <v>0</v>
          </cell>
          <cell r="K1041">
            <v>5115</v>
          </cell>
        </row>
        <row r="1042">
          <cell r="A1042">
            <v>3144</v>
          </cell>
          <cell r="B1042" t="str">
            <v>agostinacincotta@gmail.com</v>
          </cell>
        </row>
        <row r="1043">
          <cell r="A1043">
            <v>3143</v>
          </cell>
          <cell r="B1043" t="str">
            <v>marcaidac@yahoo.com.ar</v>
          </cell>
          <cell r="C1043">
            <v>44356</v>
          </cell>
          <cell r="D1043" t="str">
            <v>Abierta</v>
          </cell>
          <cell r="E1043" t="str">
            <v>Recibido</v>
          </cell>
          <cell r="F1043" t="str">
            <v>Enviado</v>
          </cell>
          <cell r="G1043" t="str">
            <v>ARS</v>
          </cell>
          <cell r="H1043">
            <v>2061</v>
          </cell>
          <cell r="I1043">
            <v>0</v>
          </cell>
          <cell r="J1043">
            <v>0</v>
          </cell>
          <cell r="K1043">
            <v>2061</v>
          </cell>
        </row>
        <row r="1044">
          <cell r="A1044">
            <v>3143</v>
          </cell>
          <cell r="B1044" t="str">
            <v>marcaidac@yahoo.com.ar</v>
          </cell>
        </row>
        <row r="1045">
          <cell r="A1045">
            <v>3142</v>
          </cell>
          <cell r="B1045" t="str">
            <v>fabythebest1990@gmail.com</v>
          </cell>
          <cell r="C1045">
            <v>44356</v>
          </cell>
          <cell r="D1045" t="str">
            <v>Abierta</v>
          </cell>
          <cell r="E1045" t="str">
            <v>Pendiente</v>
          </cell>
          <cell r="F1045" t="str">
            <v>No está empaquetado</v>
          </cell>
          <cell r="G1045" t="str">
            <v>ARS</v>
          </cell>
          <cell r="H1045">
            <v>1998</v>
          </cell>
          <cell r="I1045">
            <v>0</v>
          </cell>
          <cell r="J1045">
            <v>0</v>
          </cell>
          <cell r="K1045">
            <v>1998</v>
          </cell>
        </row>
        <row r="1046">
          <cell r="A1046">
            <v>3141</v>
          </cell>
          <cell r="B1046" t="str">
            <v>fabythebest1990@gmail.com</v>
          </cell>
          <cell r="C1046">
            <v>44356</v>
          </cell>
          <cell r="D1046" t="str">
            <v>Abierta</v>
          </cell>
          <cell r="E1046" t="str">
            <v>Recibido</v>
          </cell>
          <cell r="F1046" t="str">
            <v>Enviado</v>
          </cell>
          <cell r="G1046" t="str">
            <v>ARS</v>
          </cell>
          <cell r="H1046">
            <v>3996</v>
          </cell>
          <cell r="I1046">
            <v>0</v>
          </cell>
          <cell r="J1046">
            <v>0</v>
          </cell>
          <cell r="K1046">
            <v>3996</v>
          </cell>
        </row>
        <row r="1047">
          <cell r="A1047">
            <v>3140</v>
          </cell>
          <cell r="B1047" t="str">
            <v>gisela@cerini.net</v>
          </cell>
          <cell r="C1047">
            <v>44356</v>
          </cell>
          <cell r="D1047" t="str">
            <v>Abierta</v>
          </cell>
          <cell r="E1047" t="str">
            <v>Recibido</v>
          </cell>
          <cell r="F1047" t="str">
            <v>Enviado</v>
          </cell>
          <cell r="G1047" t="str">
            <v>ARS</v>
          </cell>
          <cell r="H1047" t="str">
            <v>1399.96</v>
          </cell>
          <cell r="I1047">
            <v>0</v>
          </cell>
          <cell r="J1047">
            <v>0</v>
          </cell>
          <cell r="K1047" t="str">
            <v>1399.96</v>
          </cell>
        </row>
        <row r="1048">
          <cell r="A1048">
            <v>3139</v>
          </cell>
          <cell r="B1048" t="str">
            <v>arismendinelcy@gmail.com</v>
          </cell>
          <cell r="C1048">
            <v>44356</v>
          </cell>
          <cell r="D1048" t="str">
            <v>Abierta</v>
          </cell>
          <cell r="E1048" t="str">
            <v>Recibido</v>
          </cell>
          <cell r="F1048" t="str">
            <v>Enviado</v>
          </cell>
          <cell r="G1048" t="str">
            <v>ARS</v>
          </cell>
          <cell r="H1048">
            <v>2800</v>
          </cell>
          <cell r="I1048">
            <v>0</v>
          </cell>
          <cell r="J1048">
            <v>0</v>
          </cell>
          <cell r="K1048">
            <v>2800</v>
          </cell>
        </row>
        <row r="1049">
          <cell r="A1049">
            <v>3138</v>
          </cell>
          <cell r="B1049" t="str">
            <v>naniimoreno@hotmail.com</v>
          </cell>
          <cell r="C1049">
            <v>44356</v>
          </cell>
          <cell r="D1049" t="str">
            <v>Abierta</v>
          </cell>
          <cell r="E1049" t="str">
            <v>Recibido</v>
          </cell>
          <cell r="F1049" t="str">
            <v>Enviado</v>
          </cell>
          <cell r="G1049" t="str">
            <v>ARS</v>
          </cell>
          <cell r="H1049">
            <v>720</v>
          </cell>
          <cell r="I1049">
            <v>0</v>
          </cell>
          <cell r="J1049">
            <v>0</v>
          </cell>
          <cell r="K1049">
            <v>720</v>
          </cell>
        </row>
        <row r="1050">
          <cell r="A1050">
            <v>3137</v>
          </cell>
          <cell r="B1050" t="str">
            <v>azcurra.brenda@hotmail.com</v>
          </cell>
          <cell r="C1050">
            <v>44356</v>
          </cell>
          <cell r="D1050" t="str">
            <v>Abierta</v>
          </cell>
          <cell r="E1050" t="str">
            <v>Recibido</v>
          </cell>
          <cell r="F1050" t="str">
            <v>Enviado</v>
          </cell>
          <cell r="G1050" t="str">
            <v>ARS</v>
          </cell>
          <cell r="H1050">
            <v>1674</v>
          </cell>
          <cell r="I1050">
            <v>0</v>
          </cell>
          <cell r="J1050">
            <v>0</v>
          </cell>
          <cell r="K1050">
            <v>1674</v>
          </cell>
        </row>
        <row r="1051">
          <cell r="A1051">
            <v>3136</v>
          </cell>
          <cell r="B1051" t="str">
            <v>lubonatalia@hotmail.com</v>
          </cell>
          <cell r="C1051">
            <v>44356</v>
          </cell>
          <cell r="D1051" t="str">
            <v>Abierta</v>
          </cell>
          <cell r="E1051" t="str">
            <v>Recibido</v>
          </cell>
          <cell r="F1051" t="str">
            <v>Enviado</v>
          </cell>
          <cell r="G1051" t="str">
            <v>ARS</v>
          </cell>
          <cell r="H1051">
            <v>5398</v>
          </cell>
          <cell r="I1051">
            <v>0</v>
          </cell>
          <cell r="J1051">
            <v>0</v>
          </cell>
          <cell r="K1051">
            <v>5398</v>
          </cell>
        </row>
        <row r="1052">
          <cell r="A1052">
            <v>3136</v>
          </cell>
          <cell r="B1052" t="str">
            <v>lubonatalia@hotmail.com</v>
          </cell>
        </row>
        <row r="1053">
          <cell r="A1053">
            <v>3136</v>
          </cell>
          <cell r="B1053" t="str">
            <v>lubonatalia@hotmail.com</v>
          </cell>
        </row>
        <row r="1054">
          <cell r="A1054">
            <v>3136</v>
          </cell>
          <cell r="B1054" t="str">
            <v>lubonatalia@hotmail.com</v>
          </cell>
        </row>
        <row r="1055">
          <cell r="A1055">
            <v>3135</v>
          </cell>
          <cell r="B1055" t="str">
            <v>karofunes84@gmail.com</v>
          </cell>
          <cell r="C1055">
            <v>44356</v>
          </cell>
          <cell r="D1055" t="str">
            <v>Abierta</v>
          </cell>
          <cell r="E1055" t="str">
            <v>Recibido</v>
          </cell>
          <cell r="F1055" t="str">
            <v>Enviado</v>
          </cell>
          <cell r="G1055" t="str">
            <v>ARS</v>
          </cell>
          <cell r="H1055">
            <v>2450</v>
          </cell>
          <cell r="I1055">
            <v>0</v>
          </cell>
          <cell r="J1055" t="str">
            <v>376.33</v>
          </cell>
          <cell r="K1055" t="str">
            <v>2826.33</v>
          </cell>
        </row>
        <row r="1056">
          <cell r="A1056">
            <v>3134</v>
          </cell>
          <cell r="B1056" t="str">
            <v>giselaozieminski@hotmail.com</v>
          </cell>
          <cell r="C1056">
            <v>44355</v>
          </cell>
          <cell r="D1056" t="str">
            <v>Abierta</v>
          </cell>
          <cell r="E1056" t="str">
            <v>Recibido</v>
          </cell>
          <cell r="F1056" t="str">
            <v>Enviado</v>
          </cell>
          <cell r="G1056" t="str">
            <v>ARS</v>
          </cell>
          <cell r="H1056">
            <v>1518</v>
          </cell>
          <cell r="I1056">
            <v>0</v>
          </cell>
          <cell r="J1056">
            <v>0</v>
          </cell>
          <cell r="K1056">
            <v>1518</v>
          </cell>
        </row>
        <row r="1057">
          <cell r="A1057">
            <v>3134</v>
          </cell>
          <cell r="B1057" t="str">
            <v>giselaozieminski@hotmail.com</v>
          </cell>
        </row>
        <row r="1058">
          <cell r="A1058">
            <v>3134</v>
          </cell>
          <cell r="B1058" t="str">
            <v>giselaozieminski@hotmail.com</v>
          </cell>
        </row>
        <row r="1059">
          <cell r="A1059">
            <v>3133</v>
          </cell>
          <cell r="B1059" t="str">
            <v>diegoszyld@gmail.com</v>
          </cell>
          <cell r="C1059">
            <v>44355</v>
          </cell>
          <cell r="D1059" t="str">
            <v>Abierta</v>
          </cell>
          <cell r="E1059" t="str">
            <v>Recibido</v>
          </cell>
          <cell r="F1059" t="str">
            <v>Enviado</v>
          </cell>
          <cell r="G1059" t="str">
            <v>ARS</v>
          </cell>
          <cell r="H1059">
            <v>1341</v>
          </cell>
          <cell r="I1059">
            <v>0</v>
          </cell>
          <cell r="J1059">
            <v>0</v>
          </cell>
          <cell r="K1059">
            <v>1341</v>
          </cell>
        </row>
        <row r="1060">
          <cell r="A1060">
            <v>3132</v>
          </cell>
          <cell r="B1060" t="str">
            <v>juancruzvincenti@gmail.com</v>
          </cell>
          <cell r="C1060">
            <v>44355</v>
          </cell>
          <cell r="D1060" t="str">
            <v>Abierta</v>
          </cell>
          <cell r="E1060" t="str">
            <v>Recibido</v>
          </cell>
          <cell r="F1060" t="str">
            <v>Enviado</v>
          </cell>
          <cell r="G1060" t="str">
            <v>ARS</v>
          </cell>
          <cell r="H1060" t="str">
            <v>2747.8</v>
          </cell>
          <cell r="I1060">
            <v>0</v>
          </cell>
          <cell r="J1060">
            <v>0</v>
          </cell>
          <cell r="K1060" t="str">
            <v>2747.8</v>
          </cell>
        </row>
        <row r="1061">
          <cell r="A1061">
            <v>3132</v>
          </cell>
          <cell r="B1061" t="str">
            <v>juancruzvincenti@gmail.com</v>
          </cell>
        </row>
        <row r="1062">
          <cell r="A1062">
            <v>3132</v>
          </cell>
          <cell r="B1062" t="str">
            <v>juancruzvincenti@gmail.com</v>
          </cell>
        </row>
        <row r="1063">
          <cell r="A1063">
            <v>3131</v>
          </cell>
          <cell r="B1063" t="str">
            <v>mendozamarisol@live.com.ar</v>
          </cell>
          <cell r="C1063">
            <v>44355</v>
          </cell>
          <cell r="D1063" t="str">
            <v>Abierta</v>
          </cell>
          <cell r="E1063" t="str">
            <v>Recibido</v>
          </cell>
          <cell r="F1063" t="str">
            <v>Enviado</v>
          </cell>
          <cell r="G1063" t="str">
            <v>ARS</v>
          </cell>
          <cell r="H1063" t="str">
            <v>2643.5</v>
          </cell>
          <cell r="I1063">
            <v>0</v>
          </cell>
          <cell r="J1063">
            <v>0</v>
          </cell>
          <cell r="K1063" t="str">
            <v>2643.5</v>
          </cell>
        </row>
        <row r="1064">
          <cell r="A1064">
            <v>3131</v>
          </cell>
          <cell r="B1064" t="str">
            <v>mendozamarisol@live.com.ar</v>
          </cell>
        </row>
        <row r="1065">
          <cell r="A1065">
            <v>3131</v>
          </cell>
          <cell r="B1065" t="str">
            <v>mendozamarisol@live.com.ar</v>
          </cell>
        </row>
        <row r="1066">
          <cell r="A1066">
            <v>3130</v>
          </cell>
          <cell r="B1066" t="str">
            <v>paulaagustinabarros@gmail.com</v>
          </cell>
          <cell r="C1066">
            <v>44355</v>
          </cell>
          <cell r="D1066" t="str">
            <v>Abierta</v>
          </cell>
          <cell r="E1066" t="str">
            <v>Recibido</v>
          </cell>
          <cell r="F1066" t="str">
            <v>Enviado</v>
          </cell>
          <cell r="G1066" t="str">
            <v>ARS</v>
          </cell>
          <cell r="H1066" t="str">
            <v>1009.99</v>
          </cell>
          <cell r="I1066">
            <v>0</v>
          </cell>
          <cell r="J1066">
            <v>0</v>
          </cell>
          <cell r="K1066" t="str">
            <v>1009.99</v>
          </cell>
        </row>
        <row r="1067">
          <cell r="A1067">
            <v>3130</v>
          </cell>
          <cell r="B1067" t="str">
            <v>paulaagustinabarros@gmail.com</v>
          </cell>
        </row>
        <row r="1068">
          <cell r="A1068">
            <v>3129</v>
          </cell>
          <cell r="B1068" t="str">
            <v>maria.acevedo@transener.com.ar</v>
          </cell>
          <cell r="C1068">
            <v>44355</v>
          </cell>
          <cell r="D1068" t="str">
            <v>Abierta</v>
          </cell>
          <cell r="E1068" t="str">
            <v>Recibido</v>
          </cell>
          <cell r="F1068" t="str">
            <v>Enviado</v>
          </cell>
          <cell r="G1068" t="str">
            <v>ARS</v>
          </cell>
          <cell r="H1068" t="str">
            <v>1908.8</v>
          </cell>
          <cell r="I1068">
            <v>0</v>
          </cell>
          <cell r="J1068">
            <v>0</v>
          </cell>
          <cell r="K1068" t="str">
            <v>1908.8</v>
          </cell>
        </row>
        <row r="1069">
          <cell r="A1069">
            <v>3129</v>
          </cell>
          <cell r="B1069" t="str">
            <v>maria.acevedo@transener.com.ar</v>
          </cell>
        </row>
        <row r="1070">
          <cell r="A1070">
            <v>3129</v>
          </cell>
          <cell r="B1070" t="str">
            <v>maria.acevedo@transener.com.ar</v>
          </cell>
        </row>
        <row r="1071">
          <cell r="A1071">
            <v>3129</v>
          </cell>
          <cell r="B1071" t="str">
            <v>maria.acevedo@transener.com.ar</v>
          </cell>
        </row>
        <row r="1072">
          <cell r="A1072">
            <v>3129</v>
          </cell>
          <cell r="B1072" t="str">
            <v>maria.acevedo@transener.com.ar</v>
          </cell>
        </row>
        <row r="1073">
          <cell r="A1073">
            <v>3128</v>
          </cell>
          <cell r="B1073" t="str">
            <v>lic.macarenalozano@gmail.com</v>
          </cell>
          <cell r="C1073">
            <v>44354</v>
          </cell>
          <cell r="D1073" t="str">
            <v>Abierta</v>
          </cell>
          <cell r="E1073" t="str">
            <v>Recibido</v>
          </cell>
          <cell r="F1073" t="str">
            <v>Enviado</v>
          </cell>
          <cell r="G1073" t="str">
            <v>ARS</v>
          </cell>
          <cell r="H1073" t="str">
            <v>1433.5</v>
          </cell>
          <cell r="I1073">
            <v>0</v>
          </cell>
          <cell r="J1073">
            <v>0</v>
          </cell>
          <cell r="K1073" t="str">
            <v>1433.5</v>
          </cell>
        </row>
        <row r="1074">
          <cell r="A1074">
            <v>3128</v>
          </cell>
          <cell r="B1074" t="str">
            <v>lic.macarenalozano@gmail.com</v>
          </cell>
        </row>
        <row r="1075">
          <cell r="A1075">
            <v>3128</v>
          </cell>
          <cell r="B1075" t="str">
            <v>lic.macarenalozano@gmail.com</v>
          </cell>
        </row>
        <row r="1076">
          <cell r="A1076">
            <v>3128</v>
          </cell>
          <cell r="B1076" t="str">
            <v>lic.macarenalozano@gmail.com</v>
          </cell>
        </row>
        <row r="1077">
          <cell r="A1077">
            <v>3127</v>
          </cell>
          <cell r="B1077" t="str">
            <v>grom_andrea@outlook.com</v>
          </cell>
          <cell r="C1077">
            <v>44354</v>
          </cell>
          <cell r="D1077" t="str">
            <v>Abierta</v>
          </cell>
          <cell r="E1077" t="str">
            <v>Recibido</v>
          </cell>
          <cell r="F1077" t="str">
            <v>Enviado</v>
          </cell>
          <cell r="G1077" t="str">
            <v>ARS</v>
          </cell>
          <cell r="H1077" t="str">
            <v>2603.99</v>
          </cell>
          <cell r="I1077">
            <v>0</v>
          </cell>
          <cell r="J1077">
            <v>0</v>
          </cell>
          <cell r="K1077" t="str">
            <v>2603.99</v>
          </cell>
        </row>
        <row r="1078">
          <cell r="A1078">
            <v>3127</v>
          </cell>
          <cell r="B1078" t="str">
            <v>grom_andrea@outlook.com</v>
          </cell>
        </row>
        <row r="1079">
          <cell r="A1079">
            <v>3127</v>
          </cell>
          <cell r="B1079" t="str">
            <v>grom_andrea@outlook.com</v>
          </cell>
        </row>
        <row r="1080">
          <cell r="A1080">
            <v>3127</v>
          </cell>
          <cell r="B1080" t="str">
            <v>grom_andrea@outlook.com</v>
          </cell>
        </row>
        <row r="1081">
          <cell r="A1081">
            <v>3125</v>
          </cell>
          <cell r="B1081" t="str">
            <v>leivabenitezdeisy@gmail.com</v>
          </cell>
          <cell r="C1081">
            <v>44354</v>
          </cell>
          <cell r="D1081" t="str">
            <v>Abierta</v>
          </cell>
          <cell r="E1081" t="str">
            <v>Recibido</v>
          </cell>
          <cell r="F1081" t="str">
            <v>Enviado</v>
          </cell>
          <cell r="G1081" t="str">
            <v>ARS</v>
          </cell>
          <cell r="H1081">
            <v>3191</v>
          </cell>
          <cell r="I1081">
            <v>0</v>
          </cell>
          <cell r="J1081">
            <v>0</v>
          </cell>
          <cell r="K1081">
            <v>3191</v>
          </cell>
        </row>
        <row r="1082">
          <cell r="A1082">
            <v>3125</v>
          </cell>
          <cell r="B1082" t="str">
            <v>leivabenitezdeisy@gmail.com</v>
          </cell>
        </row>
        <row r="1083">
          <cell r="A1083">
            <v>3125</v>
          </cell>
          <cell r="B1083" t="str">
            <v>leivabenitezdeisy@gmail.com</v>
          </cell>
        </row>
        <row r="1084">
          <cell r="A1084">
            <v>3125</v>
          </cell>
          <cell r="B1084" t="str">
            <v>leivabenitezdeisy@gmail.com</v>
          </cell>
        </row>
        <row r="1085">
          <cell r="A1085">
            <v>3124</v>
          </cell>
          <cell r="B1085" t="str">
            <v>florencia.jaen@gmail.com</v>
          </cell>
          <cell r="C1085">
            <v>44354</v>
          </cell>
          <cell r="D1085" t="str">
            <v>Abierta</v>
          </cell>
          <cell r="E1085" t="str">
            <v>Recibido</v>
          </cell>
          <cell r="F1085" t="str">
            <v>Enviado</v>
          </cell>
          <cell r="G1085" t="str">
            <v>ARS</v>
          </cell>
          <cell r="H1085" t="str">
            <v>4128.64</v>
          </cell>
          <cell r="I1085">
            <v>0</v>
          </cell>
          <cell r="J1085">
            <v>0</v>
          </cell>
          <cell r="K1085" t="str">
            <v>4128.64</v>
          </cell>
        </row>
        <row r="1086">
          <cell r="A1086">
            <v>3124</v>
          </cell>
          <cell r="B1086" t="str">
            <v>florencia.jaen@gmail.com</v>
          </cell>
        </row>
        <row r="1087">
          <cell r="A1087">
            <v>3124</v>
          </cell>
          <cell r="B1087" t="str">
            <v>florencia.jaen@gmail.com</v>
          </cell>
        </row>
        <row r="1088">
          <cell r="A1088">
            <v>3124</v>
          </cell>
          <cell r="B1088" t="str">
            <v>florencia.jaen@gmail.com</v>
          </cell>
        </row>
        <row r="1089">
          <cell r="A1089">
            <v>3124</v>
          </cell>
          <cell r="B1089" t="str">
            <v>florencia.jaen@gmail.com</v>
          </cell>
        </row>
        <row r="1090">
          <cell r="A1090">
            <v>3123</v>
          </cell>
          <cell r="B1090" t="str">
            <v>julieta.merel@gmail.com</v>
          </cell>
          <cell r="C1090">
            <v>44354</v>
          </cell>
          <cell r="D1090" t="str">
            <v>Abierta</v>
          </cell>
          <cell r="E1090" t="str">
            <v>Recibido</v>
          </cell>
          <cell r="F1090" t="str">
            <v>Enviado</v>
          </cell>
          <cell r="G1090" t="str">
            <v>ARS</v>
          </cell>
          <cell r="H1090">
            <v>1509</v>
          </cell>
          <cell r="I1090">
            <v>0</v>
          </cell>
          <cell r="J1090">
            <v>0</v>
          </cell>
          <cell r="K1090">
            <v>1509</v>
          </cell>
        </row>
        <row r="1091">
          <cell r="A1091">
            <v>3123</v>
          </cell>
          <cell r="B1091" t="str">
            <v>julieta.merel@gmail.com</v>
          </cell>
        </row>
        <row r="1092">
          <cell r="A1092">
            <v>3122</v>
          </cell>
          <cell r="B1092" t="str">
            <v>susi.zv@hotmail.com</v>
          </cell>
          <cell r="C1092">
            <v>44353</v>
          </cell>
          <cell r="D1092" t="str">
            <v>Abierta</v>
          </cell>
          <cell r="E1092" t="str">
            <v>Recibido</v>
          </cell>
          <cell r="F1092" t="str">
            <v>Enviado</v>
          </cell>
          <cell r="G1092" t="str">
            <v>ARS</v>
          </cell>
          <cell r="H1092">
            <v>3950</v>
          </cell>
          <cell r="I1092">
            <v>0</v>
          </cell>
          <cell r="J1092">
            <v>0</v>
          </cell>
          <cell r="K1092">
            <v>3950</v>
          </cell>
        </row>
        <row r="1093">
          <cell r="A1093">
            <v>3121</v>
          </cell>
          <cell r="B1093" t="str">
            <v>barberisernestina2@gmail.com</v>
          </cell>
          <cell r="C1093">
            <v>44353</v>
          </cell>
          <cell r="D1093" t="str">
            <v>Abierta</v>
          </cell>
          <cell r="E1093" t="str">
            <v>Pendiente</v>
          </cell>
          <cell r="F1093" t="str">
            <v>No está empaquetado</v>
          </cell>
          <cell r="G1093" t="str">
            <v>ARS</v>
          </cell>
          <cell r="H1093">
            <v>720</v>
          </cell>
          <cell r="I1093">
            <v>0</v>
          </cell>
          <cell r="J1093" t="str">
            <v>375.54</v>
          </cell>
          <cell r="K1093" t="str">
            <v>1095.54</v>
          </cell>
        </row>
        <row r="1094">
          <cell r="A1094">
            <v>3120</v>
          </cell>
          <cell r="B1094" t="str">
            <v>barbarascuderiok@hotmail.com</v>
          </cell>
          <cell r="C1094">
            <v>44353</v>
          </cell>
          <cell r="D1094" t="str">
            <v>Abierta</v>
          </cell>
          <cell r="E1094" t="str">
            <v>Recibido</v>
          </cell>
          <cell r="F1094" t="str">
            <v>Enviado</v>
          </cell>
          <cell r="G1094" t="str">
            <v>ARS</v>
          </cell>
          <cell r="H1094">
            <v>9184</v>
          </cell>
          <cell r="I1094">
            <v>0</v>
          </cell>
          <cell r="J1094">
            <v>0</v>
          </cell>
          <cell r="K1094">
            <v>9184</v>
          </cell>
        </row>
        <row r="1095">
          <cell r="A1095">
            <v>3120</v>
          </cell>
          <cell r="B1095" t="str">
            <v>barbarascuderiok@hotmail.com</v>
          </cell>
        </row>
        <row r="1096">
          <cell r="A1096">
            <v>3120</v>
          </cell>
          <cell r="B1096" t="str">
            <v>barbarascuderiok@hotmail.com</v>
          </cell>
        </row>
        <row r="1097">
          <cell r="A1097">
            <v>3120</v>
          </cell>
          <cell r="B1097" t="str">
            <v>barbarascuderiok@hotmail.com</v>
          </cell>
        </row>
        <row r="1098">
          <cell r="A1098">
            <v>3120</v>
          </cell>
          <cell r="B1098" t="str">
            <v>barbarascuderiok@hotmail.com</v>
          </cell>
        </row>
        <row r="1099">
          <cell r="A1099">
            <v>3120</v>
          </cell>
          <cell r="B1099" t="str">
            <v>barbarascuderiok@hotmail.com</v>
          </cell>
        </row>
        <row r="1100">
          <cell r="A1100">
            <v>3120</v>
          </cell>
          <cell r="B1100" t="str">
            <v>barbarascuderiok@hotmail.com</v>
          </cell>
        </row>
        <row r="1101">
          <cell r="A1101">
            <v>3120</v>
          </cell>
          <cell r="B1101" t="str">
            <v>barbarascuderiok@hotmail.com</v>
          </cell>
        </row>
        <row r="1102">
          <cell r="A1102">
            <v>3120</v>
          </cell>
          <cell r="B1102" t="str">
            <v>barbarascuderiok@hotmail.com</v>
          </cell>
        </row>
        <row r="1103">
          <cell r="A1103">
            <v>3120</v>
          </cell>
          <cell r="B1103" t="str">
            <v>barbarascuderiok@hotmail.com</v>
          </cell>
        </row>
        <row r="1104">
          <cell r="A1104">
            <v>3120</v>
          </cell>
          <cell r="B1104" t="str">
            <v>barbarascuderiok@hotmail.com</v>
          </cell>
        </row>
        <row r="1105">
          <cell r="A1105">
            <v>3120</v>
          </cell>
          <cell r="B1105" t="str">
            <v>barbarascuderiok@hotmail.com</v>
          </cell>
        </row>
        <row r="1106">
          <cell r="A1106">
            <v>3120</v>
          </cell>
          <cell r="B1106" t="str">
            <v>barbarascuderiok@hotmail.com</v>
          </cell>
        </row>
        <row r="1107">
          <cell r="A1107">
            <v>3119</v>
          </cell>
          <cell r="B1107" t="str">
            <v>magui412811@hotmail.com</v>
          </cell>
          <cell r="C1107">
            <v>44353</v>
          </cell>
          <cell r="D1107" t="str">
            <v>Abierta</v>
          </cell>
          <cell r="E1107" t="str">
            <v>Recibido</v>
          </cell>
          <cell r="F1107" t="str">
            <v>Enviado</v>
          </cell>
          <cell r="G1107" t="str">
            <v>ARS</v>
          </cell>
          <cell r="H1107" t="str">
            <v>4563.71</v>
          </cell>
          <cell r="I1107">
            <v>0</v>
          </cell>
          <cell r="J1107">
            <v>0</v>
          </cell>
          <cell r="K1107" t="str">
            <v>4563.71</v>
          </cell>
        </row>
        <row r="1108">
          <cell r="A1108">
            <v>3119</v>
          </cell>
          <cell r="B1108" t="str">
            <v>magui412811@hotmail.com</v>
          </cell>
        </row>
        <row r="1109">
          <cell r="A1109">
            <v>3119</v>
          </cell>
          <cell r="B1109" t="str">
            <v>magui412811@hotmail.com</v>
          </cell>
        </row>
        <row r="1110">
          <cell r="A1110">
            <v>3119</v>
          </cell>
          <cell r="B1110" t="str">
            <v>magui412811@hotmail.com</v>
          </cell>
        </row>
        <row r="1111">
          <cell r="A1111">
            <v>3119</v>
          </cell>
          <cell r="B1111" t="str">
            <v>magui412811@hotmail.com</v>
          </cell>
        </row>
        <row r="1112">
          <cell r="A1112">
            <v>3118</v>
          </cell>
          <cell r="B1112" t="str">
            <v>vanina.grassi@gmail.com</v>
          </cell>
          <cell r="C1112">
            <v>44353</v>
          </cell>
          <cell r="D1112" t="str">
            <v>Abierta</v>
          </cell>
          <cell r="E1112" t="str">
            <v>Recibido</v>
          </cell>
          <cell r="F1112" t="str">
            <v>Enviado</v>
          </cell>
          <cell r="G1112" t="str">
            <v>ARS</v>
          </cell>
          <cell r="H1112">
            <v>5096</v>
          </cell>
          <cell r="I1112">
            <v>0</v>
          </cell>
          <cell r="J1112">
            <v>0</v>
          </cell>
          <cell r="K1112">
            <v>5096</v>
          </cell>
        </row>
        <row r="1113">
          <cell r="A1113">
            <v>3118</v>
          </cell>
          <cell r="B1113" t="str">
            <v>vanina.grassi@gmail.com</v>
          </cell>
        </row>
        <row r="1114">
          <cell r="A1114">
            <v>3118</v>
          </cell>
          <cell r="B1114" t="str">
            <v>vanina.grassi@gmail.com</v>
          </cell>
        </row>
        <row r="1115">
          <cell r="A1115">
            <v>3118</v>
          </cell>
          <cell r="B1115" t="str">
            <v>vanina.grassi@gmail.com</v>
          </cell>
        </row>
        <row r="1116">
          <cell r="A1116">
            <v>3118</v>
          </cell>
          <cell r="B1116" t="str">
            <v>vanina.grassi@gmail.com</v>
          </cell>
        </row>
        <row r="1117">
          <cell r="A1117">
            <v>3118</v>
          </cell>
          <cell r="B1117" t="str">
            <v>vanina.grassi@gmail.com</v>
          </cell>
        </row>
        <row r="1118">
          <cell r="A1118">
            <v>3118</v>
          </cell>
          <cell r="B1118" t="str">
            <v>vanina.grassi@gmail.com</v>
          </cell>
        </row>
        <row r="1119">
          <cell r="A1119">
            <v>3118</v>
          </cell>
          <cell r="B1119" t="str">
            <v>vanina.grassi@gmail.com</v>
          </cell>
        </row>
        <row r="1120">
          <cell r="A1120">
            <v>3118</v>
          </cell>
          <cell r="B1120" t="str">
            <v>vanina.grassi@gmail.com</v>
          </cell>
        </row>
        <row r="1121">
          <cell r="A1121">
            <v>3117</v>
          </cell>
          <cell r="B1121" t="str">
            <v>ayelen_linares@yahoo.com</v>
          </cell>
          <cell r="C1121">
            <v>44353</v>
          </cell>
          <cell r="D1121" t="str">
            <v>Abierta</v>
          </cell>
          <cell r="E1121" t="str">
            <v>Recibido</v>
          </cell>
          <cell r="F1121" t="str">
            <v>Enviado</v>
          </cell>
          <cell r="G1121" t="str">
            <v>ARS</v>
          </cell>
          <cell r="H1121">
            <v>2400</v>
          </cell>
          <cell r="I1121">
            <v>0</v>
          </cell>
          <cell r="J1121">
            <v>0</v>
          </cell>
          <cell r="K1121">
            <v>2400</v>
          </cell>
        </row>
        <row r="1122">
          <cell r="A1122">
            <v>3116</v>
          </cell>
          <cell r="B1122" t="str">
            <v>ailen.nh@hotmail.com</v>
          </cell>
          <cell r="C1122">
            <v>44352</v>
          </cell>
          <cell r="D1122" t="str">
            <v>Abierta</v>
          </cell>
          <cell r="E1122" t="str">
            <v>Recibido</v>
          </cell>
          <cell r="F1122" t="str">
            <v>Enviado</v>
          </cell>
          <cell r="G1122" t="str">
            <v>ARS</v>
          </cell>
          <cell r="H1122" t="str">
            <v>5128.99</v>
          </cell>
          <cell r="I1122">
            <v>0</v>
          </cell>
          <cell r="J1122" t="str">
            <v>407.47</v>
          </cell>
          <cell r="K1122" t="str">
            <v>5536.46</v>
          </cell>
        </row>
        <row r="1123">
          <cell r="A1123">
            <v>3116</v>
          </cell>
          <cell r="B1123" t="str">
            <v>ailen.nh@hotmail.com</v>
          </cell>
        </row>
        <row r="1124">
          <cell r="A1124">
            <v>3116</v>
          </cell>
          <cell r="B1124" t="str">
            <v>ailen.nh@hotmail.com</v>
          </cell>
        </row>
        <row r="1125">
          <cell r="A1125">
            <v>3116</v>
          </cell>
          <cell r="B1125" t="str">
            <v>ailen.nh@hotmail.com</v>
          </cell>
        </row>
        <row r="1126">
          <cell r="A1126">
            <v>3116</v>
          </cell>
          <cell r="B1126" t="str">
            <v>ailen.nh@hotmail.com</v>
          </cell>
        </row>
        <row r="1127">
          <cell r="A1127">
            <v>3116</v>
          </cell>
          <cell r="B1127" t="str">
            <v>ailen.nh@hotmail.com</v>
          </cell>
        </row>
        <row r="1128">
          <cell r="A1128">
            <v>3116</v>
          </cell>
          <cell r="B1128" t="str">
            <v>ailen.nh@hotmail.com</v>
          </cell>
        </row>
        <row r="1129">
          <cell r="A1129">
            <v>3116</v>
          </cell>
          <cell r="B1129" t="str">
            <v>ailen.nh@hotmail.com</v>
          </cell>
        </row>
        <row r="1130">
          <cell r="A1130">
            <v>3115</v>
          </cell>
          <cell r="B1130" t="str">
            <v>caty_cavanagh@hotmail.com</v>
          </cell>
          <cell r="C1130">
            <v>44351</v>
          </cell>
          <cell r="D1130" t="str">
            <v>Abierta</v>
          </cell>
          <cell r="E1130" t="str">
            <v>Recibido</v>
          </cell>
          <cell r="F1130" t="str">
            <v>Enviado</v>
          </cell>
          <cell r="G1130" t="str">
            <v>ARS</v>
          </cell>
          <cell r="H1130">
            <v>3870</v>
          </cell>
          <cell r="I1130">
            <v>0</v>
          </cell>
          <cell r="J1130">
            <v>0</v>
          </cell>
          <cell r="K1130">
            <v>3870</v>
          </cell>
        </row>
        <row r="1131">
          <cell r="A1131">
            <v>3115</v>
          </cell>
          <cell r="B1131" t="str">
            <v>caty_cavanagh@hotmail.com</v>
          </cell>
        </row>
        <row r="1132">
          <cell r="A1132">
            <v>3115</v>
          </cell>
          <cell r="B1132" t="str">
            <v>caty_cavanagh@hotmail.com</v>
          </cell>
        </row>
        <row r="1133">
          <cell r="A1133">
            <v>3115</v>
          </cell>
          <cell r="B1133" t="str">
            <v>caty_cavanagh@hotmail.com</v>
          </cell>
        </row>
        <row r="1134">
          <cell r="A1134">
            <v>3115</v>
          </cell>
          <cell r="B1134" t="str">
            <v>caty_cavanagh@hotmail.com</v>
          </cell>
        </row>
        <row r="1135">
          <cell r="A1135">
            <v>3115</v>
          </cell>
          <cell r="B1135" t="str">
            <v>caty_cavanagh@hotmail.com</v>
          </cell>
        </row>
        <row r="1136">
          <cell r="A1136">
            <v>3115</v>
          </cell>
          <cell r="B1136" t="str">
            <v>caty_cavanagh@hotmail.com</v>
          </cell>
        </row>
        <row r="1137">
          <cell r="A1137">
            <v>3114</v>
          </cell>
          <cell r="B1137" t="str">
            <v>correa.majo@yahoo.com</v>
          </cell>
          <cell r="C1137">
            <v>44351</v>
          </cell>
          <cell r="D1137" t="str">
            <v>Abierta</v>
          </cell>
          <cell r="E1137" t="str">
            <v>Recibido</v>
          </cell>
          <cell r="F1137" t="str">
            <v>Enviado</v>
          </cell>
          <cell r="G1137" t="str">
            <v>ARS</v>
          </cell>
          <cell r="H1137" t="str">
            <v>943.99</v>
          </cell>
          <cell r="I1137">
            <v>0</v>
          </cell>
          <cell r="J1137">
            <v>0</v>
          </cell>
          <cell r="K1137" t="str">
            <v>943.99</v>
          </cell>
        </row>
        <row r="1138">
          <cell r="A1138">
            <v>3114</v>
          </cell>
          <cell r="B1138" t="str">
            <v>correa.majo@yahoo.com</v>
          </cell>
        </row>
        <row r="1139">
          <cell r="A1139">
            <v>3113</v>
          </cell>
          <cell r="B1139" t="str">
            <v>solamentetincho@gmail.com</v>
          </cell>
          <cell r="C1139">
            <v>44351</v>
          </cell>
          <cell r="D1139" t="str">
            <v>Abierta</v>
          </cell>
          <cell r="E1139" t="str">
            <v>Recibido</v>
          </cell>
          <cell r="F1139" t="str">
            <v>Enviado</v>
          </cell>
          <cell r="G1139" t="str">
            <v>ARS</v>
          </cell>
          <cell r="H1139">
            <v>720</v>
          </cell>
          <cell r="I1139">
            <v>0</v>
          </cell>
          <cell r="J1139">
            <v>0</v>
          </cell>
          <cell r="K1139">
            <v>720</v>
          </cell>
        </row>
        <row r="1140">
          <cell r="A1140">
            <v>3112</v>
          </cell>
          <cell r="B1140" t="str">
            <v>francatattu3@gmail.com</v>
          </cell>
          <cell r="C1140">
            <v>44351</v>
          </cell>
          <cell r="D1140" t="str">
            <v>Abierta</v>
          </cell>
          <cell r="E1140" t="str">
            <v>Recibido</v>
          </cell>
          <cell r="F1140" t="str">
            <v>Enviado</v>
          </cell>
          <cell r="G1140" t="str">
            <v>ARS</v>
          </cell>
          <cell r="H1140">
            <v>1952</v>
          </cell>
          <cell r="I1140">
            <v>0</v>
          </cell>
          <cell r="J1140" t="str">
            <v>375.54</v>
          </cell>
          <cell r="K1140" t="str">
            <v>2327.54</v>
          </cell>
        </row>
        <row r="1141">
          <cell r="A1141">
            <v>3112</v>
          </cell>
          <cell r="B1141" t="str">
            <v>francatattu3@gmail.com</v>
          </cell>
        </row>
        <row r="1142">
          <cell r="A1142">
            <v>3111</v>
          </cell>
          <cell r="B1142" t="str">
            <v>aixa_berenice12@yahoo.com.ar</v>
          </cell>
          <cell r="C1142">
            <v>44351</v>
          </cell>
          <cell r="D1142" t="str">
            <v>Abierta</v>
          </cell>
          <cell r="E1142" t="str">
            <v>Recibido</v>
          </cell>
          <cell r="F1142" t="str">
            <v>Enviado</v>
          </cell>
          <cell r="G1142" t="str">
            <v>ARS</v>
          </cell>
          <cell r="H1142">
            <v>8703</v>
          </cell>
          <cell r="I1142">
            <v>0</v>
          </cell>
          <cell r="J1142">
            <v>0</v>
          </cell>
          <cell r="K1142">
            <v>8703</v>
          </cell>
        </row>
        <row r="1143">
          <cell r="A1143">
            <v>3111</v>
          </cell>
          <cell r="B1143" t="str">
            <v>aixa_berenice12@yahoo.com.ar</v>
          </cell>
        </row>
        <row r="1144">
          <cell r="A1144">
            <v>3111</v>
          </cell>
          <cell r="B1144" t="str">
            <v>aixa_berenice12@yahoo.com.ar</v>
          </cell>
        </row>
        <row r="1145">
          <cell r="A1145">
            <v>3111</v>
          </cell>
          <cell r="B1145" t="str">
            <v>aixa_berenice12@yahoo.com.ar</v>
          </cell>
        </row>
        <row r="1146">
          <cell r="A1146">
            <v>3111</v>
          </cell>
          <cell r="B1146" t="str">
            <v>aixa_berenice12@yahoo.com.ar</v>
          </cell>
        </row>
        <row r="1147">
          <cell r="A1147">
            <v>3111</v>
          </cell>
          <cell r="B1147" t="str">
            <v>aixa_berenice12@yahoo.com.ar</v>
          </cell>
        </row>
        <row r="1148">
          <cell r="A1148">
            <v>3111</v>
          </cell>
          <cell r="B1148" t="str">
            <v>aixa_berenice12@yahoo.com.ar</v>
          </cell>
        </row>
        <row r="1149">
          <cell r="A1149">
            <v>3111</v>
          </cell>
          <cell r="B1149" t="str">
            <v>aixa_berenice12@yahoo.com.ar</v>
          </cell>
        </row>
        <row r="1150">
          <cell r="A1150">
            <v>3110</v>
          </cell>
          <cell r="B1150" t="str">
            <v>lara.lashorasingenuas@gmail.com</v>
          </cell>
          <cell r="C1150">
            <v>44350</v>
          </cell>
          <cell r="D1150" t="str">
            <v>Abierta</v>
          </cell>
          <cell r="E1150" t="str">
            <v>Recibido</v>
          </cell>
          <cell r="F1150" t="str">
            <v>Enviado</v>
          </cell>
          <cell r="G1150" t="str">
            <v>ARS</v>
          </cell>
          <cell r="H1150" t="str">
            <v>1384.25</v>
          </cell>
          <cell r="I1150">
            <v>0</v>
          </cell>
          <cell r="J1150">
            <v>0</v>
          </cell>
          <cell r="K1150" t="str">
            <v>1384.25</v>
          </cell>
        </row>
        <row r="1151">
          <cell r="A1151">
            <v>3110</v>
          </cell>
          <cell r="B1151" t="str">
            <v>lara.lashorasingenuas@gmail.com</v>
          </cell>
        </row>
        <row r="1152">
          <cell r="A1152">
            <v>3110</v>
          </cell>
          <cell r="B1152" t="str">
            <v>lara.lashorasingenuas@gmail.com</v>
          </cell>
        </row>
        <row r="1153">
          <cell r="A1153">
            <v>3109</v>
          </cell>
          <cell r="B1153" t="str">
            <v>carolina_1808@hotmail.com</v>
          </cell>
          <cell r="C1153">
            <v>44349</v>
          </cell>
          <cell r="D1153" t="str">
            <v>Abierta</v>
          </cell>
          <cell r="E1153" t="str">
            <v>Recibido</v>
          </cell>
          <cell r="F1153" t="str">
            <v>Enviado</v>
          </cell>
          <cell r="G1153" t="str">
            <v>ARS</v>
          </cell>
          <cell r="H1153">
            <v>1566</v>
          </cell>
          <cell r="I1153">
            <v>0</v>
          </cell>
          <cell r="J1153" t="str">
            <v>268.34</v>
          </cell>
          <cell r="K1153" t="str">
            <v>1834.34</v>
          </cell>
        </row>
        <row r="1154">
          <cell r="A1154">
            <v>3108</v>
          </cell>
          <cell r="B1154" t="str">
            <v>Yami_927@hotmail.com</v>
          </cell>
          <cell r="C1154">
            <v>44349</v>
          </cell>
          <cell r="D1154" t="str">
            <v>Abierta</v>
          </cell>
          <cell r="E1154" t="str">
            <v>Recibido</v>
          </cell>
          <cell r="F1154" t="str">
            <v>Enviado</v>
          </cell>
          <cell r="G1154" t="str">
            <v>ARS</v>
          </cell>
          <cell r="H1154" t="str">
            <v>4013.25</v>
          </cell>
          <cell r="I1154">
            <v>0</v>
          </cell>
          <cell r="J1154">
            <v>0</v>
          </cell>
          <cell r="K1154" t="str">
            <v>4013.25</v>
          </cell>
        </row>
        <row r="1155">
          <cell r="A1155">
            <v>3108</v>
          </cell>
          <cell r="B1155" t="str">
            <v>Yami_927@hotmail.com</v>
          </cell>
        </row>
        <row r="1156">
          <cell r="A1156">
            <v>3108</v>
          </cell>
          <cell r="B1156" t="str">
            <v>Yami_927@hotmail.com</v>
          </cell>
        </row>
        <row r="1157">
          <cell r="A1157">
            <v>3108</v>
          </cell>
          <cell r="B1157" t="str">
            <v>Yami_927@hotmail.com</v>
          </cell>
        </row>
        <row r="1158">
          <cell r="A1158">
            <v>3108</v>
          </cell>
          <cell r="B1158" t="str">
            <v>Yami_927@hotmail.com</v>
          </cell>
        </row>
        <row r="1159">
          <cell r="A1159">
            <v>3108</v>
          </cell>
          <cell r="B1159" t="str">
            <v>Yami_927@hotmail.com</v>
          </cell>
        </row>
        <row r="1160">
          <cell r="A1160">
            <v>3107</v>
          </cell>
          <cell r="B1160" t="str">
            <v>agussolq09@gmail.com</v>
          </cell>
          <cell r="C1160">
            <v>44348</v>
          </cell>
          <cell r="D1160" t="str">
            <v>Abierta</v>
          </cell>
          <cell r="E1160" t="str">
            <v>Recibido</v>
          </cell>
          <cell r="F1160" t="str">
            <v>Enviado</v>
          </cell>
          <cell r="G1160" t="str">
            <v>ARS</v>
          </cell>
          <cell r="H1160">
            <v>720</v>
          </cell>
          <cell r="I1160">
            <v>0</v>
          </cell>
          <cell r="J1160">
            <v>0</v>
          </cell>
          <cell r="K1160">
            <v>720</v>
          </cell>
        </row>
        <row r="1161">
          <cell r="A1161">
            <v>3106</v>
          </cell>
          <cell r="B1161" t="str">
            <v>abril.c@hotmail.com.ar</v>
          </cell>
          <cell r="C1161">
            <v>44348</v>
          </cell>
          <cell r="D1161" t="str">
            <v>Abierta</v>
          </cell>
          <cell r="E1161" t="str">
            <v>Recibido</v>
          </cell>
          <cell r="F1161" t="str">
            <v>Enviado</v>
          </cell>
          <cell r="G1161" t="str">
            <v>ARS</v>
          </cell>
          <cell r="H1161">
            <v>1610</v>
          </cell>
          <cell r="I1161">
            <v>0</v>
          </cell>
          <cell r="J1161">
            <v>0</v>
          </cell>
          <cell r="K1161">
            <v>1610</v>
          </cell>
        </row>
        <row r="1162">
          <cell r="A1162">
            <v>3106</v>
          </cell>
          <cell r="B1162" t="str">
            <v>abril.c@hotmail.com.ar</v>
          </cell>
        </row>
        <row r="1163">
          <cell r="A1163">
            <v>3105</v>
          </cell>
          <cell r="B1163" t="str">
            <v>tibaldocamila@gmail.com</v>
          </cell>
          <cell r="C1163">
            <v>44348</v>
          </cell>
          <cell r="D1163" t="str">
            <v>Abierta</v>
          </cell>
          <cell r="E1163" t="str">
            <v>Anulado</v>
          </cell>
          <cell r="F1163" t="str">
            <v>No está empaquetado</v>
          </cell>
          <cell r="G1163" t="str">
            <v>ARS</v>
          </cell>
          <cell r="H1163" t="str">
            <v>13396.5</v>
          </cell>
          <cell r="I1163">
            <v>0</v>
          </cell>
          <cell r="J1163" t="str">
            <v>476.72</v>
          </cell>
          <cell r="K1163" t="str">
            <v>13873.22</v>
          </cell>
        </row>
        <row r="1164">
          <cell r="A1164">
            <v>3105</v>
          </cell>
          <cell r="B1164" t="str">
            <v>tibaldocamila@gmail.com</v>
          </cell>
        </row>
        <row r="1165">
          <cell r="A1165">
            <v>3105</v>
          </cell>
          <cell r="B1165" t="str">
            <v>tibaldocamila@gmail.com</v>
          </cell>
        </row>
        <row r="1166">
          <cell r="A1166">
            <v>3105</v>
          </cell>
          <cell r="B1166" t="str">
            <v>tibaldocamila@gmail.com</v>
          </cell>
        </row>
        <row r="1167">
          <cell r="A1167">
            <v>3105</v>
          </cell>
          <cell r="B1167" t="str">
            <v>tibaldocamila@gmail.com</v>
          </cell>
        </row>
        <row r="1168">
          <cell r="A1168">
            <v>3105</v>
          </cell>
          <cell r="B1168" t="str">
            <v>tibaldocamila@gmail.com</v>
          </cell>
        </row>
        <row r="1169">
          <cell r="A1169">
            <v>3105</v>
          </cell>
          <cell r="B1169" t="str">
            <v>tibaldocamila@gmail.com</v>
          </cell>
        </row>
        <row r="1170">
          <cell r="A1170">
            <v>3105</v>
          </cell>
          <cell r="B1170" t="str">
            <v>tibaldocamila@gmail.com</v>
          </cell>
        </row>
        <row r="1171">
          <cell r="A1171">
            <v>3105</v>
          </cell>
          <cell r="B1171" t="str">
            <v>tibaldocamila@gmail.com</v>
          </cell>
        </row>
        <row r="1172">
          <cell r="A1172">
            <v>3105</v>
          </cell>
          <cell r="B1172" t="str">
            <v>tibaldocamila@gmail.com</v>
          </cell>
        </row>
        <row r="1173">
          <cell r="A1173">
            <v>3105</v>
          </cell>
          <cell r="B1173" t="str">
            <v>tibaldocamila@gmail.com</v>
          </cell>
        </row>
        <row r="1174">
          <cell r="A1174">
            <v>3105</v>
          </cell>
          <cell r="B1174" t="str">
            <v>tibaldocamila@gmail.com</v>
          </cell>
        </row>
        <row r="1175">
          <cell r="A1175">
            <v>3105</v>
          </cell>
          <cell r="B1175" t="str">
            <v>tibaldocamila@gmail.com</v>
          </cell>
        </row>
        <row r="1176">
          <cell r="A1176">
            <v>3105</v>
          </cell>
          <cell r="B1176" t="str">
            <v>tibaldocamila@gmail.com</v>
          </cell>
        </row>
        <row r="1177">
          <cell r="A1177">
            <v>3104</v>
          </cell>
          <cell r="B1177" t="str">
            <v>mii.hesse@gmail.com</v>
          </cell>
          <cell r="C1177">
            <v>44348</v>
          </cell>
          <cell r="D1177" t="str">
            <v>Abierta</v>
          </cell>
          <cell r="E1177" t="str">
            <v>Recibido</v>
          </cell>
          <cell r="F1177" t="str">
            <v>Enviado</v>
          </cell>
          <cell r="G1177" t="str">
            <v>ARS</v>
          </cell>
          <cell r="H1177">
            <v>2588</v>
          </cell>
          <cell r="I1177">
            <v>0</v>
          </cell>
          <cell r="J1177" t="str">
            <v>405.14</v>
          </cell>
          <cell r="K1177" t="str">
            <v>2993.14</v>
          </cell>
        </row>
        <row r="1178">
          <cell r="A1178">
            <v>3104</v>
          </cell>
          <cell r="B1178" t="str">
            <v>mii.hesse@gmail.com</v>
          </cell>
        </row>
        <row r="1179">
          <cell r="A1179">
            <v>3104</v>
          </cell>
          <cell r="B1179" t="str">
            <v>mii.hesse@gmail.com</v>
          </cell>
        </row>
        <row r="1180">
          <cell r="A1180">
            <v>3103</v>
          </cell>
          <cell r="B1180" t="str">
            <v>lucas.ramos11@outlook.com</v>
          </cell>
          <cell r="C1180">
            <v>44348</v>
          </cell>
          <cell r="D1180" t="str">
            <v>Abierta</v>
          </cell>
          <cell r="E1180" t="str">
            <v>Recibido</v>
          </cell>
          <cell r="F1180" t="str">
            <v>Enviado</v>
          </cell>
          <cell r="G1180" t="str">
            <v>ARS</v>
          </cell>
          <cell r="H1180">
            <v>720</v>
          </cell>
          <cell r="I1180">
            <v>0</v>
          </cell>
          <cell r="J1180">
            <v>0</v>
          </cell>
          <cell r="K1180">
            <v>720</v>
          </cell>
        </row>
        <row r="1181">
          <cell r="A1181">
            <v>3102</v>
          </cell>
          <cell r="B1181" t="str">
            <v>lorenamarote09@gmail.com</v>
          </cell>
          <cell r="C1181">
            <v>44348</v>
          </cell>
          <cell r="D1181" t="str">
            <v>Abierta</v>
          </cell>
          <cell r="E1181" t="str">
            <v>Recibido</v>
          </cell>
          <cell r="F1181" t="str">
            <v>Enviado</v>
          </cell>
          <cell r="G1181" t="str">
            <v>ARS</v>
          </cell>
          <cell r="H1181">
            <v>690</v>
          </cell>
          <cell r="I1181">
            <v>0</v>
          </cell>
          <cell r="J1181">
            <v>0</v>
          </cell>
          <cell r="K1181">
            <v>690</v>
          </cell>
        </row>
        <row r="1182">
          <cell r="A1182">
            <v>3101</v>
          </cell>
          <cell r="B1182" t="str">
            <v>naatirodriguez@gmail.com</v>
          </cell>
          <cell r="C1182">
            <v>44348</v>
          </cell>
          <cell r="D1182" t="str">
            <v>Abierta</v>
          </cell>
          <cell r="E1182" t="str">
            <v>Recibido</v>
          </cell>
          <cell r="F1182" t="str">
            <v>Enviado</v>
          </cell>
          <cell r="G1182" t="str">
            <v>ARS</v>
          </cell>
          <cell r="H1182">
            <v>3214</v>
          </cell>
          <cell r="I1182">
            <v>0</v>
          </cell>
          <cell r="J1182" t="str">
            <v>268.34</v>
          </cell>
          <cell r="K1182" t="str">
            <v>3482.34</v>
          </cell>
        </row>
        <row r="1183">
          <cell r="A1183">
            <v>3101</v>
          </cell>
          <cell r="B1183" t="str">
            <v>naatirodriguez@gmail.com</v>
          </cell>
        </row>
        <row r="1184">
          <cell r="A1184">
            <v>3101</v>
          </cell>
          <cell r="B1184" t="str">
            <v>naatirodriguez@gmail.com</v>
          </cell>
        </row>
        <row r="1185">
          <cell r="A1185">
            <v>3101</v>
          </cell>
          <cell r="B1185" t="str">
            <v>naatirodriguez@gmail.com</v>
          </cell>
        </row>
        <row r="1186">
          <cell r="A1186">
            <v>3100</v>
          </cell>
          <cell r="B1186" t="str">
            <v>joanacordoba02@gmail.com</v>
          </cell>
          <cell r="C1186">
            <v>44348</v>
          </cell>
          <cell r="D1186" t="str">
            <v>Abierta</v>
          </cell>
          <cell r="E1186" t="str">
            <v>Recibido</v>
          </cell>
          <cell r="F1186" t="str">
            <v>Enviado</v>
          </cell>
          <cell r="G1186" t="str">
            <v>ARS</v>
          </cell>
          <cell r="H1186">
            <v>2130</v>
          </cell>
          <cell r="I1186">
            <v>0</v>
          </cell>
          <cell r="J1186" t="str">
            <v>438.26</v>
          </cell>
          <cell r="K1186" t="str">
            <v>2568.26</v>
          </cell>
        </row>
        <row r="1187">
          <cell r="A1187">
            <v>3100</v>
          </cell>
          <cell r="B1187" t="str">
            <v>joanacordoba02@gmail.com</v>
          </cell>
        </row>
        <row r="1188">
          <cell r="A1188">
            <v>3100</v>
          </cell>
          <cell r="B1188" t="str">
            <v>joanacordoba02@gmail.com</v>
          </cell>
        </row>
        <row r="1189">
          <cell r="A1189">
            <v>3100</v>
          </cell>
          <cell r="B1189" t="str">
            <v>joanacordoba02@gmail.com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7"/>
  <sheetViews>
    <sheetView tabSelected="1" topLeftCell="M1" workbookViewId="0">
      <pane ySplit="1" topLeftCell="A446" activePane="bottomLeft" state="frozen"/>
      <selection pane="bottomLeft" activeCell="O466" sqref="O466"/>
    </sheetView>
  </sheetViews>
  <sheetFormatPr baseColWidth="10" defaultColWidth="9.140625" defaultRowHeight="15" x14ac:dyDescent="0.25"/>
  <cols>
    <col min="1" max="1" width="15.42578125" customWidth="1"/>
    <col min="2" max="2" width="37" hidden="1" customWidth="1"/>
    <col min="3" max="3" width="10.7109375" customWidth="1"/>
    <col min="4" max="4" width="13.28515625" customWidth="1"/>
    <col min="5" max="6" width="7.28515625" customWidth="1"/>
    <col min="7" max="7" width="52" customWidth="1"/>
    <col min="8" max="8" width="9.140625" customWidth="1"/>
    <col min="9" max="9" width="8.85546875" customWidth="1"/>
    <col min="10" max="10" width="13.140625" customWidth="1"/>
    <col min="11" max="11" width="13.28515625" customWidth="1"/>
    <col min="12" max="12" width="16.5703125" customWidth="1"/>
    <col min="13" max="13" width="15.140625" customWidth="1"/>
    <col min="14" max="14" width="19.28515625" customWidth="1"/>
    <col min="15" max="15" width="26.85546875" bestFit="1" customWidth="1"/>
    <col min="16" max="16" width="26.85546875" customWidth="1"/>
    <col min="17" max="17" width="13.140625" hidden="1" customWidth="1"/>
    <col min="18" max="18" width="13.28515625" bestFit="1" customWidth="1"/>
    <col min="19" max="20" width="13.5703125" bestFit="1" customWidth="1"/>
    <col min="21" max="21" width="28.85546875" bestFit="1" customWidth="1"/>
    <col min="22" max="22" width="9.42578125" bestFit="1" customWidth="1"/>
    <col min="23" max="23" width="8.140625" bestFit="1" customWidth="1"/>
    <col min="24" max="25" width="8.85546875" customWidth="1"/>
    <col min="26" max="26" width="10.42578125" bestFit="1" customWidth="1"/>
    <col min="27" max="28" width="8.85546875" customWidth="1"/>
    <col min="29" max="29" width="7.7109375" bestFit="1" customWidth="1"/>
    <col min="30" max="30" width="31.5703125" bestFit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2897</v>
      </c>
      <c r="G1" s="4" t="s">
        <v>5</v>
      </c>
      <c r="H1" s="4" t="s">
        <v>6</v>
      </c>
      <c r="I1" s="4" t="s">
        <v>7</v>
      </c>
      <c r="J1" s="4" t="s">
        <v>2873</v>
      </c>
      <c r="K1" s="4" t="s">
        <v>2874</v>
      </c>
      <c r="L1" s="4" t="s">
        <v>2875</v>
      </c>
      <c r="M1" s="4" t="s">
        <v>2876</v>
      </c>
      <c r="N1" s="5" t="s">
        <v>2877</v>
      </c>
      <c r="O1" s="6" t="s">
        <v>2878</v>
      </c>
      <c r="P1" s="6" t="s">
        <v>2890</v>
      </c>
      <c r="Q1" s="6" t="s">
        <v>2879</v>
      </c>
      <c r="R1" s="6" t="s">
        <v>2880</v>
      </c>
      <c r="S1" s="6" t="s">
        <v>2881</v>
      </c>
      <c r="T1" s="7" t="s">
        <v>2882</v>
      </c>
      <c r="U1" s="7" t="s">
        <v>2883</v>
      </c>
      <c r="V1" s="7" t="s">
        <v>2884</v>
      </c>
      <c r="W1" s="7" t="s">
        <v>2885</v>
      </c>
      <c r="X1" s="7" t="s">
        <v>2886</v>
      </c>
      <c r="Y1" s="7" t="s">
        <v>2887</v>
      </c>
      <c r="Z1" s="7" t="s">
        <v>2888</v>
      </c>
      <c r="AA1" s="7" t="s">
        <v>2889</v>
      </c>
      <c r="AB1" s="7" t="s">
        <v>2899</v>
      </c>
      <c r="AC1" s="4" t="s">
        <v>8</v>
      </c>
      <c r="AD1" s="4" t="s">
        <v>9</v>
      </c>
    </row>
    <row r="2" spans="1:30" x14ac:dyDescent="0.25">
      <c r="A2" s="1" t="s">
        <v>1722</v>
      </c>
      <c r="B2" s="1" t="s">
        <v>1723</v>
      </c>
      <c r="C2" s="2">
        <v>44378</v>
      </c>
      <c r="D2" s="1" t="s">
        <v>1724</v>
      </c>
      <c r="E2" s="1" t="s">
        <v>1725</v>
      </c>
      <c r="F2" s="1">
        <v>3264</v>
      </c>
      <c r="G2" s="1" t="s">
        <v>1726</v>
      </c>
      <c r="H2" s="1" t="s">
        <v>1727</v>
      </c>
      <c r="I2" s="3">
        <v>1</v>
      </c>
      <c r="J2" s="3">
        <v>2289.24090909091</v>
      </c>
      <c r="K2" s="3">
        <f>+J2*I2*1.21</f>
        <v>2769.9815000000012</v>
      </c>
      <c r="L2" s="3"/>
      <c r="M2" s="14">
        <f>+K2*0.85</f>
        <v>2354.4842750000012</v>
      </c>
      <c r="N2" s="3">
        <f>+M2*0.95</f>
        <v>2236.7600612500009</v>
      </c>
      <c r="O2" s="14">
        <f>+N2-(N2*9.09/100)</f>
        <v>2033.4385716823758</v>
      </c>
      <c r="P2" s="3">
        <f>+O2</f>
        <v>2033.4385716823758</v>
      </c>
      <c r="Q2" s="3">
        <v>4234.7065108636398</v>
      </c>
      <c r="R2" s="3">
        <f>+Q2*1.21</f>
        <v>5123.9948781450039</v>
      </c>
      <c r="S2" s="3">
        <f>+R2</f>
        <v>5123.9948781450039</v>
      </c>
      <c r="T2" s="3">
        <f>+VLOOKUP(F2,'[1]ventas (5)'!$A$2:$K$1189,11,FALSE)</f>
        <v>5124</v>
      </c>
      <c r="U2" s="3">
        <f>+T2-S2</f>
        <v>5.1218549961049575E-3</v>
      </c>
      <c r="V2" s="3"/>
      <c r="W2" s="3"/>
      <c r="X2" s="3"/>
      <c r="Y2" s="3"/>
      <c r="Z2" s="3"/>
      <c r="AA2" s="3"/>
      <c r="AB2" s="3"/>
      <c r="AC2" s="1"/>
      <c r="AD2" s="1"/>
    </row>
    <row r="3" spans="1:30" x14ac:dyDescent="0.25">
      <c r="A3" s="1" t="s">
        <v>40</v>
      </c>
      <c r="B3" s="1" t="s">
        <v>41</v>
      </c>
      <c r="C3" s="2">
        <v>44378</v>
      </c>
      <c r="D3" s="1" t="s">
        <v>42</v>
      </c>
      <c r="E3" s="1" t="s">
        <v>43</v>
      </c>
      <c r="F3" s="1"/>
      <c r="G3" s="1" t="s">
        <v>44</v>
      </c>
      <c r="H3" s="1" t="s">
        <v>45</v>
      </c>
      <c r="I3" s="3">
        <v>-1</v>
      </c>
      <c r="J3" s="3">
        <v>1652.8925619834699</v>
      </c>
      <c r="K3" s="3">
        <f>+J3*I3*1.21</f>
        <v>-1999.9999999999986</v>
      </c>
      <c r="L3" s="3"/>
      <c r="M3" s="3" t="s">
        <v>2891</v>
      </c>
      <c r="N3" s="3"/>
      <c r="O3" s="3">
        <v>0</v>
      </c>
      <c r="P3" s="3"/>
      <c r="Q3" s="3">
        <v>-1652.8925619834699</v>
      </c>
      <c r="R3" s="3">
        <f>+Q3*1.21</f>
        <v>-1999.9999999999986</v>
      </c>
      <c r="S3" s="3"/>
      <c r="T3" s="3"/>
      <c r="U3" s="3">
        <f t="shared" ref="U3:U60" si="0">+T3-S3</f>
        <v>0</v>
      </c>
      <c r="V3" s="3"/>
      <c r="W3" s="3"/>
      <c r="X3" s="3"/>
      <c r="Y3" s="3"/>
      <c r="Z3" s="3"/>
      <c r="AA3" s="3"/>
      <c r="AB3" s="3"/>
      <c r="AC3" s="1" t="s">
        <v>46</v>
      </c>
      <c r="AD3" s="1" t="s">
        <v>47</v>
      </c>
    </row>
    <row r="4" spans="1:30" x14ac:dyDescent="0.25">
      <c r="A4" s="1" t="s">
        <v>127</v>
      </c>
      <c r="B4" s="1" t="s">
        <v>128</v>
      </c>
      <c r="C4" s="2">
        <v>44378</v>
      </c>
      <c r="D4" s="1" t="s">
        <v>129</v>
      </c>
      <c r="E4" s="1" t="s">
        <v>130</v>
      </c>
      <c r="F4" s="1"/>
      <c r="G4" s="1" t="s">
        <v>131</v>
      </c>
      <c r="H4" s="1" t="s">
        <v>132</v>
      </c>
      <c r="I4" s="3">
        <v>1</v>
      </c>
      <c r="J4" s="3">
        <v>231.42</v>
      </c>
      <c r="K4" s="3">
        <f>+J4*I4*1.21</f>
        <v>280.01819999999998</v>
      </c>
      <c r="L4" s="3"/>
      <c r="M4" s="3"/>
      <c r="N4" s="3" t="s">
        <v>2892</v>
      </c>
      <c r="O4" s="3">
        <f>+K4</f>
        <v>280.01819999999998</v>
      </c>
      <c r="P4" s="3"/>
      <c r="Q4" s="3">
        <v>428.09888186776902</v>
      </c>
      <c r="R4" s="3">
        <f>+Q4*1.21</f>
        <v>517.99964706000048</v>
      </c>
      <c r="S4" s="3"/>
      <c r="T4" s="3"/>
      <c r="U4" s="3">
        <f t="shared" si="0"/>
        <v>0</v>
      </c>
      <c r="V4" s="3"/>
      <c r="W4" s="3"/>
      <c r="X4" s="3"/>
      <c r="Y4" s="3"/>
      <c r="Z4" s="3"/>
      <c r="AA4" s="3"/>
      <c r="AB4" s="3"/>
      <c r="AC4" s="1" t="s">
        <v>133</v>
      </c>
      <c r="AD4" s="1" t="s">
        <v>134</v>
      </c>
    </row>
    <row r="5" spans="1:30" x14ac:dyDescent="0.25">
      <c r="A5" s="1" t="s">
        <v>1398</v>
      </c>
      <c r="B5" s="1" t="s">
        <v>1399</v>
      </c>
      <c r="C5" s="2">
        <v>44378</v>
      </c>
      <c r="D5" s="1" t="s">
        <v>1400</v>
      </c>
      <c r="E5" s="1" t="s">
        <v>1401</v>
      </c>
      <c r="F5" s="1">
        <v>3261</v>
      </c>
      <c r="G5" s="1" t="s">
        <v>1402</v>
      </c>
      <c r="H5" s="1" t="s">
        <v>1403</v>
      </c>
      <c r="I5" s="3">
        <v>1</v>
      </c>
      <c r="J5" s="3">
        <v>752.42123966942199</v>
      </c>
      <c r="K5" s="3">
        <f>+J5*I5*1.21</f>
        <v>910.42970000000059</v>
      </c>
      <c r="L5" s="3"/>
      <c r="M5" s="14">
        <f>+K5*0.85</f>
        <v>773.86524500000053</v>
      </c>
      <c r="N5" s="3">
        <f>+M5*0.95</f>
        <v>735.17198275000044</v>
      </c>
      <c r="O5" s="14">
        <f>+N5-(N5*9.09/100)</f>
        <v>668.3448495180254</v>
      </c>
      <c r="P5" s="3">
        <f>+O5+O4+O3</f>
        <v>948.36304951802538</v>
      </c>
      <c r="Q5" s="3">
        <v>1391.7385185917401</v>
      </c>
      <c r="R5" s="3">
        <f>+Q5*1.21</f>
        <v>1684.0036074960055</v>
      </c>
      <c r="S5" s="3">
        <f>+R5+R4</f>
        <v>2202.0032545560061</v>
      </c>
      <c r="T5" s="3">
        <v>202</v>
      </c>
      <c r="U5" s="3">
        <f t="shared" si="0"/>
        <v>-2000.0032545560061</v>
      </c>
      <c r="V5" s="3"/>
      <c r="W5" s="3"/>
      <c r="X5" s="3"/>
      <c r="Y5" s="3"/>
      <c r="Z5" s="3"/>
      <c r="AA5" s="3"/>
      <c r="AB5" s="3" t="s">
        <v>2907</v>
      </c>
      <c r="AC5" s="1" t="s">
        <v>1404</v>
      </c>
      <c r="AD5" s="1" t="s">
        <v>1405</v>
      </c>
    </row>
    <row r="6" spans="1:30" x14ac:dyDescent="0.25">
      <c r="A6" s="1" t="s">
        <v>1494</v>
      </c>
      <c r="B6" s="1" t="s">
        <v>1495</v>
      </c>
      <c r="C6" s="2">
        <v>44378</v>
      </c>
      <c r="D6" s="1" t="s">
        <v>1496</v>
      </c>
      <c r="E6" s="1" t="s">
        <v>1497</v>
      </c>
      <c r="F6" s="1"/>
      <c r="G6" s="1" t="s">
        <v>1498</v>
      </c>
      <c r="H6" s="1" t="s">
        <v>1499</v>
      </c>
      <c r="I6" s="3">
        <v>1</v>
      </c>
      <c r="J6" s="3">
        <v>304.10545454545502</v>
      </c>
      <c r="K6" s="3">
        <f>+J6*I6*1.21</f>
        <v>367.96760000000057</v>
      </c>
      <c r="L6" s="3"/>
      <c r="M6" s="14">
        <f>+K6*0.85</f>
        <v>312.77246000000048</v>
      </c>
      <c r="N6" s="3">
        <f>+M6*0.95</f>
        <v>297.13383700000043</v>
      </c>
      <c r="O6" s="14">
        <f>+N6-(N6*9.09/100)</f>
        <v>270.12437121670041</v>
      </c>
      <c r="P6" s="3"/>
      <c r="Q6" s="3">
        <v>561.98079789091003</v>
      </c>
      <c r="R6" s="3">
        <f>+Q6*1.21</f>
        <v>679.99676544800116</v>
      </c>
      <c r="S6" s="3"/>
      <c r="T6" s="3"/>
      <c r="U6" s="3"/>
      <c r="V6" s="3"/>
      <c r="W6" s="3"/>
      <c r="X6" s="3"/>
      <c r="Y6" s="3"/>
      <c r="Z6" s="3"/>
      <c r="AA6" s="3"/>
      <c r="AB6" s="3"/>
      <c r="AC6" s="1" t="s">
        <v>1500</v>
      </c>
      <c r="AD6" s="1" t="s">
        <v>1501</v>
      </c>
    </row>
    <row r="7" spans="1:30" x14ac:dyDescent="0.25">
      <c r="A7" s="1" t="s">
        <v>1508</v>
      </c>
      <c r="B7" s="1" t="s">
        <v>1509</v>
      </c>
      <c r="C7" s="2">
        <v>44378</v>
      </c>
      <c r="D7" s="1" t="s">
        <v>1510</v>
      </c>
      <c r="E7" s="1" t="s">
        <v>1511</v>
      </c>
      <c r="F7" s="1" t="s">
        <v>2898</v>
      </c>
      <c r="G7" s="1" t="s">
        <v>1512</v>
      </c>
      <c r="H7" s="1" t="s">
        <v>1513</v>
      </c>
      <c r="I7" s="3">
        <v>-1</v>
      </c>
      <c r="J7" s="3">
        <v>336.11818181818199</v>
      </c>
      <c r="K7" s="3">
        <f>+J7*I7*1.21</f>
        <v>-406.7030000000002</v>
      </c>
      <c r="L7" s="3"/>
      <c r="M7" s="14">
        <f>+K7*0.85</f>
        <v>-345.69755000000015</v>
      </c>
      <c r="N7" s="3">
        <f>+M7*0.95</f>
        <v>-328.4126725000001</v>
      </c>
      <c r="O7" s="14">
        <f>+N7-(N7*9.09/100)</f>
        <v>-298.5599605697501</v>
      </c>
      <c r="P7" s="3">
        <f>+O7+O6</f>
        <v>-28.435589353049693</v>
      </c>
      <c r="Q7" s="3">
        <v>-621.49260172727304</v>
      </c>
      <c r="R7" s="3">
        <f>+Q7*1.21</f>
        <v>-752.00604809000038</v>
      </c>
      <c r="S7" s="3">
        <f>+R7+R6</f>
        <v>-72.009282641999221</v>
      </c>
      <c r="T7" s="3" t="e">
        <v>#N/A</v>
      </c>
      <c r="U7" s="3" t="e">
        <f t="shared" si="0"/>
        <v>#N/A</v>
      </c>
      <c r="V7" s="3"/>
      <c r="W7" s="3"/>
      <c r="X7" s="3"/>
      <c r="Y7" s="3"/>
      <c r="Z7" s="3"/>
      <c r="AA7" s="3"/>
      <c r="AB7" s="3"/>
      <c r="AC7" s="1" t="s">
        <v>1514</v>
      </c>
      <c r="AD7" s="1" t="s">
        <v>1515</v>
      </c>
    </row>
    <row r="8" spans="1:30" x14ac:dyDescent="0.25">
      <c r="A8" s="1" t="s">
        <v>415</v>
      </c>
      <c r="B8" s="1" t="s">
        <v>416</v>
      </c>
      <c r="C8" s="2">
        <v>44378</v>
      </c>
      <c r="D8" s="1" t="s">
        <v>417</v>
      </c>
      <c r="E8" s="1" t="s">
        <v>418</v>
      </c>
      <c r="F8" s="1"/>
      <c r="G8" s="1" t="s">
        <v>419</v>
      </c>
      <c r="H8" s="1" t="s">
        <v>420</v>
      </c>
      <c r="I8" s="3">
        <v>1</v>
      </c>
      <c r="J8" s="3">
        <v>333.9</v>
      </c>
      <c r="K8" s="3">
        <f>+J8*I8*1.21</f>
        <v>404.01899999999995</v>
      </c>
      <c r="L8" s="3"/>
      <c r="M8" s="3"/>
      <c r="N8" s="3" t="s">
        <v>2892</v>
      </c>
      <c r="O8" s="3">
        <f>+K8</f>
        <v>404.01899999999995</v>
      </c>
      <c r="P8" s="3"/>
      <c r="Q8" s="3">
        <v>619.83457472727298</v>
      </c>
      <c r="R8" s="3">
        <f>+Q8*1.21</f>
        <v>749.9998354200003</v>
      </c>
      <c r="S8" s="3"/>
      <c r="T8" s="3"/>
      <c r="U8" s="3"/>
      <c r="V8" s="3"/>
      <c r="W8" s="3"/>
      <c r="X8" s="3"/>
      <c r="Y8" s="3"/>
      <c r="Z8" s="3"/>
      <c r="AA8" s="3"/>
      <c r="AB8" s="3"/>
      <c r="AC8" s="1"/>
      <c r="AD8" s="1"/>
    </row>
    <row r="9" spans="1:30" x14ac:dyDescent="0.25">
      <c r="A9" s="1" t="s">
        <v>2615</v>
      </c>
      <c r="B9" s="1" t="s">
        <v>2616</v>
      </c>
      <c r="C9" s="2">
        <v>44378</v>
      </c>
      <c r="D9" s="1" t="s">
        <v>2617</v>
      </c>
      <c r="E9" s="1" t="s">
        <v>2618</v>
      </c>
      <c r="F9" s="1">
        <v>3258</v>
      </c>
      <c r="G9" s="1" t="s">
        <v>2619</v>
      </c>
      <c r="H9" s="1" t="s">
        <v>2620</v>
      </c>
      <c r="I9" s="3">
        <v>1</v>
      </c>
      <c r="J9" s="3">
        <v>418.2</v>
      </c>
      <c r="K9" s="3">
        <f>+J9*I9*1.21</f>
        <v>506.02199999999999</v>
      </c>
      <c r="L9" s="3"/>
      <c r="M9" s="3"/>
      <c r="N9" s="3" t="s">
        <v>2892</v>
      </c>
      <c r="O9" s="3">
        <f>+K9</f>
        <v>506.02199999999999</v>
      </c>
      <c r="P9" s="3">
        <f>+O9+O8</f>
        <v>910.04099999999994</v>
      </c>
      <c r="Q9" s="3">
        <v>652.88939117355403</v>
      </c>
      <c r="R9" s="3">
        <f>+Q9*1.21</f>
        <v>789.99616332000039</v>
      </c>
      <c r="S9" s="3">
        <f>+R9+R8</f>
        <v>1539.9959987400007</v>
      </c>
      <c r="T9" s="3">
        <v>1883.97</v>
      </c>
      <c r="U9" s="3">
        <f t="shared" si="0"/>
        <v>343.97400125999934</v>
      </c>
      <c r="V9" s="3"/>
      <c r="W9" s="3"/>
      <c r="X9" s="3"/>
      <c r="Y9" s="3"/>
      <c r="Z9" s="3"/>
      <c r="AA9" s="3"/>
      <c r="AB9" s="3" t="s">
        <v>2900</v>
      </c>
      <c r="AC9" s="1"/>
      <c r="AD9" s="1"/>
    </row>
    <row r="10" spans="1:30" x14ac:dyDescent="0.25">
      <c r="A10" s="1" t="s">
        <v>201</v>
      </c>
      <c r="B10" s="1" t="s">
        <v>202</v>
      </c>
      <c r="C10" s="2">
        <v>44378</v>
      </c>
      <c r="D10" s="1" t="s">
        <v>203</v>
      </c>
      <c r="E10" s="1" t="s">
        <v>204</v>
      </c>
      <c r="F10" s="1"/>
      <c r="G10" s="1" t="s">
        <v>205</v>
      </c>
      <c r="H10" s="1" t="s">
        <v>206</v>
      </c>
      <c r="I10" s="3">
        <v>1</v>
      </c>
      <c r="J10" s="3">
        <v>276.3</v>
      </c>
      <c r="K10" s="3">
        <f>+J10*I10*1.21</f>
        <v>334.32299999999998</v>
      </c>
      <c r="L10" s="3"/>
      <c r="M10" s="3"/>
      <c r="N10" s="3" t="s">
        <v>2892</v>
      </c>
      <c r="O10" s="3">
        <f>+K10</f>
        <v>334.32299999999998</v>
      </c>
      <c r="P10" s="3"/>
      <c r="Q10" s="3">
        <v>482.64422634380202</v>
      </c>
      <c r="R10" s="3">
        <f>+Q10*1.21</f>
        <v>583.99951387600038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1"/>
      <c r="AD10" s="1"/>
    </row>
    <row r="11" spans="1:30" s="15" customFormat="1" x14ac:dyDescent="0.25">
      <c r="A11" s="1" t="s">
        <v>734</v>
      </c>
      <c r="B11" s="1" t="s">
        <v>735</v>
      </c>
      <c r="C11" s="2">
        <v>44378</v>
      </c>
      <c r="D11" s="1" t="s">
        <v>736</v>
      </c>
      <c r="E11" s="1" t="s">
        <v>737</v>
      </c>
      <c r="F11" s="1"/>
      <c r="G11" s="1" t="s">
        <v>738</v>
      </c>
      <c r="H11" s="1" t="s">
        <v>739</v>
      </c>
      <c r="I11" s="3">
        <v>1</v>
      </c>
      <c r="J11" s="3">
        <v>205.3878</v>
      </c>
      <c r="K11" s="3">
        <f>+J11*I11*1.21</f>
        <v>248.519238</v>
      </c>
      <c r="L11" s="3"/>
      <c r="M11" s="3"/>
      <c r="N11" s="3" t="s">
        <v>2892</v>
      </c>
      <c r="O11" s="3">
        <f>+K11</f>
        <v>248.519238</v>
      </c>
      <c r="P11" s="3"/>
      <c r="Q11" s="3">
        <v>316.36297258843001</v>
      </c>
      <c r="R11" s="3">
        <f>+Q11*1.21</f>
        <v>382.79919683200029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1"/>
      <c r="AD11" s="1"/>
    </row>
    <row r="12" spans="1:30" x14ac:dyDescent="0.25">
      <c r="A12" s="1" t="s">
        <v>989</v>
      </c>
      <c r="B12" s="1" t="s">
        <v>990</v>
      </c>
      <c r="C12" s="2">
        <v>44378</v>
      </c>
      <c r="D12" s="1" t="s">
        <v>991</v>
      </c>
      <c r="E12" s="1" t="s">
        <v>992</v>
      </c>
      <c r="F12" s="1"/>
      <c r="G12" s="1" t="s">
        <v>993</v>
      </c>
      <c r="H12" s="1" t="s">
        <v>994</v>
      </c>
      <c r="I12" s="3">
        <v>1</v>
      </c>
      <c r="J12" s="3">
        <v>328.66980000000001</v>
      </c>
      <c r="K12" s="3">
        <f>+J12*I12*1.21</f>
        <v>397.69045799999998</v>
      </c>
      <c r="L12" s="3"/>
      <c r="M12" s="3"/>
      <c r="N12" s="3" t="s">
        <v>2892</v>
      </c>
      <c r="O12" s="3">
        <f>+K12</f>
        <v>397.69045799999998</v>
      </c>
      <c r="P12" s="3"/>
      <c r="Q12" s="3">
        <v>577.68901024132299</v>
      </c>
      <c r="R12" s="3">
        <f>+Q12*1.21</f>
        <v>699.00370239200083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1"/>
      <c r="AD12" s="1"/>
    </row>
    <row r="13" spans="1:30" x14ac:dyDescent="0.25">
      <c r="A13" s="1" t="s">
        <v>1502</v>
      </c>
      <c r="B13" s="1" t="s">
        <v>1503</v>
      </c>
      <c r="C13" s="2">
        <v>44378</v>
      </c>
      <c r="D13" s="1" t="s">
        <v>1504</v>
      </c>
      <c r="E13" s="1" t="s">
        <v>1505</v>
      </c>
      <c r="F13" s="1"/>
      <c r="G13" s="1" t="s">
        <v>1506</v>
      </c>
      <c r="H13" s="1" t="s">
        <v>1507</v>
      </c>
      <c r="I13" s="3">
        <v>1</v>
      </c>
      <c r="J13" s="3">
        <v>340.00049586776902</v>
      </c>
      <c r="K13" s="3">
        <f>+J13*I13*1.21</f>
        <v>411.40060000000051</v>
      </c>
      <c r="L13" s="3"/>
      <c r="M13" s="14">
        <f>+K13*0.85</f>
        <v>349.69051000000042</v>
      </c>
      <c r="N13" s="3">
        <f>+M13*0.95</f>
        <v>332.2059845000004</v>
      </c>
      <c r="O13" s="14">
        <f>+N13-(N13*9.09/100)</f>
        <v>302.00846050895035</v>
      </c>
      <c r="P13" s="3"/>
      <c r="Q13" s="3">
        <v>628.92611724628205</v>
      </c>
      <c r="R13" s="3">
        <f>+Q13*1.21</f>
        <v>761.00060186800124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1"/>
      <c r="AD13" s="1"/>
    </row>
    <row r="14" spans="1:30" x14ac:dyDescent="0.25">
      <c r="A14" s="1" t="s">
        <v>2573</v>
      </c>
      <c r="B14" s="1" t="s">
        <v>2574</v>
      </c>
      <c r="C14" s="2">
        <v>44378</v>
      </c>
      <c r="D14" s="1" t="s">
        <v>2575</v>
      </c>
      <c r="E14" s="1" t="s">
        <v>2576</v>
      </c>
      <c r="F14" s="1">
        <v>3262</v>
      </c>
      <c r="G14" s="1" t="s">
        <v>2577</v>
      </c>
      <c r="H14" s="1" t="s">
        <v>2578</v>
      </c>
      <c r="I14" s="3">
        <v>1</v>
      </c>
      <c r="J14" s="3">
        <v>418.2</v>
      </c>
      <c r="K14" s="3">
        <f>+J14*I14*1.21</f>
        <v>506.02199999999999</v>
      </c>
      <c r="L14" s="3"/>
      <c r="M14" s="3"/>
      <c r="N14" s="3" t="s">
        <v>2892</v>
      </c>
      <c r="O14" s="3">
        <f>+K14</f>
        <v>506.02199999999999</v>
      </c>
      <c r="P14" s="3">
        <f>+O14+O13+O12+O11+O10</f>
        <v>1788.5631565089502</v>
      </c>
      <c r="Q14" s="3">
        <v>652.88939117355403</v>
      </c>
      <c r="R14" s="3">
        <f>+Q14*1.21</f>
        <v>789.99616332000039</v>
      </c>
      <c r="S14" s="3">
        <f>+R14+R13+R12+R11+R10</f>
        <v>3216.7991782880031</v>
      </c>
      <c r="T14" s="3">
        <v>3216.8</v>
      </c>
      <c r="U14" s="3">
        <f t="shared" si="0"/>
        <v>8.2171199710501241E-4</v>
      </c>
      <c r="V14" s="3"/>
      <c r="W14" s="3"/>
      <c r="X14" s="3"/>
      <c r="Y14" s="3"/>
      <c r="Z14" s="3"/>
      <c r="AA14" s="3"/>
      <c r="AB14" s="3"/>
      <c r="AC14" s="1"/>
      <c r="AD14" s="1"/>
    </row>
    <row r="15" spans="1:30" x14ac:dyDescent="0.25">
      <c r="A15" s="1" t="s">
        <v>1877</v>
      </c>
      <c r="B15" s="1" t="s">
        <v>1878</v>
      </c>
      <c r="C15" s="2">
        <v>44378</v>
      </c>
      <c r="D15" s="1" t="s">
        <v>1879</v>
      </c>
      <c r="E15" s="1" t="s">
        <v>1880</v>
      </c>
      <c r="F15" s="1"/>
      <c r="G15" s="1" t="s">
        <v>1881</v>
      </c>
      <c r="H15" s="1" t="s">
        <v>1882</v>
      </c>
      <c r="I15" s="3">
        <v>1</v>
      </c>
      <c r="J15" s="3">
        <v>268.61250000000001</v>
      </c>
      <c r="K15" s="3">
        <f>+J15*I15*1.21</f>
        <v>325.02112499999998</v>
      </c>
      <c r="L15" s="3"/>
      <c r="M15" s="3"/>
      <c r="N15" s="3" t="s">
        <v>2892</v>
      </c>
      <c r="O15" s="3">
        <f>+K15</f>
        <v>325.02112499999998</v>
      </c>
      <c r="P15" s="3"/>
      <c r="Q15" s="3">
        <v>495.85871314049598</v>
      </c>
      <c r="R15" s="3">
        <f>+Q15*1.21</f>
        <v>599.98904290000007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1"/>
      <c r="AD15" s="1"/>
    </row>
    <row r="16" spans="1:30" x14ac:dyDescent="0.25">
      <c r="A16" s="1" t="s">
        <v>1895</v>
      </c>
      <c r="B16" s="1" t="s">
        <v>1896</v>
      </c>
      <c r="C16" s="2">
        <v>44378</v>
      </c>
      <c r="D16" s="1" t="s">
        <v>1897</v>
      </c>
      <c r="E16" s="1" t="s">
        <v>1898</v>
      </c>
      <c r="F16" s="1">
        <v>3263</v>
      </c>
      <c r="G16" s="1" t="s">
        <v>1899</v>
      </c>
      <c r="H16" s="1" t="s">
        <v>1900</v>
      </c>
      <c r="I16" s="3">
        <v>1</v>
      </c>
      <c r="J16" s="3">
        <v>268.61250000000001</v>
      </c>
      <c r="K16" s="3">
        <f>+J16*I16*1.21</f>
        <v>325.02112499999998</v>
      </c>
      <c r="L16" s="3"/>
      <c r="M16" s="3"/>
      <c r="N16" s="3" t="s">
        <v>2892</v>
      </c>
      <c r="O16" s="3">
        <f>+K16</f>
        <v>325.02112499999998</v>
      </c>
      <c r="P16" s="3">
        <f>+O16+O15</f>
        <v>650.04224999999997</v>
      </c>
      <c r="Q16" s="3">
        <v>495.85871314049598</v>
      </c>
      <c r="R16" s="3">
        <f>+Q16*1.21</f>
        <v>599.98904290000007</v>
      </c>
      <c r="S16" s="3">
        <f>+R16+R15</f>
        <v>1199.9780858000001</v>
      </c>
      <c r="T16" s="3">
        <v>1199.98</v>
      </c>
      <c r="U16" s="3">
        <f t="shared" si="0"/>
        <v>1.9141999998737447E-3</v>
      </c>
      <c r="V16" s="3"/>
      <c r="W16" s="3"/>
      <c r="X16" s="3"/>
      <c r="Y16" s="3"/>
      <c r="Z16" s="3"/>
      <c r="AA16" s="3"/>
      <c r="AB16" s="3"/>
      <c r="AC16" s="1"/>
      <c r="AD16" s="1"/>
    </row>
    <row r="17" spans="1:30" x14ac:dyDescent="0.25">
      <c r="A17" s="12" t="s">
        <v>2457</v>
      </c>
      <c r="B17" s="12" t="s">
        <v>2458</v>
      </c>
      <c r="C17" s="13">
        <v>44378</v>
      </c>
      <c r="D17" s="12" t="s">
        <v>2459</v>
      </c>
      <c r="E17" s="12" t="s">
        <v>2460</v>
      </c>
      <c r="F17" s="12">
        <v>3265</v>
      </c>
      <c r="G17" s="12" t="s">
        <v>2461</v>
      </c>
      <c r="H17" s="12" t="s">
        <v>2462</v>
      </c>
      <c r="I17" s="14">
        <v>1</v>
      </c>
      <c r="J17" s="14">
        <v>743.85</v>
      </c>
      <c r="K17" s="14">
        <f>+J17*I17*1.21</f>
        <v>900.05849999999998</v>
      </c>
      <c r="L17" s="14"/>
      <c r="M17" s="14"/>
      <c r="N17" s="3" t="s">
        <v>2892</v>
      </c>
      <c r="O17" s="3">
        <f>+K17</f>
        <v>900.05849999999998</v>
      </c>
      <c r="P17" s="14">
        <f>+O17</f>
        <v>900.05849999999998</v>
      </c>
      <c r="Q17" s="14">
        <v>3140.4909948793402</v>
      </c>
      <c r="R17" s="14">
        <f>+Q17*1.21</f>
        <v>3799.9941038040015</v>
      </c>
      <c r="S17" s="14">
        <f>+R17</f>
        <v>3799.9941038040015</v>
      </c>
      <c r="T17" s="3">
        <v>3799.99</v>
      </c>
      <c r="U17" s="3">
        <f t="shared" si="0"/>
        <v>-4.1038040017156163E-3</v>
      </c>
      <c r="V17" s="14"/>
      <c r="W17" s="14"/>
      <c r="X17" s="14"/>
      <c r="Y17" s="14"/>
      <c r="Z17" s="14"/>
      <c r="AA17" s="14"/>
      <c r="AB17" s="14"/>
      <c r="AC17" s="12"/>
      <c r="AD17" s="12"/>
    </row>
    <row r="18" spans="1:30" x14ac:dyDescent="0.25">
      <c r="A18" s="1" t="s">
        <v>1049</v>
      </c>
      <c r="B18" s="1" t="s">
        <v>1050</v>
      </c>
      <c r="C18" s="2">
        <v>44378</v>
      </c>
      <c r="D18" s="1" t="s">
        <v>1051</v>
      </c>
      <c r="E18" s="1" t="s">
        <v>1052</v>
      </c>
      <c r="F18" s="1">
        <v>3266</v>
      </c>
      <c r="G18" s="1" t="s">
        <v>1053</v>
      </c>
      <c r="H18" s="1" t="s">
        <v>1054</v>
      </c>
      <c r="I18" s="3">
        <v>4</v>
      </c>
      <c r="J18" s="3">
        <v>246.48179999999999</v>
      </c>
      <c r="K18" s="3">
        <f>+J18*I18*1.21</f>
        <v>1192.971912</v>
      </c>
      <c r="L18" s="3"/>
      <c r="M18" s="3"/>
      <c r="N18" s="3" t="s">
        <v>2892</v>
      </c>
      <c r="O18" s="3">
        <f>+K18</f>
        <v>1192.971912</v>
      </c>
      <c r="P18" s="3">
        <f>+O18</f>
        <v>1192.971912</v>
      </c>
      <c r="Q18" s="3">
        <v>1600.0117168925599</v>
      </c>
      <c r="R18" s="3">
        <f>+Q18*1.21</f>
        <v>1936.0141774399974</v>
      </c>
      <c r="S18" s="3">
        <f>+R18</f>
        <v>1936.0141774399974</v>
      </c>
      <c r="T18" s="3">
        <v>1936</v>
      </c>
      <c r="U18" s="3">
        <f t="shared" si="0"/>
        <v>-1.4177439997411057E-2</v>
      </c>
      <c r="V18" s="3"/>
      <c r="W18" s="3"/>
      <c r="X18" s="3"/>
      <c r="Y18" s="3"/>
      <c r="Z18" s="3"/>
      <c r="AA18" s="3"/>
      <c r="AB18" s="3"/>
      <c r="AC18" s="1"/>
      <c r="AD18" s="1"/>
    </row>
    <row r="19" spans="1:30" x14ac:dyDescent="0.25">
      <c r="A19" s="1" t="s">
        <v>1656</v>
      </c>
      <c r="B19" s="1" t="s">
        <v>1657</v>
      </c>
      <c r="C19" s="2">
        <v>44379</v>
      </c>
      <c r="D19" s="1" t="s">
        <v>1658</v>
      </c>
      <c r="E19" s="1" t="s">
        <v>1659</v>
      </c>
      <c r="F19" s="1">
        <v>3250</v>
      </c>
      <c r="G19" s="1" t="s">
        <v>1660</v>
      </c>
      <c r="H19" s="1" t="s">
        <v>1661</v>
      </c>
      <c r="I19" s="3">
        <v>1</v>
      </c>
      <c r="J19" s="3">
        <v>1299.9889256198301</v>
      </c>
      <c r="K19" s="3">
        <f>+J19*I19*1.21</f>
        <v>1572.9865999999943</v>
      </c>
      <c r="L19" s="3"/>
      <c r="M19" s="14">
        <f>+K19*0.85</f>
        <v>1337.0386099999951</v>
      </c>
      <c r="N19" s="3">
        <f>+M19*0.95</f>
        <v>1270.1866794999953</v>
      </c>
      <c r="O19" s="14">
        <f>+N19-(N19*9.09/100)</f>
        <v>1154.7267103334457</v>
      </c>
      <c r="P19" s="3">
        <f>+O19</f>
        <v>1154.7267103334457</v>
      </c>
      <c r="Q19" s="3">
        <v>1817.3845180165199</v>
      </c>
      <c r="R19" s="3">
        <f>+Q19*1.21</f>
        <v>2199.0352667999891</v>
      </c>
      <c r="S19" s="3">
        <f>+R19</f>
        <v>2199.0352667999891</v>
      </c>
      <c r="T19" s="3">
        <v>2199</v>
      </c>
      <c r="U19" s="3">
        <f t="shared" si="0"/>
        <v>-3.5266799989130959E-2</v>
      </c>
      <c r="V19" s="3"/>
      <c r="W19" s="3"/>
      <c r="X19" s="3"/>
      <c r="Y19" s="3"/>
      <c r="Z19" s="3"/>
      <c r="AA19" s="3"/>
      <c r="AB19" s="3"/>
      <c r="AC19" s="1"/>
      <c r="AD19" s="1"/>
    </row>
    <row r="20" spans="1:30" x14ac:dyDescent="0.25">
      <c r="A20" s="1" t="s">
        <v>782</v>
      </c>
      <c r="B20" s="1" t="s">
        <v>783</v>
      </c>
      <c r="C20" s="2">
        <v>44379</v>
      </c>
      <c r="D20" s="1" t="s">
        <v>784</v>
      </c>
      <c r="E20" s="1" t="s">
        <v>785</v>
      </c>
      <c r="F20" s="1"/>
      <c r="G20" s="1" t="s">
        <v>786</v>
      </c>
      <c r="H20" s="1" t="s">
        <v>787</v>
      </c>
      <c r="I20" s="3">
        <v>-1</v>
      </c>
      <c r="J20" s="3">
        <v>328.66980000000001</v>
      </c>
      <c r="K20" s="3">
        <f>+J20*I20*1.21</f>
        <v>-397.69045799999998</v>
      </c>
      <c r="L20" s="3"/>
      <c r="M20" s="3"/>
      <c r="N20" s="3" t="s">
        <v>2892</v>
      </c>
      <c r="O20" s="3">
        <f>+K20</f>
        <v>-397.69045799999998</v>
      </c>
      <c r="P20" s="3"/>
      <c r="Q20" s="3">
        <v>-550.40585513553799</v>
      </c>
      <c r="R20" s="3">
        <f>+Q20*1.21</f>
        <v>-665.99108471400098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1" t="s">
        <v>788</v>
      </c>
      <c r="AD20" s="1" t="s">
        <v>789</v>
      </c>
    </row>
    <row r="21" spans="1:30" x14ac:dyDescent="0.25">
      <c r="A21" s="1" t="s">
        <v>790</v>
      </c>
      <c r="B21" s="1" t="s">
        <v>791</v>
      </c>
      <c r="C21" s="2">
        <v>44379</v>
      </c>
      <c r="D21" s="1" t="s">
        <v>792</v>
      </c>
      <c r="E21" s="1" t="s">
        <v>793</v>
      </c>
      <c r="F21" s="1"/>
      <c r="G21" s="1" t="s">
        <v>794</v>
      </c>
      <c r="H21" s="1" t="s">
        <v>795</v>
      </c>
      <c r="I21" s="3">
        <v>1</v>
      </c>
      <c r="J21" s="3">
        <v>386.20139999999998</v>
      </c>
      <c r="K21" s="3">
        <f>+J21*I21*1.21</f>
        <v>467.30369399999995</v>
      </c>
      <c r="L21" s="3"/>
      <c r="M21" s="3"/>
      <c r="N21" s="3" t="s">
        <v>2892</v>
      </c>
      <c r="O21" s="3">
        <f>+K21</f>
        <v>467.30369399999995</v>
      </c>
      <c r="P21" s="3"/>
      <c r="Q21" s="3">
        <v>647.08696214876102</v>
      </c>
      <c r="R21" s="3">
        <f>+Q21*1.21</f>
        <v>782.97522420000075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1" t="s">
        <v>796</v>
      </c>
      <c r="AD21" s="1" t="s">
        <v>797</v>
      </c>
    </row>
    <row r="22" spans="1:30" x14ac:dyDescent="0.25">
      <c r="A22" s="1" t="s">
        <v>924</v>
      </c>
      <c r="B22" s="1" t="s">
        <v>925</v>
      </c>
      <c r="C22" s="2">
        <v>44379</v>
      </c>
      <c r="D22" s="1" t="s">
        <v>926</v>
      </c>
      <c r="E22" s="1" t="s">
        <v>927</v>
      </c>
      <c r="F22" s="1">
        <v>3268</v>
      </c>
      <c r="G22" s="1" t="s">
        <v>928</v>
      </c>
      <c r="H22" s="1" t="s">
        <v>929</v>
      </c>
      <c r="I22" s="3">
        <v>1</v>
      </c>
      <c r="J22" s="3">
        <v>287.57580000000002</v>
      </c>
      <c r="K22" s="3">
        <f>+J22*I22*1.21</f>
        <v>347.96671800000001</v>
      </c>
      <c r="L22" s="3"/>
      <c r="M22" s="3"/>
      <c r="N22" s="3" t="s">
        <v>2892</v>
      </c>
      <c r="O22" s="3">
        <f>+K22</f>
        <v>347.96671800000001</v>
      </c>
      <c r="P22" s="3">
        <f>+O22+O21+O20</f>
        <v>417.57995399999999</v>
      </c>
      <c r="Q22" s="3">
        <v>343.79681818181803</v>
      </c>
      <c r="R22" s="3">
        <f>+Q22*1.21</f>
        <v>415.99414999999982</v>
      </c>
      <c r="S22" s="3">
        <f>+R22+R21+R20</f>
        <v>532.97828948599965</v>
      </c>
      <c r="T22" s="3"/>
      <c r="U22" s="3">
        <f t="shared" si="0"/>
        <v>-532.97828948599965</v>
      </c>
      <c r="V22" s="3"/>
      <c r="W22" s="3"/>
      <c r="X22" s="3"/>
      <c r="Y22" s="3"/>
      <c r="Z22" s="3"/>
      <c r="AA22" s="3"/>
      <c r="AB22" s="3" t="s">
        <v>2902</v>
      </c>
      <c r="AC22" s="1" t="s">
        <v>930</v>
      </c>
      <c r="AD22" s="1" t="s">
        <v>931</v>
      </c>
    </row>
    <row r="23" spans="1:30" x14ac:dyDescent="0.25">
      <c r="A23" s="1" t="s">
        <v>746</v>
      </c>
      <c r="B23" s="1" t="s">
        <v>747</v>
      </c>
      <c r="C23" s="2">
        <v>44383</v>
      </c>
      <c r="D23" s="1" t="s">
        <v>748</v>
      </c>
      <c r="E23" s="1" t="s">
        <v>749</v>
      </c>
      <c r="F23" s="1"/>
      <c r="G23" s="1" t="s">
        <v>750</v>
      </c>
      <c r="H23" s="1" t="s">
        <v>751</v>
      </c>
      <c r="I23" s="3">
        <v>1</v>
      </c>
      <c r="J23" s="3">
        <v>225.9348</v>
      </c>
      <c r="K23" s="3">
        <f>+J23*I23*1.21</f>
        <v>273.38110799999998</v>
      </c>
      <c r="L23" s="3"/>
      <c r="M23" s="3"/>
      <c r="N23" s="3" t="s">
        <v>2892</v>
      </c>
      <c r="O23" s="3">
        <f>+K23</f>
        <v>273.38110799999998</v>
      </c>
      <c r="P23" s="3"/>
      <c r="Q23" s="3">
        <v>599.16813784462897</v>
      </c>
      <c r="R23" s="3">
        <f>+Q23*1.21</f>
        <v>724.99344679200101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1"/>
      <c r="AD23" s="1"/>
    </row>
    <row r="24" spans="1:30" x14ac:dyDescent="0.25">
      <c r="A24" s="1" t="s">
        <v>752</v>
      </c>
      <c r="B24" s="1" t="s">
        <v>753</v>
      </c>
      <c r="C24" s="2">
        <v>44383</v>
      </c>
      <c r="D24" s="1" t="s">
        <v>754</v>
      </c>
      <c r="E24" s="1" t="s">
        <v>755</v>
      </c>
      <c r="F24" s="1"/>
      <c r="G24" s="1" t="s">
        <v>756</v>
      </c>
      <c r="H24" s="1" t="s">
        <v>757</v>
      </c>
      <c r="I24" s="3">
        <v>1</v>
      </c>
      <c r="J24" s="3">
        <v>390.31079999999997</v>
      </c>
      <c r="K24" s="3">
        <f>+J24*I24*1.21</f>
        <v>472.27606799999995</v>
      </c>
      <c r="L24" s="3"/>
      <c r="M24" s="3"/>
      <c r="N24" s="3" t="s">
        <v>2892</v>
      </c>
      <c r="O24" s="3">
        <f>+K24</f>
        <v>472.27606799999995</v>
      </c>
      <c r="P24" s="3"/>
      <c r="Q24" s="3">
        <v>595.038570690082</v>
      </c>
      <c r="R24" s="3">
        <f>+Q24*1.21</f>
        <v>719.99667053499923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1"/>
      <c r="AD24" s="1"/>
    </row>
    <row r="25" spans="1:30" x14ac:dyDescent="0.25">
      <c r="A25" s="1" t="s">
        <v>758</v>
      </c>
      <c r="B25" s="1" t="s">
        <v>759</v>
      </c>
      <c r="C25" s="2">
        <v>44383</v>
      </c>
      <c r="D25" s="1" t="s">
        <v>760</v>
      </c>
      <c r="E25" s="1" t="s">
        <v>761</v>
      </c>
      <c r="F25" s="1"/>
      <c r="G25" s="1" t="s">
        <v>762</v>
      </c>
      <c r="H25" s="1" t="s">
        <v>763</v>
      </c>
      <c r="I25" s="3">
        <v>1</v>
      </c>
      <c r="J25" s="3">
        <v>390.31079999999997</v>
      </c>
      <c r="K25" s="3">
        <f>+J25*I25*1.21</f>
        <v>472.27606799999995</v>
      </c>
      <c r="L25" s="3"/>
      <c r="M25" s="3"/>
      <c r="N25" s="3" t="s">
        <v>2892</v>
      </c>
      <c r="O25" s="3">
        <f>+K25</f>
        <v>472.27606799999995</v>
      </c>
      <c r="P25" s="3"/>
      <c r="Q25" s="3">
        <v>591.73654133140496</v>
      </c>
      <c r="R25" s="3">
        <f>+Q25*1.21</f>
        <v>716.001215011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1"/>
      <c r="AD25" s="1"/>
    </row>
    <row r="26" spans="1:30" x14ac:dyDescent="0.25">
      <c r="A26" s="1" t="s">
        <v>764</v>
      </c>
      <c r="B26" s="1" t="s">
        <v>765</v>
      </c>
      <c r="C26" s="2">
        <v>44383</v>
      </c>
      <c r="D26" s="1" t="s">
        <v>766</v>
      </c>
      <c r="E26" s="1" t="s">
        <v>767</v>
      </c>
      <c r="F26" s="1"/>
      <c r="G26" s="1" t="s">
        <v>768</v>
      </c>
      <c r="H26" s="1" t="s">
        <v>769</v>
      </c>
      <c r="I26" s="3">
        <v>1</v>
      </c>
      <c r="J26" s="3">
        <v>723.17219999999998</v>
      </c>
      <c r="K26" s="3">
        <f>+J26*I26*1.21</f>
        <v>875.03836199999989</v>
      </c>
      <c r="L26" s="3"/>
      <c r="M26" s="3"/>
      <c r="N26" s="3" t="s">
        <v>2892</v>
      </c>
      <c r="O26" s="3">
        <f>+K26</f>
        <v>875.03836199999989</v>
      </c>
      <c r="P26" s="3"/>
      <c r="Q26" s="3">
        <v>1099.98827049587</v>
      </c>
      <c r="R26" s="3">
        <f>+Q26*1.21</f>
        <v>1330.9858073000025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1"/>
      <c r="AD26" s="1"/>
    </row>
    <row r="27" spans="1:30" x14ac:dyDescent="0.25">
      <c r="A27" s="1" t="s">
        <v>770</v>
      </c>
      <c r="B27" s="1" t="s">
        <v>771</v>
      </c>
      <c r="C27" s="2">
        <v>44383</v>
      </c>
      <c r="D27" s="1" t="s">
        <v>772</v>
      </c>
      <c r="E27" s="1" t="s">
        <v>773</v>
      </c>
      <c r="F27" s="1"/>
      <c r="G27" s="1" t="s">
        <v>774</v>
      </c>
      <c r="H27" s="1" t="s">
        <v>775</v>
      </c>
      <c r="I27" s="3">
        <v>1</v>
      </c>
      <c r="J27" s="3">
        <v>390.31079999999997</v>
      </c>
      <c r="K27" s="3">
        <f>+J27*I27*1.21</f>
        <v>472.27606799999995</v>
      </c>
      <c r="L27" s="3"/>
      <c r="M27" s="3"/>
      <c r="N27" s="3" t="s">
        <v>2892</v>
      </c>
      <c r="O27" s="3">
        <f>+K27</f>
        <v>472.27606799999995</v>
      </c>
      <c r="P27" s="3"/>
      <c r="Q27" s="3">
        <v>563.64001847272698</v>
      </c>
      <c r="R27" s="3">
        <f>+Q27*1.21</f>
        <v>682.00442235199966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1"/>
      <c r="AD27" s="1"/>
    </row>
    <row r="28" spans="1:30" x14ac:dyDescent="0.25">
      <c r="A28" s="1" t="s">
        <v>776</v>
      </c>
      <c r="B28" s="1" t="s">
        <v>777</v>
      </c>
      <c r="C28" s="2">
        <v>44383</v>
      </c>
      <c r="D28" s="1" t="s">
        <v>778</v>
      </c>
      <c r="E28" s="1" t="s">
        <v>779</v>
      </c>
      <c r="F28" s="1"/>
      <c r="G28" s="1" t="s">
        <v>780</v>
      </c>
      <c r="H28" s="1" t="s">
        <v>781</v>
      </c>
      <c r="I28" s="3">
        <v>1</v>
      </c>
      <c r="J28" s="3">
        <v>390.31079999999997</v>
      </c>
      <c r="K28" s="3">
        <f>+J28*I28*1.21</f>
        <v>472.27606799999995</v>
      </c>
      <c r="L28" s="3"/>
      <c r="M28" s="3"/>
      <c r="N28" s="3" t="s">
        <v>2892</v>
      </c>
      <c r="O28" s="3">
        <f>+K28</f>
        <v>472.27606799999995</v>
      </c>
      <c r="P28" s="3"/>
      <c r="Q28" s="3">
        <v>591.73654133140496</v>
      </c>
      <c r="R28" s="3">
        <f>+Q28*1.21</f>
        <v>716.001215011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1"/>
      <c r="AD28" s="1"/>
    </row>
    <row r="29" spans="1:30" x14ac:dyDescent="0.25">
      <c r="A29" s="1" t="s">
        <v>970</v>
      </c>
      <c r="B29" s="1" t="s">
        <v>971</v>
      </c>
      <c r="C29" s="2">
        <v>44383</v>
      </c>
      <c r="D29" s="1" t="s">
        <v>972</v>
      </c>
      <c r="E29" s="1" t="s">
        <v>973</v>
      </c>
      <c r="F29" s="1"/>
      <c r="G29" s="1" t="s">
        <v>974</v>
      </c>
      <c r="H29" s="1" t="s">
        <v>975</v>
      </c>
      <c r="I29" s="3">
        <v>1</v>
      </c>
      <c r="J29" s="14">
        <v>316.34160000000003</v>
      </c>
      <c r="K29" s="3">
        <f>+J29*I29*1.21</f>
        <v>382.77333600000003</v>
      </c>
      <c r="L29" s="3"/>
      <c r="M29" s="3"/>
      <c r="N29" s="3" t="s">
        <v>2892</v>
      </c>
      <c r="O29" s="3">
        <f>+K29</f>
        <v>382.77333600000003</v>
      </c>
      <c r="P29" s="3"/>
      <c r="Q29" s="3">
        <v>481.81988760330597</v>
      </c>
      <c r="R29" s="3">
        <f>+Q29*1.21</f>
        <v>583.00206400000025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  <c r="AD29" s="1"/>
    </row>
    <row r="30" spans="1:30" x14ac:dyDescent="0.25">
      <c r="A30" s="1" t="s">
        <v>1109</v>
      </c>
      <c r="B30" s="1" t="s">
        <v>1110</v>
      </c>
      <c r="C30" s="2">
        <v>44383</v>
      </c>
      <c r="D30" s="1" t="s">
        <v>1111</v>
      </c>
      <c r="E30" s="1" t="s">
        <v>1112</v>
      </c>
      <c r="F30" s="1"/>
      <c r="G30" s="1" t="s">
        <v>1113</v>
      </c>
      <c r="H30" s="1" t="s">
        <v>1114</v>
      </c>
      <c r="I30" s="3">
        <v>1</v>
      </c>
      <c r="J30" s="3">
        <v>632.7654</v>
      </c>
      <c r="K30" s="3">
        <f>+J30*I30*1.21</f>
        <v>765.64613399999996</v>
      </c>
      <c r="L30" s="3"/>
      <c r="M30" s="3"/>
      <c r="N30" s="3" t="s">
        <v>2892</v>
      </c>
      <c r="O30" s="3">
        <f>+K30</f>
        <v>765.64613399999996</v>
      </c>
      <c r="P30" s="3"/>
      <c r="Q30" s="3">
        <v>1066.1116194347101</v>
      </c>
      <c r="R30" s="3">
        <f>+Q30*1.21</f>
        <v>1289.9950595159992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1"/>
      <c r="AD30" s="1"/>
    </row>
    <row r="31" spans="1:30" x14ac:dyDescent="0.25">
      <c r="A31" s="1" t="s">
        <v>1145</v>
      </c>
      <c r="B31" s="1" t="s">
        <v>1146</v>
      </c>
      <c r="C31" s="2">
        <v>44383</v>
      </c>
      <c r="D31" s="1" t="s">
        <v>1147</v>
      </c>
      <c r="E31" s="1" t="s">
        <v>1148</v>
      </c>
      <c r="F31" s="1"/>
      <c r="G31" s="1" t="s">
        <v>1149</v>
      </c>
      <c r="H31" s="1" t="s">
        <v>1150</v>
      </c>
      <c r="I31" s="3">
        <v>2</v>
      </c>
      <c r="J31" s="3">
        <v>225.9348</v>
      </c>
      <c r="K31" s="3">
        <f>+J31*I31*1.21</f>
        <v>546.76221599999997</v>
      </c>
      <c r="L31" s="3"/>
      <c r="M31" s="3"/>
      <c r="N31" s="3" t="s">
        <v>2892</v>
      </c>
      <c r="O31" s="3">
        <f>+K31</f>
        <v>546.76221599999997</v>
      </c>
      <c r="P31" s="3"/>
      <c r="Q31" s="3">
        <v>760.32037811239695</v>
      </c>
      <c r="R31" s="3">
        <f>+Q31*1.21</f>
        <v>919.98765751600024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1"/>
      <c r="AD31" s="1"/>
    </row>
    <row r="32" spans="1:30" x14ac:dyDescent="0.25">
      <c r="A32" s="12" t="s">
        <v>1474</v>
      </c>
      <c r="B32" s="12" t="s">
        <v>1475</v>
      </c>
      <c r="C32" s="13">
        <v>44383</v>
      </c>
      <c r="D32" s="12" t="s">
        <v>1476</v>
      </c>
      <c r="E32" s="12" t="s">
        <v>1477</v>
      </c>
      <c r="F32" s="12"/>
      <c r="G32" s="12" t="s">
        <v>1478</v>
      </c>
      <c r="H32" s="12" t="s">
        <v>1479</v>
      </c>
      <c r="I32" s="14">
        <v>1</v>
      </c>
      <c r="J32" s="14">
        <v>185.67429999999999</v>
      </c>
      <c r="K32" s="14">
        <f>+J32*I32*1.21</f>
        <v>224.66590299999999</v>
      </c>
      <c r="L32" s="14"/>
      <c r="M32" s="14"/>
      <c r="N32" s="3">
        <f>+K32*0.95</f>
        <v>213.43260784999998</v>
      </c>
      <c r="O32" s="3">
        <f>+N32-(N32*9.09/100)</f>
        <v>194.03158379643497</v>
      </c>
      <c r="P32" s="14"/>
      <c r="Q32" s="14">
        <v>371.89538219999997</v>
      </c>
      <c r="R32" s="14">
        <f>+Q32*1.21</f>
        <v>449.99341246199998</v>
      </c>
      <c r="S32" s="14"/>
      <c r="T32" s="3"/>
      <c r="U32" s="3"/>
      <c r="V32" s="14"/>
      <c r="W32" s="14"/>
      <c r="X32" s="14"/>
      <c r="Y32" s="14"/>
      <c r="Z32" s="14"/>
      <c r="AA32" s="14"/>
      <c r="AB32" s="14"/>
      <c r="AC32" s="12"/>
      <c r="AD32" s="12"/>
    </row>
    <row r="33" spans="1:30" x14ac:dyDescent="0.25">
      <c r="A33" s="1" t="s">
        <v>1829</v>
      </c>
      <c r="B33" s="1" t="s">
        <v>1830</v>
      </c>
      <c r="C33" s="2">
        <v>44383</v>
      </c>
      <c r="D33" s="1" t="s">
        <v>1831</v>
      </c>
      <c r="E33" s="1" t="s">
        <v>1832</v>
      </c>
      <c r="F33" s="1">
        <v>3260</v>
      </c>
      <c r="G33" s="1" t="s">
        <v>1833</v>
      </c>
      <c r="H33" s="1" t="s">
        <v>1834</v>
      </c>
      <c r="I33" s="3">
        <v>4</v>
      </c>
      <c r="J33" s="3">
        <v>123.97499999999999</v>
      </c>
      <c r="K33" s="3">
        <f>+J33*I33*1.21</f>
        <v>600.03899999999999</v>
      </c>
      <c r="L33" s="3"/>
      <c r="M33" s="3"/>
      <c r="N33" s="3" t="s">
        <v>2892</v>
      </c>
      <c r="O33" s="3">
        <f>+K33</f>
        <v>600.03899999999999</v>
      </c>
      <c r="P33" s="3">
        <f>+SUM(O23:O33)</f>
        <v>5526.7760117964353</v>
      </c>
      <c r="Q33" s="3">
        <v>991.73057400000005</v>
      </c>
      <c r="R33" s="3">
        <f>+Q33*1.21</f>
        <v>1199.9939945400001</v>
      </c>
      <c r="S33" s="3">
        <f>+SUM(R23:R33)</f>
        <v>9332.9549650350018</v>
      </c>
      <c r="T33" s="3">
        <v>9332.9500000000007</v>
      </c>
      <c r="U33" s="3">
        <f t="shared" si="0"/>
        <v>-4.9650350010779221E-3</v>
      </c>
      <c r="V33" s="3"/>
      <c r="W33" s="3"/>
      <c r="X33" s="3"/>
      <c r="Y33" s="3"/>
      <c r="Z33" s="3"/>
      <c r="AA33" s="3"/>
      <c r="AB33" s="3"/>
      <c r="AC33" s="1"/>
      <c r="AD33" s="1"/>
    </row>
    <row r="34" spans="1:30" x14ac:dyDescent="0.25">
      <c r="A34" s="1" t="s">
        <v>710</v>
      </c>
      <c r="B34" s="1" t="s">
        <v>711</v>
      </c>
      <c r="C34" s="2">
        <v>44383</v>
      </c>
      <c r="D34" s="1" t="s">
        <v>712</v>
      </c>
      <c r="E34" s="1" t="s">
        <v>713</v>
      </c>
      <c r="F34" s="1">
        <v>3271</v>
      </c>
      <c r="G34" s="1" t="s">
        <v>714</v>
      </c>
      <c r="H34" s="1" t="s">
        <v>715</v>
      </c>
      <c r="I34" s="3">
        <v>3</v>
      </c>
      <c r="J34" s="3">
        <v>186.73867768594999</v>
      </c>
      <c r="K34" s="3">
        <f>+J34*I34*1.21</f>
        <v>677.86139999999841</v>
      </c>
      <c r="L34" s="3"/>
      <c r="M34" s="14">
        <f>+K34*0.85</f>
        <v>576.18218999999863</v>
      </c>
      <c r="N34" s="3">
        <f>+M34*0.95</f>
        <v>547.37308049999865</v>
      </c>
      <c r="O34" s="14">
        <f>+N34-(N34*9.09/100)</f>
        <v>497.6168674825488</v>
      </c>
      <c r="P34" s="3">
        <f>+O34</f>
        <v>497.6168674825488</v>
      </c>
      <c r="Q34" s="3">
        <v>1041.34076656859</v>
      </c>
      <c r="R34" s="3">
        <f>+Q34*1.21</f>
        <v>1260.0223275479939</v>
      </c>
      <c r="S34" s="3">
        <f>+R34</f>
        <v>1260.0223275479939</v>
      </c>
      <c r="T34" s="3">
        <v>1260</v>
      </c>
      <c r="U34" s="3">
        <f t="shared" si="0"/>
        <v>-2.2327547993882035E-2</v>
      </c>
      <c r="V34" s="3"/>
      <c r="W34" s="3"/>
      <c r="X34" s="3"/>
      <c r="Y34" s="3"/>
      <c r="Z34" s="3"/>
      <c r="AA34" s="3"/>
      <c r="AB34" s="3"/>
      <c r="AC34" s="1"/>
      <c r="AD34" s="1"/>
    </row>
    <row r="35" spans="1:30" x14ac:dyDescent="0.25">
      <c r="A35" s="1" t="s">
        <v>1013</v>
      </c>
      <c r="B35" s="1" t="s">
        <v>1014</v>
      </c>
      <c r="C35" s="2">
        <v>44383</v>
      </c>
      <c r="D35" s="1" t="s">
        <v>1015</v>
      </c>
      <c r="E35" s="1" t="s">
        <v>1016</v>
      </c>
      <c r="F35" s="1"/>
      <c r="G35" s="1" t="s">
        <v>1017</v>
      </c>
      <c r="H35" s="1" t="s">
        <v>1018</v>
      </c>
      <c r="I35" s="3">
        <v>1</v>
      </c>
      <c r="J35" s="3">
        <v>325.38229999999999</v>
      </c>
      <c r="K35" s="3">
        <f>+J35*I35*1.21</f>
        <v>393.712583</v>
      </c>
      <c r="L35" s="3"/>
      <c r="M35" s="3"/>
      <c r="N35" s="3" t="s">
        <v>2892</v>
      </c>
      <c r="O35" s="3">
        <f>+K35</f>
        <v>393.712583</v>
      </c>
      <c r="P35" s="3"/>
      <c r="Q35" s="3">
        <v>433.05782941487598</v>
      </c>
      <c r="R35" s="3">
        <f>+Q35*1.21</f>
        <v>523.99997359199995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1"/>
      <c r="AD35" s="1"/>
    </row>
    <row r="36" spans="1:30" x14ac:dyDescent="0.25">
      <c r="A36" s="1" t="s">
        <v>1775</v>
      </c>
      <c r="B36" s="1" t="s">
        <v>1776</v>
      </c>
      <c r="C36" s="2">
        <v>44383</v>
      </c>
      <c r="D36" s="1" t="s">
        <v>1777</v>
      </c>
      <c r="E36" s="1" t="s">
        <v>1778</v>
      </c>
      <c r="F36" s="1"/>
      <c r="G36" s="1" t="s">
        <v>1779</v>
      </c>
      <c r="H36" s="1" t="s">
        <v>1780</v>
      </c>
      <c r="I36" s="3">
        <v>1</v>
      </c>
      <c r="J36" s="3">
        <v>1188.1609917355399</v>
      </c>
      <c r="K36" s="3">
        <f>+J36*I36*1.21</f>
        <v>1437.6748000000032</v>
      </c>
      <c r="L36" s="3">
        <f>+K36*0.6</f>
        <v>862.60488000000191</v>
      </c>
      <c r="M36" s="3"/>
      <c r="N36" s="3">
        <f>+K36*0.95</f>
        <v>1365.791060000003</v>
      </c>
      <c r="O36" s="3">
        <f>+N36-(N36*9.09/100)</f>
        <v>1241.6406526460028</v>
      </c>
      <c r="P36" s="3"/>
      <c r="Q36" s="3">
        <v>1322.30436770248</v>
      </c>
      <c r="R36" s="3">
        <f>+Q36*1.21</f>
        <v>1599.9882849200008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1"/>
      <c r="AD36" s="1"/>
    </row>
    <row r="37" spans="1:30" x14ac:dyDescent="0.25">
      <c r="A37" s="1" t="s">
        <v>2529</v>
      </c>
      <c r="B37" s="1" t="s">
        <v>2530</v>
      </c>
      <c r="C37" s="2">
        <v>44383</v>
      </c>
      <c r="D37" s="1" t="s">
        <v>2531</v>
      </c>
      <c r="E37" s="1" t="s">
        <v>2532</v>
      </c>
      <c r="F37" s="1"/>
      <c r="G37" s="1" t="s">
        <v>2533</v>
      </c>
      <c r="H37" s="1" t="s">
        <v>2534</v>
      </c>
      <c r="I37" s="3">
        <v>1</v>
      </c>
      <c r="J37" s="3">
        <v>247.95</v>
      </c>
      <c r="K37" s="3">
        <f>+J37*I37*1.21</f>
        <v>300.01949999999999</v>
      </c>
      <c r="L37" s="3"/>
      <c r="M37" s="3"/>
      <c r="N37" s="3">
        <f>+K37</f>
        <v>300.01949999999999</v>
      </c>
      <c r="O37" s="14">
        <f>+N37-(N37*9.09/100)</f>
        <v>272.74772745000001</v>
      </c>
      <c r="P37" s="3"/>
      <c r="Q37" s="3">
        <v>438.00373531239597</v>
      </c>
      <c r="R37" s="3">
        <f>+Q37*1.21</f>
        <v>529.9845197279991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  <c r="AD37" s="1"/>
    </row>
    <row r="38" spans="1:30" x14ac:dyDescent="0.25">
      <c r="A38" s="1" t="s">
        <v>2773</v>
      </c>
      <c r="B38" s="1" t="s">
        <v>2774</v>
      </c>
      <c r="C38" s="2">
        <v>44383</v>
      </c>
      <c r="D38" s="1" t="s">
        <v>2775</v>
      </c>
      <c r="E38" s="1" t="s">
        <v>2776</v>
      </c>
      <c r="F38" s="1">
        <v>3270</v>
      </c>
      <c r="G38" s="1" t="s">
        <v>2777</v>
      </c>
      <c r="H38" s="1" t="s">
        <v>2778</v>
      </c>
      <c r="I38" s="3">
        <v>1</v>
      </c>
      <c r="J38" s="3">
        <v>297.54000000000002</v>
      </c>
      <c r="K38" s="3">
        <f>+J38*I38*1.21</f>
        <v>360.02340000000004</v>
      </c>
      <c r="L38" s="3"/>
      <c r="M38" s="3"/>
      <c r="N38" s="3">
        <f>+K38</f>
        <v>360.02340000000004</v>
      </c>
      <c r="O38" s="14">
        <f>+N38-(N38*9.09/100)</f>
        <v>327.29727294000003</v>
      </c>
      <c r="P38" s="3">
        <f>+O38+O37+O36+O35</f>
        <v>2235.3982360360028</v>
      </c>
      <c r="Q38" s="3">
        <v>520.65523120991804</v>
      </c>
      <c r="R38" s="3">
        <f>+Q38*1.21</f>
        <v>629.99282976400082</v>
      </c>
      <c r="S38" s="3">
        <f>+R38+R37+R36+R35</f>
        <v>3283.9656080040008</v>
      </c>
      <c r="T38" s="3">
        <v>3283.97</v>
      </c>
      <c r="U38" s="3">
        <f t="shared" si="0"/>
        <v>4.3919959989580093E-3</v>
      </c>
      <c r="V38" s="3"/>
      <c r="W38" s="3"/>
      <c r="X38" s="3"/>
      <c r="Y38" s="3"/>
      <c r="Z38" s="3"/>
      <c r="AA38" s="3"/>
      <c r="AB38" s="3"/>
      <c r="AC38" s="1"/>
      <c r="AD38" s="1"/>
    </row>
    <row r="39" spans="1:30" x14ac:dyDescent="0.25">
      <c r="A39" s="1" t="s">
        <v>1584</v>
      </c>
      <c r="B39" s="1" t="s">
        <v>1585</v>
      </c>
      <c r="C39" s="2">
        <v>44383</v>
      </c>
      <c r="D39" s="1" t="s">
        <v>1586</v>
      </c>
      <c r="E39" s="1" t="s">
        <v>1587</v>
      </c>
      <c r="F39" s="1"/>
      <c r="G39" s="1" t="s">
        <v>1588</v>
      </c>
      <c r="H39" s="1" t="s">
        <v>1589</v>
      </c>
      <c r="I39" s="3">
        <v>1</v>
      </c>
      <c r="J39" s="3">
        <v>863.47099173553704</v>
      </c>
      <c r="K39" s="3">
        <f>+J39*I39*1.21</f>
        <v>1044.7998999999998</v>
      </c>
      <c r="L39" s="3"/>
      <c r="M39" s="14">
        <f>+K39*0.85</f>
        <v>888.0799149999998</v>
      </c>
      <c r="N39" s="3">
        <f>+M39*0.95</f>
        <v>843.67591924999977</v>
      </c>
      <c r="O39" s="14">
        <f>+N39-(N39*9.09/100)</f>
        <v>766.98577819017476</v>
      </c>
      <c r="P39" s="3"/>
      <c r="Q39" s="3">
        <v>1597.5163165198301</v>
      </c>
      <c r="R39" s="3">
        <f>+Q39*1.21</f>
        <v>1932.9947429889944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1"/>
      <c r="AD39" s="1"/>
    </row>
    <row r="40" spans="1:30" x14ac:dyDescent="0.25">
      <c r="A40" s="1" t="s">
        <v>1662</v>
      </c>
      <c r="B40" s="1" t="s">
        <v>1663</v>
      </c>
      <c r="C40" s="2">
        <v>44383</v>
      </c>
      <c r="D40" s="1" t="s">
        <v>1664</v>
      </c>
      <c r="E40" s="1" t="s">
        <v>1665</v>
      </c>
      <c r="F40" s="1">
        <v>3267</v>
      </c>
      <c r="G40" s="1" t="s">
        <v>1666</v>
      </c>
      <c r="H40" s="1" t="s">
        <v>1667</v>
      </c>
      <c r="I40" s="3">
        <v>1</v>
      </c>
      <c r="J40" s="3">
        <v>1299.9889256198301</v>
      </c>
      <c r="K40" s="3">
        <f>+J40*I40*1.21</f>
        <v>1572.9865999999943</v>
      </c>
      <c r="L40" s="3"/>
      <c r="M40" s="14">
        <f>+K40*0.85</f>
        <v>1337.0386099999951</v>
      </c>
      <c r="N40" s="3">
        <f>+M40*0.95</f>
        <v>1270.1866794999953</v>
      </c>
      <c r="O40" s="14">
        <f>+N40-(N40*9.09/100)</f>
        <v>1154.7267103334457</v>
      </c>
      <c r="P40" s="3">
        <f>+O40+O39</f>
        <v>1921.7124885236203</v>
      </c>
      <c r="Q40" s="3">
        <v>1817.3455183487499</v>
      </c>
      <c r="R40" s="3">
        <f>+Q40*1.21</f>
        <v>2198.9880772019874</v>
      </c>
      <c r="S40" s="3">
        <f>+R40+R39</f>
        <v>4131.9828201909822</v>
      </c>
      <c r="T40" s="3">
        <v>4132</v>
      </c>
      <c r="U40" s="3">
        <f t="shared" si="0"/>
        <v>1.7179809017761727E-2</v>
      </c>
      <c r="V40" s="3"/>
      <c r="W40" s="3"/>
      <c r="X40" s="3"/>
      <c r="Y40" s="3"/>
      <c r="Z40" s="3"/>
      <c r="AA40" s="3"/>
      <c r="AB40" s="3"/>
      <c r="AC40" s="1"/>
      <c r="AD40" s="1"/>
    </row>
    <row r="41" spans="1:30" x14ac:dyDescent="0.25">
      <c r="A41" s="1" t="s">
        <v>183</v>
      </c>
      <c r="B41" s="1" t="s">
        <v>184</v>
      </c>
      <c r="C41" s="2">
        <v>44383</v>
      </c>
      <c r="D41" s="1" t="s">
        <v>185</v>
      </c>
      <c r="E41" s="1" t="s">
        <v>186</v>
      </c>
      <c r="F41" s="1"/>
      <c r="G41" s="1" t="s">
        <v>187</v>
      </c>
      <c r="H41" s="1" t="s">
        <v>188</v>
      </c>
      <c r="I41" s="3">
        <v>1</v>
      </c>
      <c r="J41" s="3">
        <v>768.64</v>
      </c>
      <c r="K41" s="3">
        <f>+J41*I41*1.21</f>
        <v>930.05439999999999</v>
      </c>
      <c r="L41" s="3"/>
      <c r="M41" s="3"/>
      <c r="N41" s="3" t="s">
        <v>2892</v>
      </c>
      <c r="O41" s="3">
        <f>+K41</f>
        <v>930.05439999999999</v>
      </c>
      <c r="P41" s="3"/>
      <c r="Q41" s="3">
        <v>1421.4847851818199</v>
      </c>
      <c r="R41" s="3">
        <f>+Q41*1.21</f>
        <v>1719.996590070002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1"/>
      <c r="AD41" s="1"/>
    </row>
    <row r="42" spans="1:30" x14ac:dyDescent="0.25">
      <c r="A42" s="1" t="s">
        <v>728</v>
      </c>
      <c r="B42" s="1" t="s">
        <v>729</v>
      </c>
      <c r="C42" s="2">
        <v>44383</v>
      </c>
      <c r="D42" s="1" t="s">
        <v>730</v>
      </c>
      <c r="E42" s="1" t="s">
        <v>731</v>
      </c>
      <c r="F42" s="1"/>
      <c r="G42" s="1" t="s">
        <v>732</v>
      </c>
      <c r="H42" s="1" t="s">
        <v>733</v>
      </c>
      <c r="I42" s="3">
        <v>1</v>
      </c>
      <c r="J42" s="3">
        <v>287.57580000000002</v>
      </c>
      <c r="K42" s="3">
        <f>+J42*I42*1.21</f>
        <v>347.96671800000001</v>
      </c>
      <c r="L42" s="3"/>
      <c r="M42" s="3"/>
      <c r="N42" s="3" t="s">
        <v>2892</v>
      </c>
      <c r="O42" s="3">
        <f>+K42</f>
        <v>347.96671800000001</v>
      </c>
      <c r="P42" s="3"/>
      <c r="Q42" s="3">
        <v>474.37540777686002</v>
      </c>
      <c r="R42" s="3">
        <f>+Q42*1.21</f>
        <v>573.99424341000065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1"/>
      <c r="AD42" s="1"/>
    </row>
    <row r="43" spans="1:30" x14ac:dyDescent="0.25">
      <c r="A43" s="1" t="s">
        <v>1534</v>
      </c>
      <c r="B43" s="1" t="s">
        <v>1535</v>
      </c>
      <c r="C43" s="2">
        <v>44383</v>
      </c>
      <c r="D43" s="1" t="s">
        <v>1536</v>
      </c>
      <c r="E43" s="1" t="s">
        <v>1537</v>
      </c>
      <c r="F43" s="1"/>
      <c r="G43" s="1" t="s">
        <v>1538</v>
      </c>
      <c r="H43" s="1" t="s">
        <v>1539</v>
      </c>
      <c r="I43" s="3">
        <v>1</v>
      </c>
      <c r="J43" s="3">
        <v>253.762396694215</v>
      </c>
      <c r="K43" s="3">
        <f>+J43*I43*1.21</f>
        <v>307.05250000000012</v>
      </c>
      <c r="L43" s="3">
        <f>+K43*0.6</f>
        <v>184.23150000000007</v>
      </c>
      <c r="M43" s="3"/>
      <c r="N43" s="3">
        <f>+K43*0.95</f>
        <v>291.69987500000008</v>
      </c>
      <c r="O43" s="3">
        <f>+N43-(N43*9.09/100)</f>
        <v>265.18435636250007</v>
      </c>
      <c r="P43" s="3"/>
      <c r="Q43" s="3">
        <v>329.75408400826501</v>
      </c>
      <c r="R43" s="3">
        <f>+Q43*1.21</f>
        <v>399.00244165000066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1"/>
      <c r="AD43" s="1"/>
    </row>
    <row r="44" spans="1:30" x14ac:dyDescent="0.25">
      <c r="A44" s="1" t="s">
        <v>1901</v>
      </c>
      <c r="B44" s="1" t="s">
        <v>1902</v>
      </c>
      <c r="C44" s="2">
        <v>44383</v>
      </c>
      <c r="D44" s="1" t="s">
        <v>1903</v>
      </c>
      <c r="E44" s="1" t="s">
        <v>1904</v>
      </c>
      <c r="F44" s="1"/>
      <c r="G44" s="1" t="s">
        <v>1905</v>
      </c>
      <c r="H44" s="1" t="s">
        <v>1906</v>
      </c>
      <c r="I44" s="3">
        <v>2</v>
      </c>
      <c r="J44" s="3">
        <v>268.61250000000001</v>
      </c>
      <c r="K44" s="3">
        <f>+J44*I44*1.21</f>
        <v>650.04224999999997</v>
      </c>
      <c r="L44" s="3"/>
      <c r="M44" s="3"/>
      <c r="N44" s="3" t="s">
        <v>2892</v>
      </c>
      <c r="O44" s="3">
        <f>+K44</f>
        <v>650.04224999999997</v>
      </c>
      <c r="P44" s="3"/>
      <c r="Q44" s="3">
        <v>991.71742628099196</v>
      </c>
      <c r="R44" s="3">
        <f>+Q44*1.21</f>
        <v>1199.9780858000001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1"/>
      <c r="AD44" s="1"/>
    </row>
    <row r="45" spans="1:30" x14ac:dyDescent="0.25">
      <c r="A45" s="12" t="s">
        <v>1975</v>
      </c>
      <c r="B45" s="12" t="s">
        <v>1976</v>
      </c>
      <c r="C45" s="13">
        <v>44383</v>
      </c>
      <c r="D45" s="12" t="s">
        <v>1977</v>
      </c>
      <c r="E45" s="12" t="s">
        <v>1978</v>
      </c>
      <c r="F45" s="12"/>
      <c r="G45" s="12" t="s">
        <v>1979</v>
      </c>
      <c r="H45" s="12" t="s">
        <v>1980</v>
      </c>
      <c r="I45" s="14">
        <v>1</v>
      </c>
      <c r="J45" s="3">
        <v>268.61250000000001</v>
      </c>
      <c r="K45" s="14">
        <f>+J45*I45*1.21</f>
        <v>325.02112499999998</v>
      </c>
      <c r="L45" s="14"/>
      <c r="M45" s="14"/>
      <c r="N45" s="3" t="s">
        <v>2892</v>
      </c>
      <c r="O45" s="3">
        <f>+K45</f>
        <v>325.02112499999998</v>
      </c>
      <c r="P45" s="14"/>
      <c r="Q45" s="14">
        <v>495.85871314049598</v>
      </c>
      <c r="R45" s="14">
        <f>+Q45*1.21</f>
        <v>599.98904290000007</v>
      </c>
      <c r="S45" s="14"/>
      <c r="T45" s="3"/>
      <c r="U45" s="3"/>
      <c r="V45" s="14"/>
      <c r="W45" s="14"/>
      <c r="X45" s="14"/>
      <c r="Y45" s="14"/>
      <c r="Z45" s="14"/>
      <c r="AA45" s="14"/>
      <c r="AB45" s="14"/>
      <c r="AC45" s="12"/>
      <c r="AD45" s="12"/>
    </row>
    <row r="46" spans="1:30" x14ac:dyDescent="0.25">
      <c r="A46" s="1" t="s">
        <v>1989</v>
      </c>
      <c r="B46" s="1" t="s">
        <v>1990</v>
      </c>
      <c r="C46" s="2">
        <v>44383</v>
      </c>
      <c r="D46" s="1" t="s">
        <v>1991</v>
      </c>
      <c r="E46" s="1" t="s">
        <v>1992</v>
      </c>
      <c r="F46" s="1">
        <v>3269</v>
      </c>
      <c r="G46" s="1" t="s">
        <v>1993</v>
      </c>
      <c r="H46" s="1" t="s">
        <v>1994</v>
      </c>
      <c r="I46" s="3">
        <v>1</v>
      </c>
      <c r="J46" s="3">
        <v>268.61250000000001</v>
      </c>
      <c r="K46" s="3">
        <f>+J46*I46*1.21</f>
        <v>325.02112499999998</v>
      </c>
      <c r="L46" s="3"/>
      <c r="M46" s="3"/>
      <c r="N46" s="3" t="s">
        <v>2892</v>
      </c>
      <c r="O46" s="3">
        <f>+K46</f>
        <v>325.02112499999998</v>
      </c>
      <c r="P46" s="3">
        <f>+O46+O45+O44+O43+O42+O41</f>
        <v>2843.2899743624998</v>
      </c>
      <c r="Q46" s="3">
        <v>495.85871314049598</v>
      </c>
      <c r="R46" s="3">
        <f>+Q46*1.21</f>
        <v>599.98904290000007</v>
      </c>
      <c r="S46" s="3">
        <f>+R46+R45+R44+R43+R42+R41</f>
        <v>5092.9494467300037</v>
      </c>
      <c r="T46" s="3">
        <v>5092.96</v>
      </c>
      <c r="U46" s="3">
        <f t="shared" si="0"/>
        <v>1.055326999630779E-2</v>
      </c>
      <c r="V46" s="3"/>
      <c r="W46" s="3"/>
      <c r="X46" s="3"/>
      <c r="Y46" s="3"/>
      <c r="Z46" s="3"/>
      <c r="AA46" s="3"/>
      <c r="AB46" s="3"/>
      <c r="AC46" s="1"/>
      <c r="AD46" s="1"/>
    </row>
    <row r="47" spans="1:30" x14ac:dyDescent="0.25">
      <c r="A47" s="1" t="s">
        <v>207</v>
      </c>
      <c r="B47" s="1" t="s">
        <v>208</v>
      </c>
      <c r="C47" s="2">
        <v>44383</v>
      </c>
      <c r="D47" s="1" t="s">
        <v>209</v>
      </c>
      <c r="E47" s="1" t="s">
        <v>210</v>
      </c>
      <c r="F47" s="1"/>
      <c r="G47" s="1" t="s">
        <v>211</v>
      </c>
      <c r="H47" s="1" t="s">
        <v>212</v>
      </c>
      <c r="I47" s="3">
        <v>1</v>
      </c>
      <c r="J47" s="3">
        <v>295.88</v>
      </c>
      <c r="K47" s="3">
        <f>+J47*I47*1.21</f>
        <v>358.01479999999998</v>
      </c>
      <c r="L47" s="3"/>
      <c r="M47" s="3"/>
      <c r="N47" s="3" t="s">
        <v>2892</v>
      </c>
      <c r="O47" s="3">
        <f>+K47</f>
        <v>358.01479999999998</v>
      </c>
      <c r="P47" s="3"/>
      <c r="Q47" s="3">
        <v>547.11159523305798</v>
      </c>
      <c r="R47" s="3">
        <f>+Q47*1.21</f>
        <v>662.00503023200019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1"/>
      <c r="AD47" s="1"/>
    </row>
    <row r="48" spans="1:30" x14ac:dyDescent="0.25">
      <c r="A48" s="1" t="s">
        <v>261</v>
      </c>
      <c r="B48" s="1" t="s">
        <v>262</v>
      </c>
      <c r="C48" s="2">
        <v>44383</v>
      </c>
      <c r="D48" s="1" t="s">
        <v>263</v>
      </c>
      <c r="E48" s="1" t="s">
        <v>264</v>
      </c>
      <c r="F48" s="1"/>
      <c r="G48" s="1" t="s">
        <v>265</v>
      </c>
      <c r="H48" s="1" t="s">
        <v>266</v>
      </c>
      <c r="I48" s="3">
        <v>1</v>
      </c>
      <c r="J48" s="3">
        <v>228.170165289256</v>
      </c>
      <c r="K48" s="3">
        <f>+J48*I48*1.21</f>
        <v>276.08589999999975</v>
      </c>
      <c r="L48" s="3"/>
      <c r="M48" s="3"/>
      <c r="N48" s="3">
        <f>+K48*0.95</f>
        <v>262.28160499999973</v>
      </c>
      <c r="O48" s="3">
        <f>+N48-(N48*9.09/100)</f>
        <v>238.44020710549975</v>
      </c>
      <c r="P48" s="3"/>
      <c r="Q48" s="3">
        <v>422.299623619008</v>
      </c>
      <c r="R48" s="3">
        <f>+Q48*1.21</f>
        <v>510.98254457899969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1"/>
      <c r="AD48" s="1"/>
    </row>
    <row r="49" spans="1:30" x14ac:dyDescent="0.25">
      <c r="A49" s="12" t="s">
        <v>532</v>
      </c>
      <c r="B49" s="12" t="s">
        <v>533</v>
      </c>
      <c r="C49" s="13">
        <v>44383</v>
      </c>
      <c r="D49" s="12" t="s">
        <v>534</v>
      </c>
      <c r="E49" s="12" t="s">
        <v>535</v>
      </c>
      <c r="F49" s="12"/>
      <c r="G49" s="12" t="s">
        <v>536</v>
      </c>
      <c r="H49" s="12" t="s">
        <v>537</v>
      </c>
      <c r="I49" s="14">
        <v>1</v>
      </c>
      <c r="J49" s="14">
        <v>81.33</v>
      </c>
      <c r="K49" s="14">
        <f>+J49*I49*1.21</f>
        <v>98.409300000000002</v>
      </c>
      <c r="L49" s="14"/>
      <c r="M49" s="14">
        <f>+K49*0.85</f>
        <v>83.647904999999994</v>
      </c>
      <c r="N49" s="3">
        <f>+M49*0.95</f>
        <v>79.465509749999995</v>
      </c>
      <c r="O49" s="14">
        <f>+N49-(N49*9.09/100)</f>
        <v>72.242094913724998</v>
      </c>
      <c r="P49" s="14"/>
      <c r="Q49" s="14">
        <v>165.294068618181</v>
      </c>
      <c r="R49" s="14">
        <f>+Q49*1.21</f>
        <v>200.00582302799901</v>
      </c>
      <c r="S49" s="14"/>
      <c r="T49" s="3"/>
      <c r="U49" s="3"/>
      <c r="V49" s="14"/>
      <c r="W49" s="14"/>
      <c r="X49" s="14"/>
      <c r="Y49" s="14"/>
      <c r="Z49" s="14"/>
      <c r="AA49" s="14"/>
      <c r="AB49" s="14"/>
      <c r="AC49" s="12"/>
      <c r="AD49" s="12"/>
    </row>
    <row r="50" spans="1:30" x14ac:dyDescent="0.25">
      <c r="A50" s="1" t="s">
        <v>1001</v>
      </c>
      <c r="B50" s="1" t="s">
        <v>1002</v>
      </c>
      <c r="C50" s="2">
        <v>44383</v>
      </c>
      <c r="D50" s="1" t="s">
        <v>1003</v>
      </c>
      <c r="E50" s="1" t="s">
        <v>1004</v>
      </c>
      <c r="F50" s="1"/>
      <c r="G50" s="1" t="s">
        <v>1005</v>
      </c>
      <c r="H50" s="1" t="s">
        <v>1006</v>
      </c>
      <c r="I50" s="3">
        <v>1</v>
      </c>
      <c r="J50" s="3">
        <v>517.70219999999995</v>
      </c>
      <c r="K50" s="3">
        <f>+J50*I50*1.21</f>
        <v>626.4196619999999</v>
      </c>
      <c r="L50" s="3"/>
      <c r="M50" s="3"/>
      <c r="N50" s="3" t="s">
        <v>2892</v>
      </c>
      <c r="O50" s="3">
        <f>+K50</f>
        <v>626.4196619999999</v>
      </c>
      <c r="P50" s="3"/>
      <c r="Q50" s="3">
        <v>786.94358901652902</v>
      </c>
      <c r="R50" s="3">
        <f>+Q50*1.21</f>
        <v>952.20174271000008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1"/>
      <c r="AD50" s="1"/>
    </row>
    <row r="51" spans="1:30" x14ac:dyDescent="0.25">
      <c r="A51" s="1" t="s">
        <v>1326</v>
      </c>
      <c r="B51" s="1" t="s">
        <v>1327</v>
      </c>
      <c r="C51" s="2">
        <v>44383</v>
      </c>
      <c r="D51" s="1" t="s">
        <v>1328</v>
      </c>
      <c r="E51" s="1" t="s">
        <v>1329</v>
      </c>
      <c r="F51" s="1"/>
      <c r="G51" s="1" t="s">
        <v>1330</v>
      </c>
      <c r="H51" s="1" t="s">
        <v>1331</v>
      </c>
      <c r="I51" s="3">
        <v>1</v>
      </c>
      <c r="J51" s="3">
        <v>623.97685950413199</v>
      </c>
      <c r="K51" s="3">
        <f>+J51*I51*1.21</f>
        <v>755.01199999999972</v>
      </c>
      <c r="L51" s="3"/>
      <c r="M51" s="14">
        <f>+K51*0.85</f>
        <v>641.76019999999971</v>
      </c>
      <c r="N51" s="3">
        <f>+M51*0.95</f>
        <v>609.67218999999966</v>
      </c>
      <c r="O51" s="14">
        <f>+N51-(N51*9.09/100)</f>
        <v>554.25298792899969</v>
      </c>
      <c r="P51" s="3"/>
      <c r="Q51" s="3">
        <v>1154.5381433719001</v>
      </c>
      <c r="R51" s="3">
        <f>+Q51*1.21</f>
        <v>1396.9911534799992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1"/>
      <c r="AD51" s="1"/>
    </row>
    <row r="52" spans="1:30" x14ac:dyDescent="0.25">
      <c r="A52" s="1" t="s">
        <v>1907</v>
      </c>
      <c r="B52" s="1" t="s">
        <v>1908</v>
      </c>
      <c r="C52" s="2">
        <v>44383</v>
      </c>
      <c r="D52" s="1" t="s">
        <v>1909</v>
      </c>
      <c r="E52" s="1" t="s">
        <v>1910</v>
      </c>
      <c r="F52" s="1">
        <v>3273</v>
      </c>
      <c r="G52" s="1" t="s">
        <v>1911</v>
      </c>
      <c r="H52" s="1" t="s">
        <v>1912</v>
      </c>
      <c r="I52" s="3">
        <v>1</v>
      </c>
      <c r="J52" s="3">
        <v>268.61250000000001</v>
      </c>
      <c r="K52" s="3">
        <f>+J52*I52*1.21</f>
        <v>325.02112499999998</v>
      </c>
      <c r="L52" s="3"/>
      <c r="M52" s="3"/>
      <c r="N52" s="3" t="s">
        <v>2892</v>
      </c>
      <c r="O52" s="3">
        <f>+K52</f>
        <v>325.02112499999998</v>
      </c>
      <c r="P52" s="3">
        <f>+O52+O51+O50+O49+O48+O47</f>
        <v>2174.3908769482241</v>
      </c>
      <c r="Q52" s="3">
        <v>495.85871314049598</v>
      </c>
      <c r="R52" s="3">
        <f>+Q52*1.21</f>
        <v>599.98904290000007</v>
      </c>
      <c r="S52" s="3">
        <f>+R52+R51+R50+R49+R48+R47</f>
        <v>4322.1753369289981</v>
      </c>
      <c r="T52" s="3">
        <v>4322.17</v>
      </c>
      <c r="U52" s="3">
        <f t="shared" si="0"/>
        <v>-5.3369289980764734E-3</v>
      </c>
      <c r="V52" s="3"/>
      <c r="W52" s="3"/>
      <c r="X52" s="3"/>
      <c r="Y52" s="3"/>
      <c r="Z52" s="3"/>
      <c r="AA52" s="3"/>
      <c r="AB52" s="3"/>
      <c r="AC52" s="1"/>
      <c r="AD52" s="1"/>
    </row>
    <row r="53" spans="1:30" x14ac:dyDescent="0.25">
      <c r="A53" s="1" t="s">
        <v>1883</v>
      </c>
      <c r="B53" s="1" t="s">
        <v>1884</v>
      </c>
      <c r="C53" s="2">
        <v>44383</v>
      </c>
      <c r="D53" s="1" t="s">
        <v>1885</v>
      </c>
      <c r="E53" s="1" t="s">
        <v>1886</v>
      </c>
      <c r="F53" s="1"/>
      <c r="G53" s="1" t="s">
        <v>1887</v>
      </c>
      <c r="H53" s="1" t="s">
        <v>1888</v>
      </c>
      <c r="I53" s="3">
        <v>1</v>
      </c>
      <c r="J53" s="3">
        <v>268.61250000000001</v>
      </c>
      <c r="K53" s="3">
        <f>+J53*I53*1.21</f>
        <v>325.02112499999998</v>
      </c>
      <c r="L53" s="3"/>
      <c r="M53" s="3"/>
      <c r="N53" s="3" t="s">
        <v>2892</v>
      </c>
      <c r="O53" s="3">
        <f>+K53</f>
        <v>325.02112499999998</v>
      </c>
      <c r="P53" s="3"/>
      <c r="Q53" s="3">
        <v>495.85871314049598</v>
      </c>
      <c r="R53" s="3">
        <f>+Q53*1.21</f>
        <v>599.98904290000007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  <c r="AD53" s="1"/>
    </row>
    <row r="54" spans="1:30" x14ac:dyDescent="0.25">
      <c r="A54" s="12" t="s">
        <v>1969</v>
      </c>
      <c r="B54" s="12" t="s">
        <v>1970</v>
      </c>
      <c r="C54" s="13">
        <v>44383</v>
      </c>
      <c r="D54" s="12" t="s">
        <v>1971</v>
      </c>
      <c r="E54" s="12" t="s">
        <v>1972</v>
      </c>
      <c r="F54" s="12"/>
      <c r="G54" s="12" t="s">
        <v>1973</v>
      </c>
      <c r="H54" s="12" t="s">
        <v>1974</v>
      </c>
      <c r="I54" s="14">
        <v>1</v>
      </c>
      <c r="J54" s="3">
        <v>268.61250000000001</v>
      </c>
      <c r="K54" s="14">
        <f>+J54*I54*1.21</f>
        <v>325.02112499999998</v>
      </c>
      <c r="L54" s="14"/>
      <c r="M54" s="14"/>
      <c r="N54" s="3" t="s">
        <v>2892</v>
      </c>
      <c r="O54" s="3">
        <f>+K54</f>
        <v>325.02112499999998</v>
      </c>
      <c r="P54" s="14"/>
      <c r="Q54" s="14">
        <v>495.85871314049598</v>
      </c>
      <c r="R54" s="14">
        <f>+Q54*1.21</f>
        <v>599.98904290000007</v>
      </c>
      <c r="S54" s="14"/>
      <c r="T54" s="3"/>
      <c r="U54" s="3"/>
      <c r="V54" s="14"/>
      <c r="W54" s="14"/>
      <c r="X54" s="14"/>
      <c r="Y54" s="14"/>
      <c r="Z54" s="14"/>
      <c r="AA54" s="14"/>
      <c r="AB54" s="14"/>
      <c r="AC54" s="12"/>
      <c r="AD54" s="12"/>
    </row>
    <row r="55" spans="1:30" x14ac:dyDescent="0.25">
      <c r="A55" s="1" t="s">
        <v>2019</v>
      </c>
      <c r="B55" s="1" t="s">
        <v>2020</v>
      </c>
      <c r="C55" s="2">
        <v>44383</v>
      </c>
      <c r="D55" s="1" t="s">
        <v>2021</v>
      </c>
      <c r="E55" s="1" t="s">
        <v>2022</v>
      </c>
      <c r="F55" s="1"/>
      <c r="G55" s="1" t="s">
        <v>2023</v>
      </c>
      <c r="H55" s="1" t="s">
        <v>2024</v>
      </c>
      <c r="I55" s="3">
        <v>2</v>
      </c>
      <c r="J55" s="3">
        <v>80.403057851239694</v>
      </c>
      <c r="K55" s="3">
        <f>+J55*I55*1.21</f>
        <v>194.57540000000006</v>
      </c>
      <c r="L55" s="3"/>
      <c r="M55" s="3">
        <f>+K55*0.9</f>
        <v>175.11786000000006</v>
      </c>
      <c r="N55" s="3">
        <f>+M55*0.95</f>
        <v>166.36196700000005</v>
      </c>
      <c r="O55" s="14">
        <f>+N55-(N55*9.09/100)</f>
        <v>151.23966419970006</v>
      </c>
      <c r="P55" s="3"/>
      <c r="Q55" s="3">
        <v>280.96848566115699</v>
      </c>
      <c r="R55" s="3">
        <f>+Q55*1.21</f>
        <v>339.97186764999992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1"/>
      <c r="AD55" s="1"/>
    </row>
    <row r="56" spans="1:30" s="15" customFormat="1" x14ac:dyDescent="0.25">
      <c r="A56" s="1" t="s">
        <v>2033</v>
      </c>
      <c r="B56" s="1" t="s">
        <v>2034</v>
      </c>
      <c r="C56" s="2">
        <v>44383</v>
      </c>
      <c r="D56" s="1" t="s">
        <v>2035</v>
      </c>
      <c r="E56" s="1" t="s">
        <v>2036</v>
      </c>
      <c r="F56" s="1"/>
      <c r="G56" s="1" t="s">
        <v>2037</v>
      </c>
      <c r="H56" s="1" t="s">
        <v>2038</v>
      </c>
      <c r="I56" s="3">
        <v>2</v>
      </c>
      <c r="J56" s="3">
        <v>90.5801652892562</v>
      </c>
      <c r="K56" s="3">
        <f>+J56*I56*1.21</f>
        <v>219.20400000000001</v>
      </c>
      <c r="L56" s="3"/>
      <c r="M56" s="3">
        <f>+K56*0.9</f>
        <v>197.28360000000001</v>
      </c>
      <c r="N56" s="3">
        <f>+M56*0.95</f>
        <v>187.41942</v>
      </c>
      <c r="O56" s="14">
        <f>+N56-(N56*9.09/100)</f>
        <v>170.38299472200001</v>
      </c>
      <c r="P56" s="3"/>
      <c r="Q56" s="3">
        <v>305.79139160330601</v>
      </c>
      <c r="R56" s="3">
        <f>+Q56*1.21</f>
        <v>370.00758384000028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1"/>
      <c r="AD56" s="1"/>
    </row>
    <row r="57" spans="1:30" x14ac:dyDescent="0.25">
      <c r="A57" s="1" t="s">
        <v>2053</v>
      </c>
      <c r="B57" s="1" t="s">
        <v>2054</v>
      </c>
      <c r="C57" s="2">
        <v>44383</v>
      </c>
      <c r="D57" s="1" t="s">
        <v>2055</v>
      </c>
      <c r="E57" s="1" t="s">
        <v>2056</v>
      </c>
      <c r="F57" s="1"/>
      <c r="G57" s="1" t="s">
        <v>2057</v>
      </c>
      <c r="H57" s="1" t="s">
        <v>2058</v>
      </c>
      <c r="I57" s="3">
        <v>2</v>
      </c>
      <c r="J57" s="3">
        <v>177.905454545455</v>
      </c>
      <c r="K57" s="3">
        <f>+J57*I57*1.21</f>
        <v>430.53120000000109</v>
      </c>
      <c r="L57" s="3"/>
      <c r="M57" s="3">
        <f>+K57*0.9</f>
        <v>387.478080000001</v>
      </c>
      <c r="N57" s="3">
        <f>+M57*0.95</f>
        <v>368.1041760000009</v>
      </c>
      <c r="O57" s="14">
        <f>+N57-(N57*9.09/100)</f>
        <v>334.6435064016008</v>
      </c>
      <c r="P57" s="3"/>
      <c r="Q57" s="3">
        <v>598.33518283636499</v>
      </c>
      <c r="R57" s="3">
        <f>+Q57*1.21</f>
        <v>723.98557123200158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1"/>
      <c r="AD57" s="1"/>
    </row>
    <row r="58" spans="1:30" x14ac:dyDescent="0.25">
      <c r="A58" s="1" t="s">
        <v>2729</v>
      </c>
      <c r="B58" s="1" t="s">
        <v>2730</v>
      </c>
      <c r="C58" s="2">
        <v>44383</v>
      </c>
      <c r="D58" s="1" t="s">
        <v>2731</v>
      </c>
      <c r="E58" s="1" t="s">
        <v>2732</v>
      </c>
      <c r="F58" s="1">
        <v>3274</v>
      </c>
      <c r="G58" s="1" t="s">
        <v>2733</v>
      </c>
      <c r="H58" s="1" t="s">
        <v>2734</v>
      </c>
      <c r="I58" s="3">
        <v>1</v>
      </c>
      <c r="J58" s="3">
        <v>404.05454545454501</v>
      </c>
      <c r="K58" s="3">
        <f>+J58*I58*1.21</f>
        <v>488.90599999999944</v>
      </c>
      <c r="L58" s="3"/>
      <c r="M58" s="3">
        <f>+K58*0.9</f>
        <v>440.01539999999949</v>
      </c>
      <c r="N58" s="3">
        <f>+M58*0.95</f>
        <v>418.0146299999995</v>
      </c>
      <c r="O58" s="14">
        <f>+N58-(N58*9.09/100)</f>
        <v>380.01710013299953</v>
      </c>
      <c r="P58" s="3">
        <f>+O58+O57+O56+O55+O54+O53</f>
        <v>1686.3255154563003</v>
      </c>
      <c r="Q58" s="3">
        <v>727.25777636363603</v>
      </c>
      <c r="R58" s="3">
        <f>+Q58*1.21</f>
        <v>879.98190939999961</v>
      </c>
      <c r="S58" s="3">
        <f>+R58+R57+R56+R55+R54+R53</f>
        <v>3513.9250179220016</v>
      </c>
      <c r="T58" s="3">
        <v>3513.95</v>
      </c>
      <c r="U58" s="3">
        <f t="shared" si="0"/>
        <v>2.4982077998174645E-2</v>
      </c>
      <c r="V58" s="3"/>
      <c r="W58" s="3"/>
      <c r="X58" s="3"/>
      <c r="Y58" s="3"/>
      <c r="Z58" s="3"/>
      <c r="AA58" s="3"/>
      <c r="AB58" s="3"/>
      <c r="AC58" s="1"/>
      <c r="AD58" s="1"/>
    </row>
    <row r="59" spans="1:30" x14ac:dyDescent="0.25">
      <c r="A59" s="1" t="s">
        <v>159</v>
      </c>
      <c r="B59" s="1" t="s">
        <v>160</v>
      </c>
      <c r="C59" s="2">
        <v>44383</v>
      </c>
      <c r="D59" s="1" t="s">
        <v>161</v>
      </c>
      <c r="E59" s="1" t="s">
        <v>162</v>
      </c>
      <c r="F59" s="1"/>
      <c r="G59" s="1" t="s">
        <v>163</v>
      </c>
      <c r="H59" s="1" t="s">
        <v>164</v>
      </c>
      <c r="I59" s="3">
        <v>1</v>
      </c>
      <c r="J59" s="3">
        <v>768.64</v>
      </c>
      <c r="K59" s="3">
        <f>+J59*I59*1.21</f>
        <v>930.05439999999999</v>
      </c>
      <c r="L59" s="3"/>
      <c r="M59" s="3"/>
      <c r="N59" s="3" t="s">
        <v>2892</v>
      </c>
      <c r="O59" s="3">
        <f>+K59</f>
        <v>930.05439999999999</v>
      </c>
      <c r="P59" s="3"/>
      <c r="Q59" s="3">
        <v>1421.4847851818199</v>
      </c>
      <c r="R59" s="3">
        <f>+Q59*1.21</f>
        <v>1719.996590070002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1"/>
      <c r="AD59" s="1"/>
    </row>
    <row r="60" spans="1:30" s="15" customFormat="1" x14ac:dyDescent="0.25">
      <c r="A60" s="1" t="s">
        <v>1889</v>
      </c>
      <c r="B60" s="1" t="s">
        <v>1890</v>
      </c>
      <c r="C60" s="2">
        <v>44383</v>
      </c>
      <c r="D60" s="1" t="s">
        <v>1891</v>
      </c>
      <c r="E60" s="1" t="s">
        <v>1892</v>
      </c>
      <c r="F60" s="1">
        <v>3275</v>
      </c>
      <c r="G60" s="1" t="s">
        <v>1893</v>
      </c>
      <c r="H60" s="1" t="s">
        <v>1894</v>
      </c>
      <c r="I60" s="3">
        <v>1</v>
      </c>
      <c r="J60" s="3">
        <v>268.61250000000001</v>
      </c>
      <c r="K60" s="3">
        <f>+J60*I60*1.21</f>
        <v>325.02112499999998</v>
      </c>
      <c r="L60" s="3"/>
      <c r="M60" s="3"/>
      <c r="N60" s="3" t="s">
        <v>2892</v>
      </c>
      <c r="O60" s="3">
        <f>+K60</f>
        <v>325.02112499999998</v>
      </c>
      <c r="P60" s="3">
        <f>+O60+O59</f>
        <v>1255.075525</v>
      </c>
      <c r="Q60" s="3">
        <v>495.85871314049598</v>
      </c>
      <c r="R60" s="3">
        <f>+Q60*1.21</f>
        <v>599.98904290000007</v>
      </c>
      <c r="S60" s="3">
        <f>+R60+R59</f>
        <v>2319.9856329700019</v>
      </c>
      <c r="T60" s="3">
        <v>2319.9899999999998</v>
      </c>
      <c r="U60" s="3">
        <f t="shared" si="0"/>
        <v>4.3670299978657567E-3</v>
      </c>
      <c r="V60" s="3"/>
      <c r="W60" s="3"/>
      <c r="X60" s="3"/>
      <c r="Y60" s="3"/>
      <c r="Z60" s="3"/>
      <c r="AA60" s="3"/>
      <c r="AB60" s="3"/>
      <c r="AC60" s="1"/>
      <c r="AD60" s="1"/>
    </row>
    <row r="61" spans="1:30" x14ac:dyDescent="0.25">
      <c r="A61" s="1" t="s">
        <v>255</v>
      </c>
      <c r="B61" s="1" t="s">
        <v>256</v>
      </c>
      <c r="C61" s="2">
        <v>44383</v>
      </c>
      <c r="D61" s="1" t="s">
        <v>257</v>
      </c>
      <c r="E61" s="1" t="s">
        <v>258</v>
      </c>
      <c r="F61" s="1"/>
      <c r="G61" s="1" t="s">
        <v>259</v>
      </c>
      <c r="H61" s="1" t="s">
        <v>260</v>
      </c>
      <c r="I61" s="3">
        <v>2</v>
      </c>
      <c r="J61" s="3">
        <v>131.03561983471101</v>
      </c>
      <c r="K61" s="3">
        <f>+J61*I61*1.21</f>
        <v>317.10620000000063</v>
      </c>
      <c r="L61" s="3"/>
      <c r="M61" s="3"/>
      <c r="N61" s="3">
        <f>+K61*0.95</f>
        <v>301.2508900000006</v>
      </c>
      <c r="O61" s="3">
        <f>+N61-(N61*9.09/100)</f>
        <v>273.86718409900055</v>
      </c>
      <c r="P61" s="3"/>
      <c r="Q61" s="3">
        <v>396.68151121322398</v>
      </c>
      <c r="R61" s="3">
        <f>+Q61*1.21</f>
        <v>479.98462856800103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1"/>
      <c r="AD61" s="1"/>
    </row>
    <row r="62" spans="1:30" x14ac:dyDescent="0.25">
      <c r="A62" s="1" t="s">
        <v>279</v>
      </c>
      <c r="B62" s="1" t="s">
        <v>280</v>
      </c>
      <c r="C62" s="2">
        <v>44383</v>
      </c>
      <c r="D62" s="1" t="s">
        <v>281</v>
      </c>
      <c r="E62" s="1" t="s">
        <v>282</v>
      </c>
      <c r="F62" s="1"/>
      <c r="G62" s="1" t="s">
        <v>283</v>
      </c>
      <c r="H62" s="1" t="s">
        <v>284</v>
      </c>
      <c r="I62" s="3">
        <v>2</v>
      </c>
      <c r="J62" s="3">
        <v>228.17024793388401</v>
      </c>
      <c r="K62" s="3">
        <f>+J62*I62*1.21</f>
        <v>552.17199999999934</v>
      </c>
      <c r="L62" s="3"/>
      <c r="M62" s="3"/>
      <c r="N62" s="3">
        <f>+K62*0.95</f>
        <v>524.56339999999932</v>
      </c>
      <c r="O62" s="3">
        <f>+N62-(N62*9.09/100)</f>
        <v>476.88058693999938</v>
      </c>
      <c r="P62" s="3"/>
      <c r="Q62" s="3">
        <v>690.73522816528805</v>
      </c>
      <c r="R62" s="3">
        <f>+Q62*1.21</f>
        <v>835.78962607999847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1"/>
      <c r="AD62" s="1"/>
    </row>
    <row r="63" spans="1:30" x14ac:dyDescent="0.25">
      <c r="A63" s="1" t="s">
        <v>357</v>
      </c>
      <c r="B63" s="1" t="s">
        <v>358</v>
      </c>
      <c r="C63" s="2">
        <v>44383</v>
      </c>
      <c r="D63" s="1" t="s">
        <v>359</v>
      </c>
      <c r="E63" s="1" t="s">
        <v>360</v>
      </c>
      <c r="F63" s="1"/>
      <c r="G63" s="1" t="s">
        <v>361</v>
      </c>
      <c r="H63" s="1" t="s">
        <v>362</v>
      </c>
      <c r="I63" s="3">
        <v>2</v>
      </c>
      <c r="J63" s="3">
        <v>188.42280991735501</v>
      </c>
      <c r="K63" s="3">
        <f>+J63*I63*1.21</f>
        <v>455.9831999999991</v>
      </c>
      <c r="L63" s="3"/>
      <c r="M63" s="3"/>
      <c r="N63" s="3">
        <f>+K63*0.95</f>
        <v>433.18403999999913</v>
      </c>
      <c r="O63" s="3">
        <f>+N63-(N63*9.09/100)</f>
        <v>393.80761076399921</v>
      </c>
      <c r="P63" s="3"/>
      <c r="Q63" s="3">
        <v>570.40860400660995</v>
      </c>
      <c r="R63" s="3">
        <f>+Q63*1.21</f>
        <v>690.19441084799803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1"/>
      <c r="AD63" s="1"/>
    </row>
    <row r="64" spans="1:30" x14ac:dyDescent="0.25">
      <c r="A64" s="1" t="s">
        <v>391</v>
      </c>
      <c r="B64" s="1" t="s">
        <v>392</v>
      </c>
      <c r="C64" s="2">
        <v>44383</v>
      </c>
      <c r="D64" s="1" t="s">
        <v>393</v>
      </c>
      <c r="E64" s="1" t="s">
        <v>394</v>
      </c>
      <c r="F64" s="1"/>
      <c r="G64" s="1" t="s">
        <v>395</v>
      </c>
      <c r="H64" s="1" t="s">
        <v>396</v>
      </c>
      <c r="I64" s="3">
        <v>1</v>
      </c>
      <c r="J64" s="3">
        <v>904.435123966942</v>
      </c>
      <c r="K64" s="3">
        <f>+J64*I64*1.21</f>
        <v>1094.3664999999999</v>
      </c>
      <c r="L64" s="3"/>
      <c r="M64" s="3"/>
      <c r="N64" s="3">
        <f>+K64*0.95</f>
        <v>1039.6481749999998</v>
      </c>
      <c r="O64" s="3">
        <f>+N64-(N64*9.09/100)</f>
        <v>945.14415589249984</v>
      </c>
      <c r="P64" s="3"/>
      <c r="Q64" s="3">
        <v>1673.53962033471</v>
      </c>
      <c r="R64" s="3">
        <f>+Q64*1.21</f>
        <v>2024.9829406049989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1"/>
      <c r="AD64" s="1"/>
    </row>
    <row r="65" spans="1:30" x14ac:dyDescent="0.25">
      <c r="A65" s="1" t="s">
        <v>1085</v>
      </c>
      <c r="B65" s="1" t="s">
        <v>1086</v>
      </c>
      <c r="C65" s="2">
        <v>44383</v>
      </c>
      <c r="D65" s="1" t="s">
        <v>1087</v>
      </c>
      <c r="E65" s="1" t="s">
        <v>1088</v>
      </c>
      <c r="F65" s="1"/>
      <c r="G65" s="1" t="s">
        <v>1089</v>
      </c>
      <c r="H65" s="1" t="s">
        <v>1090</v>
      </c>
      <c r="I65" s="3">
        <v>6</v>
      </c>
      <c r="J65" s="3">
        <v>271.13819999999998</v>
      </c>
      <c r="K65" s="3">
        <f>+J65*I65*1.21</f>
        <v>1968.4633319999998</v>
      </c>
      <c r="L65" s="3"/>
      <c r="M65" s="3"/>
      <c r="N65" s="3" t="s">
        <v>2892</v>
      </c>
      <c r="O65" s="3">
        <f>+K65</f>
        <v>1968.4633319999998</v>
      </c>
      <c r="P65" s="3"/>
      <c r="Q65" s="3">
        <v>2727.19188556364</v>
      </c>
      <c r="R65" s="3">
        <f>+Q65*1.21</f>
        <v>3299.9021815320043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1"/>
      <c r="AD65" s="1"/>
    </row>
    <row r="66" spans="1:30" x14ac:dyDescent="0.25">
      <c r="A66" s="1" t="s">
        <v>1412</v>
      </c>
      <c r="B66" s="1" t="s">
        <v>1413</v>
      </c>
      <c r="C66" s="2">
        <v>44383</v>
      </c>
      <c r="D66" s="1" t="s">
        <v>1414</v>
      </c>
      <c r="E66" s="1" t="s">
        <v>1415</v>
      </c>
      <c r="F66" s="1"/>
      <c r="G66" s="1" t="s">
        <v>1416</v>
      </c>
      <c r="H66" s="1" t="s">
        <v>1417</v>
      </c>
      <c r="I66" s="3">
        <v>1</v>
      </c>
      <c r="J66" s="3">
        <v>128.035123966942</v>
      </c>
      <c r="K66" s="3">
        <f>+J66*I66*1.21</f>
        <v>154.92249999999981</v>
      </c>
      <c r="L66" s="3"/>
      <c r="M66" s="14">
        <f>+K66*0.85</f>
        <v>131.68412499999985</v>
      </c>
      <c r="N66" s="3">
        <f>+M66*0.95</f>
        <v>125.09991874999986</v>
      </c>
      <c r="O66" s="14">
        <f>+N66-(N66*9.09/100)</f>
        <v>113.72833613562487</v>
      </c>
      <c r="P66" s="3"/>
      <c r="Q66" s="3">
        <v>237.19402960743801</v>
      </c>
      <c r="R66" s="3">
        <f>+Q66*1.21</f>
        <v>287.00477582499997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1"/>
      <c r="AD66" s="1"/>
    </row>
    <row r="67" spans="1:30" x14ac:dyDescent="0.25">
      <c r="A67" s="1" t="s">
        <v>2241</v>
      </c>
      <c r="B67" s="1" t="s">
        <v>2242</v>
      </c>
      <c r="C67" s="2">
        <v>44383</v>
      </c>
      <c r="D67" s="1" t="s">
        <v>2243</v>
      </c>
      <c r="E67" s="1" t="s">
        <v>2244</v>
      </c>
      <c r="F67" s="1">
        <v>3276</v>
      </c>
      <c r="G67" s="1" t="s">
        <v>2245</v>
      </c>
      <c r="H67" s="1" t="s">
        <v>2246</v>
      </c>
      <c r="I67" s="3">
        <v>1</v>
      </c>
      <c r="J67" s="3">
        <v>91.3481818181818</v>
      </c>
      <c r="K67" s="3">
        <f>+J67*I67*1.21</f>
        <v>110.53129999999997</v>
      </c>
      <c r="L67" s="3"/>
      <c r="M67" s="3"/>
      <c r="N67" s="3">
        <f>+K67*0.95</f>
        <v>105.00473499999997</v>
      </c>
      <c r="O67" s="3">
        <f>+N67-(N67*9.09/100)</f>
        <v>95.459804588499964</v>
      </c>
      <c r="P67" s="3">
        <f>+O67+O66+O65+O64+O63+O62+O61</f>
        <v>4267.3510104196239</v>
      </c>
      <c r="Q67" s="3">
        <v>168.59677177272701</v>
      </c>
      <c r="R67" s="3">
        <f>+Q67*1.21</f>
        <v>204.00209384499968</v>
      </c>
      <c r="S67" s="3">
        <f>+R67+R66+R65+R64+R63+R62+R61</f>
        <v>7821.8606573030011</v>
      </c>
      <c r="T67" s="3">
        <v>8260.15</v>
      </c>
      <c r="U67" s="3">
        <f t="shared" ref="U67:U128" si="1">+T67-S67</f>
        <v>438.28934269699857</v>
      </c>
      <c r="V67" s="3"/>
      <c r="W67" s="3"/>
      <c r="X67" s="3"/>
      <c r="Y67" s="3"/>
      <c r="Z67" s="3"/>
      <c r="AA67" s="3"/>
      <c r="AB67" s="3" t="s">
        <v>2900</v>
      </c>
      <c r="AC67" s="1"/>
      <c r="AD67" s="1"/>
    </row>
    <row r="68" spans="1:30" x14ac:dyDescent="0.25">
      <c r="A68" s="1" t="s">
        <v>1913</v>
      </c>
      <c r="B68" s="1" t="s">
        <v>1914</v>
      </c>
      <c r="C68" s="2">
        <v>44383</v>
      </c>
      <c r="D68" s="1" t="s">
        <v>1915</v>
      </c>
      <c r="E68" s="1" t="s">
        <v>1916</v>
      </c>
      <c r="F68" s="1">
        <v>3277</v>
      </c>
      <c r="G68" s="1" t="s">
        <v>1917</v>
      </c>
      <c r="H68" s="1" t="s">
        <v>1918</v>
      </c>
      <c r="I68" s="3">
        <v>1</v>
      </c>
      <c r="J68" s="3">
        <v>268.61250000000001</v>
      </c>
      <c r="K68" s="3">
        <f>+J68*I68*1.21</f>
        <v>325.02112499999998</v>
      </c>
      <c r="L68" s="3"/>
      <c r="M68" s="3"/>
      <c r="N68" s="3" t="s">
        <v>2892</v>
      </c>
      <c r="O68" s="3">
        <f>+K68</f>
        <v>325.02112499999998</v>
      </c>
      <c r="P68" s="3">
        <f>+O68</f>
        <v>325.02112499999998</v>
      </c>
      <c r="Q68" s="3">
        <v>495.85871314049598</v>
      </c>
      <c r="R68" s="3">
        <f>+Q68*1.21</f>
        <v>599.98904290000007</v>
      </c>
      <c r="S68" s="3">
        <f>+R68</f>
        <v>599.98904290000007</v>
      </c>
      <c r="T68" s="3">
        <v>599.99</v>
      </c>
      <c r="U68" s="3">
        <f t="shared" si="1"/>
        <v>9.5709999993687234E-4</v>
      </c>
      <c r="V68" s="3"/>
      <c r="W68" s="3"/>
      <c r="X68" s="3"/>
      <c r="Y68" s="3"/>
      <c r="Z68" s="3"/>
      <c r="AA68" s="3"/>
      <c r="AB68" s="3"/>
      <c r="AC68" s="1"/>
      <c r="AD68" s="1"/>
    </row>
    <row r="69" spans="1:30" s="15" customFormat="1" x14ac:dyDescent="0.25">
      <c r="A69" s="1" t="s">
        <v>385</v>
      </c>
      <c r="B69" s="1" t="s">
        <v>386</v>
      </c>
      <c r="C69" s="2">
        <v>44383</v>
      </c>
      <c r="D69" s="1" t="s">
        <v>387</v>
      </c>
      <c r="E69" s="1" t="s">
        <v>388</v>
      </c>
      <c r="F69" s="1"/>
      <c r="G69" s="1" t="s">
        <v>389</v>
      </c>
      <c r="H69" s="1" t="s">
        <v>390</v>
      </c>
      <c r="I69" s="3">
        <v>2</v>
      </c>
      <c r="J69" s="3">
        <v>33.656611570247897</v>
      </c>
      <c r="K69" s="3">
        <f>+J69*I69*1.21</f>
        <v>81.448999999999913</v>
      </c>
      <c r="L69" s="3"/>
      <c r="M69" s="3"/>
      <c r="N69" s="3">
        <f>+K69*0.95</f>
        <v>77.376549999999909</v>
      </c>
      <c r="O69" s="3">
        <f>+N69-(N69*9.09/100)</f>
        <v>70.343021604999919</v>
      </c>
      <c r="P69" s="3"/>
      <c r="Q69" s="3">
        <v>125.61724449586799</v>
      </c>
      <c r="R69" s="3">
        <f>+Q69*1.21</f>
        <v>151.99686584000025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1"/>
      <c r="AD69" s="1"/>
    </row>
    <row r="70" spans="1:30" x14ac:dyDescent="0.25">
      <c r="A70" s="1" t="s">
        <v>964</v>
      </c>
      <c r="B70" s="1" t="s">
        <v>965</v>
      </c>
      <c r="C70" s="2">
        <v>44383</v>
      </c>
      <c r="D70" s="1" t="s">
        <v>966</v>
      </c>
      <c r="E70" s="1" t="s">
        <v>967</v>
      </c>
      <c r="F70" s="1"/>
      <c r="G70" s="1" t="s">
        <v>968</v>
      </c>
      <c r="H70" s="1" t="s">
        <v>969</v>
      </c>
      <c r="I70" s="3">
        <v>1</v>
      </c>
      <c r="J70" s="3">
        <v>131.4186</v>
      </c>
      <c r="K70" s="3">
        <f>+J70*I70*1.21</f>
        <v>159.01650599999999</v>
      </c>
      <c r="L70" s="3"/>
      <c r="M70" s="3"/>
      <c r="N70" s="3" t="s">
        <v>2892</v>
      </c>
      <c r="O70" s="3">
        <f>+K70</f>
        <v>159.01650599999999</v>
      </c>
      <c r="P70" s="3"/>
      <c r="Q70" s="3">
        <v>220.03838505124</v>
      </c>
      <c r="R70" s="3">
        <f>+Q70*1.21</f>
        <v>266.24644591200041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1"/>
      <c r="AD70" s="1"/>
    </row>
    <row r="71" spans="1:30" x14ac:dyDescent="0.25">
      <c r="A71" s="1" t="s">
        <v>1151</v>
      </c>
      <c r="B71" s="1" t="s">
        <v>1152</v>
      </c>
      <c r="C71" s="2">
        <v>44383</v>
      </c>
      <c r="D71" s="1" t="s">
        <v>1153</v>
      </c>
      <c r="E71" s="1" t="s">
        <v>1154</v>
      </c>
      <c r="F71" s="1"/>
      <c r="G71" s="1" t="s">
        <v>1155</v>
      </c>
      <c r="H71" s="1" t="s">
        <v>1156</v>
      </c>
      <c r="I71" s="3">
        <v>1</v>
      </c>
      <c r="J71" s="3">
        <v>180.73140000000001</v>
      </c>
      <c r="K71" s="3">
        <f>+J71*I71*1.21</f>
        <v>218.68499399999999</v>
      </c>
      <c r="L71" s="3"/>
      <c r="M71" s="3"/>
      <c r="N71" s="3" t="s">
        <v>2892</v>
      </c>
      <c r="O71" s="3">
        <f>+K71</f>
        <v>218.68499399999999</v>
      </c>
      <c r="P71" s="3"/>
      <c r="Q71" s="3">
        <v>305.77584942148798</v>
      </c>
      <c r="R71" s="3">
        <f>+Q71*1.21</f>
        <v>369.98877780000043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1"/>
      <c r="AD71" s="1"/>
    </row>
    <row r="72" spans="1:30" x14ac:dyDescent="0.25">
      <c r="A72" s="1" t="s">
        <v>1169</v>
      </c>
      <c r="B72" s="1" t="s">
        <v>1170</v>
      </c>
      <c r="C72" s="2">
        <v>44383</v>
      </c>
      <c r="D72" s="1" t="s">
        <v>1171</v>
      </c>
      <c r="E72" s="1" t="s">
        <v>1172</v>
      </c>
      <c r="F72" s="1">
        <v>3279</v>
      </c>
      <c r="G72" s="1" t="s">
        <v>1173</v>
      </c>
      <c r="H72" s="1" t="s">
        <v>1174</v>
      </c>
      <c r="I72" s="3">
        <v>2</v>
      </c>
      <c r="J72" s="3">
        <v>205.3878</v>
      </c>
      <c r="K72" s="3">
        <f>+J72*I72*1.21</f>
        <v>497.038476</v>
      </c>
      <c r="L72" s="3"/>
      <c r="M72" s="3"/>
      <c r="N72" s="3" t="s">
        <v>2892</v>
      </c>
      <c r="O72" s="3">
        <f>+K72</f>
        <v>497.038476</v>
      </c>
      <c r="P72" s="3">
        <f>+O72+O71+O70+O69</f>
        <v>945.08299760499995</v>
      </c>
      <c r="Q72" s="3">
        <v>633.04018854710705</v>
      </c>
      <c r="R72" s="3">
        <f>+Q72*1.21</f>
        <v>765.97862814199948</v>
      </c>
      <c r="S72" s="3">
        <f>+R72+R71+R70+R69</f>
        <v>1554.2107176940006</v>
      </c>
      <c r="T72" s="3">
        <v>1930.53</v>
      </c>
      <c r="U72" s="3">
        <f t="shared" si="1"/>
        <v>376.31928230599942</v>
      </c>
      <c r="V72" s="3"/>
      <c r="W72" s="3"/>
      <c r="X72" s="3"/>
      <c r="Y72" s="3"/>
      <c r="Z72" s="3"/>
      <c r="AA72" s="3"/>
      <c r="AB72" s="3" t="s">
        <v>2900</v>
      </c>
      <c r="AC72" s="1"/>
      <c r="AD72" s="1"/>
    </row>
    <row r="73" spans="1:30" x14ac:dyDescent="0.25">
      <c r="A73" s="1" t="s">
        <v>1859</v>
      </c>
      <c r="B73" s="1" t="s">
        <v>1860</v>
      </c>
      <c r="C73" s="2">
        <v>44383</v>
      </c>
      <c r="D73" s="1" t="s">
        <v>1861</v>
      </c>
      <c r="E73" s="1" t="s">
        <v>1862</v>
      </c>
      <c r="F73" s="1">
        <v>3280</v>
      </c>
      <c r="G73" s="1" t="s">
        <v>1863</v>
      </c>
      <c r="H73" s="1" t="s">
        <v>1864</v>
      </c>
      <c r="I73" s="3">
        <v>1</v>
      </c>
      <c r="J73" s="3">
        <v>268.61250000000001</v>
      </c>
      <c r="K73" s="3">
        <f>+J73*I73*1.21</f>
        <v>325.02112499999998</v>
      </c>
      <c r="L73" s="3"/>
      <c r="M73" s="3"/>
      <c r="N73" s="3" t="s">
        <v>2892</v>
      </c>
      <c r="O73" s="3">
        <f>+K73</f>
        <v>325.02112499999998</v>
      </c>
      <c r="P73" s="3">
        <f>+O73</f>
        <v>325.02112499999998</v>
      </c>
      <c r="Q73" s="3">
        <v>495.85871314049598</v>
      </c>
      <c r="R73" s="3">
        <f>+Q73*1.21</f>
        <v>599.98904290000007</v>
      </c>
      <c r="S73" s="3">
        <f>+R73</f>
        <v>599.98904290000007</v>
      </c>
      <c r="T73" s="3">
        <v>599.99</v>
      </c>
      <c r="U73" s="3">
        <f t="shared" si="1"/>
        <v>9.5709999993687234E-4</v>
      </c>
      <c r="V73" s="3"/>
      <c r="W73" s="3"/>
      <c r="X73" s="3"/>
      <c r="Y73" s="3"/>
      <c r="Z73" s="3"/>
      <c r="AA73" s="3"/>
      <c r="AB73" s="3"/>
      <c r="AC73" s="1"/>
      <c r="AD73" s="1"/>
    </row>
    <row r="74" spans="1:30" x14ac:dyDescent="0.25">
      <c r="A74" s="12" t="s">
        <v>2089</v>
      </c>
      <c r="B74" s="12" t="s">
        <v>2090</v>
      </c>
      <c r="C74" s="13">
        <v>44383</v>
      </c>
      <c r="D74" s="12" t="s">
        <v>2091</v>
      </c>
      <c r="E74" s="12" t="s">
        <v>2092</v>
      </c>
      <c r="F74" s="12">
        <v>3283</v>
      </c>
      <c r="G74" s="12" t="s">
        <v>2093</v>
      </c>
      <c r="H74" s="12" t="s">
        <v>15</v>
      </c>
      <c r="I74" s="14">
        <v>1</v>
      </c>
      <c r="J74" s="14">
        <v>661.15700000000004</v>
      </c>
      <c r="K74" s="14">
        <f>+J74*I74*1.21</f>
        <v>799.99997000000008</v>
      </c>
      <c r="L74" s="14"/>
      <c r="M74" s="14"/>
      <c r="N74" s="3" t="s">
        <v>2892</v>
      </c>
      <c r="O74" s="3">
        <f>+K74</f>
        <v>799.99997000000008</v>
      </c>
      <c r="P74" s="14">
        <f>+O74</f>
        <v>799.99997000000008</v>
      </c>
      <c r="Q74" s="14">
        <v>2314.0320000000002</v>
      </c>
      <c r="R74" s="14">
        <f>+Q74*1.21</f>
        <v>2799.9787200000001</v>
      </c>
      <c r="S74" s="14">
        <f>+R74</f>
        <v>2799.9787200000001</v>
      </c>
      <c r="T74" s="3">
        <v>2800</v>
      </c>
      <c r="U74" s="3">
        <f t="shared" si="1"/>
        <v>2.1279999999933352E-2</v>
      </c>
      <c r="V74" s="14"/>
      <c r="W74" s="14"/>
      <c r="X74" s="14"/>
      <c r="Y74" s="14"/>
      <c r="Z74" s="14"/>
      <c r="AA74" s="14"/>
      <c r="AB74" s="14"/>
      <c r="AC74" s="12"/>
      <c r="AD74" s="12"/>
    </row>
    <row r="75" spans="1:30" x14ac:dyDescent="0.25">
      <c r="A75" s="1" t="s">
        <v>1157</v>
      </c>
      <c r="B75" s="1" t="s">
        <v>1158</v>
      </c>
      <c r="C75" s="2">
        <v>44383</v>
      </c>
      <c r="D75" s="1" t="s">
        <v>1159</v>
      </c>
      <c r="E75" s="1" t="s">
        <v>1160</v>
      </c>
      <c r="F75" s="1"/>
      <c r="G75" s="1" t="s">
        <v>1161</v>
      </c>
      <c r="H75" s="1" t="s">
        <v>1162</v>
      </c>
      <c r="I75" s="3">
        <v>1</v>
      </c>
      <c r="J75" s="3">
        <v>180.73140000000001</v>
      </c>
      <c r="K75" s="3">
        <f>+J75*I75*1.21</f>
        <v>218.68499399999999</v>
      </c>
      <c r="L75" s="3"/>
      <c r="M75" s="3"/>
      <c r="N75" s="3" t="s">
        <v>2892</v>
      </c>
      <c r="O75" s="3">
        <f>+K75</f>
        <v>218.68499399999999</v>
      </c>
      <c r="P75" s="3"/>
      <c r="Q75" s="3">
        <v>305.77584942148798</v>
      </c>
      <c r="R75" s="3">
        <f>+Q75*1.21</f>
        <v>369.98877780000043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1"/>
      <c r="AD75" s="1"/>
    </row>
    <row r="76" spans="1:30" x14ac:dyDescent="0.25">
      <c r="A76" s="1" t="s">
        <v>1290</v>
      </c>
      <c r="B76" s="1" t="s">
        <v>1291</v>
      </c>
      <c r="C76" s="2">
        <v>44383</v>
      </c>
      <c r="D76" s="1" t="s">
        <v>1292</v>
      </c>
      <c r="E76" s="1" t="s">
        <v>1293</v>
      </c>
      <c r="F76" s="1"/>
      <c r="G76" s="1" t="s">
        <v>1294</v>
      </c>
      <c r="H76" s="1" t="s">
        <v>1295</v>
      </c>
      <c r="I76" s="3">
        <v>1</v>
      </c>
      <c r="J76" s="3">
        <v>21.923636363636401</v>
      </c>
      <c r="K76" s="3">
        <f>+J76*I76*1.21</f>
        <v>26.527600000000046</v>
      </c>
      <c r="L76" s="3"/>
      <c r="M76" s="3"/>
      <c r="N76" s="3">
        <f>+K76*0.95</f>
        <v>25.201220000000042</v>
      </c>
      <c r="O76" s="3">
        <f>+N76-(N76*9.09/100)</f>
        <v>22.910429102000037</v>
      </c>
      <c r="P76" s="3"/>
      <c r="Q76" s="3">
        <v>41.8142939272728</v>
      </c>
      <c r="R76" s="3">
        <f>+Q76*1.21</f>
        <v>50.59529565200009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1"/>
      <c r="AD76" s="1"/>
    </row>
    <row r="77" spans="1:30" x14ac:dyDescent="0.25">
      <c r="A77" s="1" t="s">
        <v>1296</v>
      </c>
      <c r="B77" s="1" t="s">
        <v>1297</v>
      </c>
      <c r="C77" s="2">
        <v>44383</v>
      </c>
      <c r="D77" s="1" t="s">
        <v>1298</v>
      </c>
      <c r="E77" s="1" t="s">
        <v>1299</v>
      </c>
      <c r="F77" s="1"/>
      <c r="G77" s="1" t="s">
        <v>1300</v>
      </c>
      <c r="H77" s="1" t="s">
        <v>1301</v>
      </c>
      <c r="I77" s="3">
        <v>1</v>
      </c>
      <c r="J77" s="3">
        <v>968.28099173553699</v>
      </c>
      <c r="K77" s="3">
        <f>+J77*I77*1.21</f>
        <v>1171.6199999999997</v>
      </c>
      <c r="L77" s="3"/>
      <c r="M77" s="3"/>
      <c r="N77" s="3">
        <f>+K77*0.95</f>
        <v>1113.0389999999995</v>
      </c>
      <c r="O77" s="3">
        <f>+N77-(N77*9.09/100)</f>
        <v>1011.8637548999995</v>
      </c>
      <c r="P77" s="3"/>
      <c r="Q77" s="3">
        <v>909.08029190082596</v>
      </c>
      <c r="R77" s="3">
        <f>+Q77*1.21</f>
        <v>1099.9871531999993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1"/>
      <c r="AD77" s="1"/>
    </row>
    <row r="78" spans="1:30" x14ac:dyDescent="0.25">
      <c r="A78" s="1" t="s">
        <v>1564</v>
      </c>
      <c r="B78" s="1" t="s">
        <v>1565</v>
      </c>
      <c r="C78" s="2">
        <v>44383</v>
      </c>
      <c r="D78" s="1" t="s">
        <v>1566</v>
      </c>
      <c r="E78" s="1" t="s">
        <v>1567</v>
      </c>
      <c r="F78" s="1"/>
      <c r="G78" s="1" t="s">
        <v>1568</v>
      </c>
      <c r="H78" s="1" t="s">
        <v>1569</v>
      </c>
      <c r="I78" s="3">
        <v>1</v>
      </c>
      <c r="J78" s="3">
        <v>96.792727272727305</v>
      </c>
      <c r="K78" s="3">
        <f>+J78*I78*1.21</f>
        <v>117.11920000000003</v>
      </c>
      <c r="L78" s="3"/>
      <c r="M78" s="14">
        <f>+K78*0.85</f>
        <v>99.551320000000032</v>
      </c>
      <c r="N78" s="3">
        <f>+M78*0.95</f>
        <v>94.573754000000022</v>
      </c>
      <c r="O78" s="14">
        <f>+N78-(N78*9.09/100)</f>
        <v>85.976999761400023</v>
      </c>
      <c r="P78" s="3"/>
      <c r="Q78" s="3">
        <v>181.817394763636</v>
      </c>
      <c r="R78" s="3">
        <f>+Q78*1.21</f>
        <v>219.99904766399956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1"/>
      <c r="AD78" s="1"/>
    </row>
    <row r="79" spans="1:30" x14ac:dyDescent="0.25">
      <c r="A79" s="1" t="s">
        <v>2145</v>
      </c>
      <c r="B79" s="1" t="s">
        <v>2146</v>
      </c>
      <c r="C79" s="2">
        <v>44383</v>
      </c>
      <c r="D79" s="1" t="s">
        <v>2147</v>
      </c>
      <c r="E79" s="1" t="s">
        <v>2148</v>
      </c>
      <c r="F79" s="1">
        <v>3285</v>
      </c>
      <c r="G79" s="1" t="s">
        <v>2149</v>
      </c>
      <c r="H79" s="1" t="s">
        <v>2150</v>
      </c>
      <c r="I79" s="3">
        <v>1</v>
      </c>
      <c r="J79" s="3">
        <v>219.21371900826401</v>
      </c>
      <c r="K79" s="3">
        <f>+J79*I79*1.21</f>
        <v>265.24859999999944</v>
      </c>
      <c r="L79" s="3">
        <f>+K79*0.7</f>
        <v>185.67401999999959</v>
      </c>
      <c r="M79" s="3"/>
      <c r="N79" s="3">
        <f>+K79*0.95</f>
        <v>251.98616999999945</v>
      </c>
      <c r="O79" s="3">
        <f>+N79-(N79*9.09/100)</f>
        <v>229.08062714699949</v>
      </c>
      <c r="P79" s="3">
        <f>+O79+O78+O77+O76+O75</f>
        <v>1568.5168049103991</v>
      </c>
      <c r="Q79" s="3">
        <v>206.611122302479</v>
      </c>
      <c r="R79" s="3">
        <f>+Q79*1.21</f>
        <v>249.99945798599958</v>
      </c>
      <c r="S79" s="3">
        <f>+R79+R78+R77+R76+R75</f>
        <v>1990.5697323019988</v>
      </c>
      <c r="T79" s="3">
        <v>1990.58</v>
      </c>
      <c r="U79" s="3">
        <f t="shared" si="1"/>
        <v>1.0267698001143799E-2</v>
      </c>
      <c r="V79" s="3"/>
      <c r="W79" s="3"/>
      <c r="X79" s="3"/>
      <c r="Y79" s="3"/>
      <c r="Z79" s="3"/>
      <c r="AA79" s="3"/>
      <c r="AB79" s="3"/>
      <c r="AC79" s="1"/>
      <c r="AD79" s="1"/>
    </row>
    <row r="80" spans="1:30" x14ac:dyDescent="0.25">
      <c r="A80" s="12" t="s">
        <v>2451</v>
      </c>
      <c r="B80" s="12" t="s">
        <v>2452</v>
      </c>
      <c r="C80" s="13">
        <v>44383</v>
      </c>
      <c r="D80" s="12" t="s">
        <v>2453</v>
      </c>
      <c r="E80" s="12" t="s">
        <v>2454</v>
      </c>
      <c r="F80" s="12">
        <v>3272</v>
      </c>
      <c r="G80" s="12" t="s">
        <v>2455</v>
      </c>
      <c r="H80" s="12" t="s">
        <v>2456</v>
      </c>
      <c r="I80" s="14">
        <v>2</v>
      </c>
      <c r="J80" s="14">
        <v>698.39250000000004</v>
      </c>
      <c r="K80" s="14">
        <f>+J80*I80*1.21</f>
        <v>1690.1098500000001</v>
      </c>
      <c r="L80" s="14"/>
      <c r="M80" s="14"/>
      <c r="N80" s="3" t="s">
        <v>2892</v>
      </c>
      <c r="O80" s="3">
        <f>+K80</f>
        <v>1690.1098500000001</v>
      </c>
      <c r="P80" s="14">
        <f>+O80</f>
        <v>1690.1098500000001</v>
      </c>
      <c r="Q80" s="14">
        <v>2585.1117965553699</v>
      </c>
      <c r="R80" s="14">
        <f>+Q80*1.21</f>
        <v>3127.9852738319973</v>
      </c>
      <c r="S80" s="14">
        <f>+R80</f>
        <v>3127.9852738319973</v>
      </c>
      <c r="T80" s="3">
        <v>3128</v>
      </c>
      <c r="U80" s="3">
        <f t="shared" si="1"/>
        <v>1.4726168002653139E-2</v>
      </c>
      <c r="V80" s="14"/>
      <c r="W80" s="14"/>
      <c r="X80" s="14"/>
      <c r="Y80" s="14"/>
      <c r="Z80" s="14"/>
      <c r="AA80" s="14"/>
      <c r="AB80" s="14"/>
      <c r="AC80" s="12"/>
      <c r="AD80" s="12"/>
    </row>
    <row r="81" spans="1:30" x14ac:dyDescent="0.25">
      <c r="A81" s="12" t="s">
        <v>2419</v>
      </c>
      <c r="B81" s="12" t="s">
        <v>2420</v>
      </c>
      <c r="C81" s="13">
        <v>44385</v>
      </c>
      <c r="D81" s="12" t="s">
        <v>2421</v>
      </c>
      <c r="E81" s="12" t="s">
        <v>2422</v>
      </c>
      <c r="F81" s="12"/>
      <c r="G81" s="12" t="s">
        <v>2423</v>
      </c>
      <c r="H81" s="12" t="s">
        <v>2424</v>
      </c>
      <c r="I81" s="14">
        <v>1</v>
      </c>
      <c r="J81" s="14">
        <v>145.24209999999999</v>
      </c>
      <c r="K81" s="14">
        <f>+J81*I81*1.21</f>
        <v>175.74294099999997</v>
      </c>
      <c r="L81" s="14"/>
      <c r="M81" s="14"/>
      <c r="N81" s="3" t="s">
        <v>2892</v>
      </c>
      <c r="O81" s="3">
        <f>+K81</f>
        <v>175.74294099999997</v>
      </c>
      <c r="P81" s="14"/>
      <c r="Q81" s="14">
        <v>537.18828534214902</v>
      </c>
      <c r="R81" s="14">
        <f>+Q81*1.21</f>
        <v>649.99782526400031</v>
      </c>
      <c r="S81" s="14"/>
      <c r="T81" s="3"/>
      <c r="U81" s="3"/>
      <c r="V81" s="14"/>
      <c r="W81" s="14"/>
      <c r="X81" s="14"/>
      <c r="Y81" s="14"/>
      <c r="Z81" s="14"/>
      <c r="AA81" s="14"/>
      <c r="AB81" s="14"/>
      <c r="AC81" s="12"/>
      <c r="AD81" s="12"/>
    </row>
    <row r="82" spans="1:30" x14ac:dyDescent="0.25">
      <c r="A82" s="12" t="s">
        <v>2425</v>
      </c>
      <c r="B82" s="12" t="s">
        <v>2426</v>
      </c>
      <c r="C82" s="13">
        <v>44385</v>
      </c>
      <c r="D82" s="12" t="s">
        <v>2427</v>
      </c>
      <c r="E82" s="12" t="s">
        <v>2428</v>
      </c>
      <c r="F82" s="12"/>
      <c r="G82" s="12" t="s">
        <v>2429</v>
      </c>
      <c r="H82" s="12" t="s">
        <v>2430</v>
      </c>
      <c r="I82" s="14">
        <v>1</v>
      </c>
      <c r="J82" s="14">
        <v>202.44970000000001</v>
      </c>
      <c r="K82" s="14">
        <f>+J82*I82*1.21</f>
        <v>244.96413699999999</v>
      </c>
      <c r="L82" s="14"/>
      <c r="M82" s="14"/>
      <c r="N82" s="3" t="s">
        <v>2892</v>
      </c>
      <c r="O82" s="3">
        <f>+K82</f>
        <v>244.96413699999999</v>
      </c>
      <c r="P82" s="14"/>
      <c r="Q82" s="14">
        <v>487.60290937686</v>
      </c>
      <c r="R82" s="14">
        <f>+Q82*1.21</f>
        <v>589.99952034600062</v>
      </c>
      <c r="S82" s="14"/>
      <c r="T82" s="3"/>
      <c r="U82" s="3"/>
      <c r="V82" s="14"/>
      <c r="W82" s="14"/>
      <c r="X82" s="14"/>
      <c r="Y82" s="14"/>
      <c r="Z82" s="14"/>
      <c r="AA82" s="14"/>
      <c r="AB82" s="14"/>
      <c r="AC82" s="12"/>
      <c r="AD82" s="12"/>
    </row>
    <row r="83" spans="1:30" x14ac:dyDescent="0.25">
      <c r="A83" s="12" t="s">
        <v>2779</v>
      </c>
      <c r="B83" s="12" t="s">
        <v>2780</v>
      </c>
      <c r="C83" s="13">
        <v>44385</v>
      </c>
      <c r="D83" s="12" t="s">
        <v>2781</v>
      </c>
      <c r="E83" s="12" t="s">
        <v>2782</v>
      </c>
      <c r="F83" s="12"/>
      <c r="G83" s="12" t="s">
        <v>2783</v>
      </c>
      <c r="H83" s="12" t="s">
        <v>2784</v>
      </c>
      <c r="I83" s="14">
        <v>1</v>
      </c>
      <c r="J83" s="14">
        <v>111.55</v>
      </c>
      <c r="K83" s="14">
        <f>+J83*I83*1.21</f>
        <v>134.97549999999998</v>
      </c>
      <c r="L83" s="14"/>
      <c r="M83" s="14"/>
      <c r="N83" s="3" t="s">
        <v>2892</v>
      </c>
      <c r="O83" s="3">
        <f>+K83</f>
        <v>134.97549999999998</v>
      </c>
      <c r="P83" s="14"/>
      <c r="Q83" s="14">
        <v>454.54253313718999</v>
      </c>
      <c r="R83" s="14">
        <f>+Q83*1.21</f>
        <v>549.99646509599984</v>
      </c>
      <c r="S83" s="14"/>
      <c r="T83" s="3"/>
      <c r="U83" s="3"/>
      <c r="V83" s="14"/>
      <c r="W83" s="14"/>
      <c r="X83" s="14"/>
      <c r="Y83" s="14"/>
      <c r="Z83" s="14"/>
      <c r="AA83" s="14"/>
      <c r="AB83" s="14"/>
      <c r="AC83" s="12"/>
      <c r="AD83" s="12"/>
    </row>
    <row r="84" spans="1:30" x14ac:dyDescent="0.25">
      <c r="A84" s="12" t="s">
        <v>2803</v>
      </c>
      <c r="B84" s="12" t="s">
        <v>2804</v>
      </c>
      <c r="C84" s="13">
        <v>44385</v>
      </c>
      <c r="D84" s="12" t="s">
        <v>2805</v>
      </c>
      <c r="E84" s="12" t="s">
        <v>2806</v>
      </c>
      <c r="F84" s="12">
        <v>3290</v>
      </c>
      <c r="G84" s="12" t="s">
        <v>2807</v>
      </c>
      <c r="H84" s="12" t="s">
        <v>2808</v>
      </c>
      <c r="I84" s="14">
        <v>1</v>
      </c>
      <c r="J84" s="14">
        <v>129.82660000000001</v>
      </c>
      <c r="K84" s="14">
        <f>+J84*I84*1.21</f>
        <v>157.09018600000002</v>
      </c>
      <c r="L84" s="14"/>
      <c r="M84" s="14"/>
      <c r="N84" s="3" t="s">
        <v>2892</v>
      </c>
      <c r="O84" s="3">
        <f>+K84</f>
        <v>157.09018600000002</v>
      </c>
      <c r="P84" s="14">
        <f>+O84+O83+O82+O81</f>
        <v>712.77276400000005</v>
      </c>
      <c r="Q84" s="14">
        <v>322.31379739669399</v>
      </c>
      <c r="R84" s="14">
        <f>+Q84*1.21</f>
        <v>389.99969484999968</v>
      </c>
      <c r="S84" s="14">
        <f>+R84+R83+R82+R81</f>
        <v>2179.9935055560004</v>
      </c>
      <c r="T84" s="3">
        <v>2180</v>
      </c>
      <c r="U84" s="3">
        <f t="shared" si="1"/>
        <v>6.4944439995997527E-3</v>
      </c>
      <c r="V84" s="14"/>
      <c r="W84" s="14"/>
      <c r="X84" s="14"/>
      <c r="Y84" s="14"/>
      <c r="Z84" s="14"/>
      <c r="AA84" s="14"/>
      <c r="AB84" s="14"/>
      <c r="AC84" s="12"/>
      <c r="AD84" s="12"/>
    </row>
    <row r="85" spans="1:30" s="15" customFormat="1" x14ac:dyDescent="0.25">
      <c r="A85" s="1" t="s">
        <v>363</v>
      </c>
      <c r="B85" s="1" t="s">
        <v>364</v>
      </c>
      <c r="C85" s="2">
        <v>44385</v>
      </c>
      <c r="D85" s="1" t="s">
        <v>365</v>
      </c>
      <c r="E85" s="1" t="s">
        <v>366</v>
      </c>
      <c r="F85" s="1"/>
      <c r="G85" s="1" t="s">
        <v>367</v>
      </c>
      <c r="H85" s="1" t="s">
        <v>368</v>
      </c>
      <c r="I85" s="3">
        <v>1</v>
      </c>
      <c r="J85" s="3">
        <v>275.11429752066101</v>
      </c>
      <c r="K85" s="3">
        <f>+J85*I85*1.21</f>
        <v>332.88829999999979</v>
      </c>
      <c r="L85" s="3"/>
      <c r="M85" s="3"/>
      <c r="N85" s="3">
        <f>+K85*0.95</f>
        <v>316.24388499999981</v>
      </c>
      <c r="O85" s="3">
        <f>+N85-(N85*9.09/100)</f>
        <v>287.4973158534998</v>
      </c>
      <c r="P85" s="3"/>
      <c r="Q85" s="3">
        <v>509.07974956115697</v>
      </c>
      <c r="R85" s="3">
        <f>+Q85*1.21</f>
        <v>615.98649696899997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1"/>
      <c r="AD85" s="1"/>
    </row>
    <row r="86" spans="1:30" x14ac:dyDescent="0.25">
      <c r="A86" s="1" t="s">
        <v>1195</v>
      </c>
      <c r="B86" s="1" t="s">
        <v>1196</v>
      </c>
      <c r="C86" s="2">
        <v>44385</v>
      </c>
      <c r="D86" s="1" t="s">
        <v>1197</v>
      </c>
      <c r="E86" s="1" t="s">
        <v>1198</v>
      </c>
      <c r="F86" s="1"/>
      <c r="G86" s="1" t="s">
        <v>1199</v>
      </c>
      <c r="H86" s="1" t="s">
        <v>1200</v>
      </c>
      <c r="I86" s="3">
        <v>1</v>
      </c>
      <c r="J86" s="3">
        <v>493.04579999999999</v>
      </c>
      <c r="K86" s="3">
        <f>+J86*I86*1.21</f>
        <v>596.585418</v>
      </c>
      <c r="L86" s="3"/>
      <c r="M86" s="3"/>
      <c r="N86" s="3" t="s">
        <v>2892</v>
      </c>
      <c r="O86" s="3">
        <f>+K86</f>
        <v>596.585418</v>
      </c>
      <c r="P86" s="3"/>
      <c r="Q86" s="3">
        <v>825.610097647933</v>
      </c>
      <c r="R86" s="3">
        <f>+Q86*1.21</f>
        <v>998.9882181539989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1"/>
      <c r="AD86" s="1"/>
    </row>
    <row r="87" spans="1:30" x14ac:dyDescent="0.25">
      <c r="A87" s="1" t="s">
        <v>1362</v>
      </c>
      <c r="B87" s="1" t="s">
        <v>1363</v>
      </c>
      <c r="C87" s="2">
        <v>44385</v>
      </c>
      <c r="D87" s="1" t="s">
        <v>1364</v>
      </c>
      <c r="E87" s="1" t="s">
        <v>1365</v>
      </c>
      <c r="F87" s="1"/>
      <c r="G87" s="1" t="s">
        <v>1366</v>
      </c>
      <c r="H87" s="1" t="s">
        <v>1367</v>
      </c>
      <c r="I87" s="3">
        <v>1</v>
      </c>
      <c r="J87" s="3">
        <v>1843.1204132231401</v>
      </c>
      <c r="K87" s="3">
        <f>+J87*I87*1.21</f>
        <v>2230.1756999999993</v>
      </c>
      <c r="L87" s="3"/>
      <c r="M87" s="3"/>
      <c r="N87" s="3">
        <f>+K87*0.95</f>
        <v>2118.6669149999993</v>
      </c>
      <c r="O87" s="3">
        <f>+N87-(N87*9.09/100)</f>
        <v>1926.0800924264995</v>
      </c>
      <c r="P87" s="3"/>
      <c r="Q87" s="3">
        <v>3327.2746947669398</v>
      </c>
      <c r="R87" s="3">
        <f>+Q87*1.21</f>
        <v>4026.0023806679969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1"/>
      <c r="AD87" s="1"/>
    </row>
    <row r="88" spans="1:30" x14ac:dyDescent="0.25">
      <c r="A88" s="1" t="s">
        <v>1552</v>
      </c>
      <c r="B88" s="1" t="s">
        <v>1553</v>
      </c>
      <c r="C88" s="2">
        <v>44385</v>
      </c>
      <c r="D88" s="1" t="s">
        <v>1554</v>
      </c>
      <c r="E88" s="1" t="s">
        <v>1555</v>
      </c>
      <c r="F88" s="1"/>
      <c r="G88" s="1" t="s">
        <v>1556</v>
      </c>
      <c r="H88" s="1" t="s">
        <v>1557</v>
      </c>
      <c r="I88" s="3">
        <v>1</v>
      </c>
      <c r="J88" s="3">
        <v>135.40561983471099</v>
      </c>
      <c r="K88" s="3">
        <f>+J88*I88*1.21</f>
        <v>163.84080000000029</v>
      </c>
      <c r="L88" s="3"/>
      <c r="M88" s="14">
        <f>+K88*0.85</f>
        <v>139.26468000000023</v>
      </c>
      <c r="N88" s="3">
        <f>+M88*0.95</f>
        <v>132.3014460000002</v>
      </c>
      <c r="O88" s="14">
        <f>+N88-(N88*9.09/100)</f>
        <v>120.27524455860018</v>
      </c>
      <c r="P88" s="3"/>
      <c r="Q88" s="3">
        <v>250.415091153719</v>
      </c>
      <c r="R88" s="3">
        <f>+Q88*1.21</f>
        <v>303.00226029599997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1"/>
      <c r="AD88" s="1"/>
    </row>
    <row r="89" spans="1:30" x14ac:dyDescent="0.25">
      <c r="A89" s="1" t="s">
        <v>1632</v>
      </c>
      <c r="B89" s="1" t="s">
        <v>1633</v>
      </c>
      <c r="C89" s="2">
        <v>44385</v>
      </c>
      <c r="D89" s="1" t="s">
        <v>1634</v>
      </c>
      <c r="E89" s="1" t="s">
        <v>1635</v>
      </c>
      <c r="F89" s="1">
        <v>3286</v>
      </c>
      <c r="G89" s="1" t="s">
        <v>1636</v>
      </c>
      <c r="H89" s="1" t="s">
        <v>1637</v>
      </c>
      <c r="I89" s="3">
        <v>1</v>
      </c>
      <c r="J89" s="3">
        <v>268.68330578512399</v>
      </c>
      <c r="K89" s="3">
        <f>+J89*I89*1.21</f>
        <v>325.10680000000002</v>
      </c>
      <c r="L89" s="3"/>
      <c r="M89" s="14">
        <f>+K89*0.85</f>
        <v>276.34078</v>
      </c>
      <c r="N89" s="3">
        <f>+M89*0.95</f>
        <v>262.52374099999997</v>
      </c>
      <c r="O89" s="14">
        <f>+N89-(N89*9.09/100)</f>
        <v>238.66033294309997</v>
      </c>
      <c r="P89" s="3">
        <f>+O89+O88+O87+O86+O85</f>
        <v>3169.0984037816997</v>
      </c>
      <c r="Q89" s="3">
        <v>499.995450568595</v>
      </c>
      <c r="R89" s="3">
        <f>+Q89*1.21</f>
        <v>604.99449518799997</v>
      </c>
      <c r="S89" s="3">
        <f>+R89+R88+R87+R86+R85</f>
        <v>6548.9738512749955</v>
      </c>
      <c r="T89" s="3">
        <v>6548.98</v>
      </c>
      <c r="U89" s="3">
        <f t="shared" si="1"/>
        <v>6.1487250040954677E-3</v>
      </c>
      <c r="V89" s="3"/>
      <c r="W89" s="3"/>
      <c r="X89" s="3"/>
      <c r="Y89" s="3"/>
      <c r="Z89" s="3"/>
      <c r="AA89" s="3"/>
      <c r="AB89" s="3"/>
      <c r="AC89" s="1"/>
      <c r="AD89" s="1"/>
    </row>
    <row r="90" spans="1:30" x14ac:dyDescent="0.25">
      <c r="A90" s="1" t="s">
        <v>2687</v>
      </c>
      <c r="B90" s="1" t="s">
        <v>2688</v>
      </c>
      <c r="C90" s="2">
        <v>44385</v>
      </c>
      <c r="D90" s="1" t="s">
        <v>2689</v>
      </c>
      <c r="E90" s="1" t="s">
        <v>2690</v>
      </c>
      <c r="F90" s="1">
        <v>3287</v>
      </c>
      <c r="G90" s="1" t="s">
        <v>2691</v>
      </c>
      <c r="H90" s="1" t="s">
        <v>2692</v>
      </c>
      <c r="I90" s="3">
        <v>1</v>
      </c>
      <c r="J90" s="3">
        <v>418.2</v>
      </c>
      <c r="K90" s="3">
        <f>+J90*I90*1.21</f>
        <v>506.02199999999999</v>
      </c>
      <c r="L90" s="3"/>
      <c r="M90" s="3"/>
      <c r="N90" s="3" t="s">
        <v>2892</v>
      </c>
      <c r="O90" s="3">
        <f>+K90</f>
        <v>506.02199999999999</v>
      </c>
      <c r="P90" s="3">
        <f>+O90</f>
        <v>506.02199999999999</v>
      </c>
      <c r="Q90" s="3">
        <v>652.88939117355403</v>
      </c>
      <c r="R90" s="3">
        <f>+Q90*1.21</f>
        <v>789.99616332000039</v>
      </c>
      <c r="S90" s="3">
        <f>+R90</f>
        <v>789.99616332000039</v>
      </c>
      <c r="T90" s="3">
        <v>790</v>
      </c>
      <c r="U90" s="3">
        <f t="shared" si="1"/>
        <v>3.83667999960835E-3</v>
      </c>
      <c r="V90" s="3"/>
      <c r="W90" s="3"/>
      <c r="X90" s="3"/>
      <c r="Y90" s="3"/>
      <c r="Z90" s="3"/>
      <c r="AA90" s="3"/>
      <c r="AB90" s="3"/>
      <c r="AC90" s="1"/>
      <c r="AD90" s="1"/>
    </row>
    <row r="91" spans="1:30" x14ac:dyDescent="0.25">
      <c r="A91" s="1" t="s">
        <v>103</v>
      </c>
      <c r="B91" s="1" t="s">
        <v>104</v>
      </c>
      <c r="C91" s="2">
        <v>44385</v>
      </c>
      <c r="D91" s="1" t="s">
        <v>105</v>
      </c>
      <c r="E91" s="1" t="s">
        <v>106</v>
      </c>
      <c r="F91" s="1"/>
      <c r="G91" s="1" t="s">
        <v>107</v>
      </c>
      <c r="H91" s="1" t="s">
        <v>108</v>
      </c>
      <c r="I91" s="3">
        <v>1</v>
      </c>
      <c r="J91" s="3">
        <v>210.75749999999999</v>
      </c>
      <c r="K91" s="3">
        <f>+J91*I91*1.21</f>
        <v>255.01657499999999</v>
      </c>
      <c r="L91" s="3"/>
      <c r="M91" s="3"/>
      <c r="N91" s="3" t="s">
        <v>2892</v>
      </c>
      <c r="O91" s="3">
        <f>+K91</f>
        <v>255.01657499999999</v>
      </c>
      <c r="P91" s="3"/>
      <c r="Q91" s="3">
        <v>390.08227359008299</v>
      </c>
      <c r="R91" s="3">
        <f>+Q91*1.21</f>
        <v>471.99955104400038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1"/>
      <c r="AD91" s="1"/>
    </row>
    <row r="92" spans="1:30" x14ac:dyDescent="0.25">
      <c r="A92" s="1" t="s">
        <v>121</v>
      </c>
      <c r="B92" s="1" t="s">
        <v>122</v>
      </c>
      <c r="C92" s="2">
        <v>44385</v>
      </c>
      <c r="D92" s="1" t="s">
        <v>123</v>
      </c>
      <c r="E92" s="1" t="s">
        <v>124</v>
      </c>
      <c r="F92" s="1"/>
      <c r="G92" s="1" t="s">
        <v>125</v>
      </c>
      <c r="H92" s="1" t="s">
        <v>126</v>
      </c>
      <c r="I92" s="3">
        <v>1</v>
      </c>
      <c r="J92" s="3">
        <v>210.75749999999999</v>
      </c>
      <c r="K92" s="3">
        <f>+J92*I92*1.21</f>
        <v>255.01657499999999</v>
      </c>
      <c r="L92" s="3"/>
      <c r="M92" s="3"/>
      <c r="N92" s="3" t="s">
        <v>2892</v>
      </c>
      <c r="O92" s="3">
        <f>+K92</f>
        <v>255.01657499999999</v>
      </c>
      <c r="P92" s="3"/>
      <c r="Q92" s="3">
        <v>390.08227359008299</v>
      </c>
      <c r="R92" s="3">
        <f>+Q92*1.21</f>
        <v>471.99955104400038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1"/>
      <c r="AD92" s="1"/>
    </row>
    <row r="93" spans="1:30" x14ac:dyDescent="0.25">
      <c r="A93" s="1" t="s">
        <v>189</v>
      </c>
      <c r="B93" s="1" t="s">
        <v>190</v>
      </c>
      <c r="C93" s="2">
        <v>44385</v>
      </c>
      <c r="D93" s="1" t="s">
        <v>191</v>
      </c>
      <c r="E93" s="1" t="s">
        <v>192</v>
      </c>
      <c r="F93" s="1"/>
      <c r="G93" s="1" t="s">
        <v>193</v>
      </c>
      <c r="H93" s="1" t="s">
        <v>194</v>
      </c>
      <c r="I93" s="3">
        <v>1</v>
      </c>
      <c r="J93" s="3">
        <v>768.64</v>
      </c>
      <c r="K93" s="3">
        <f>+J93*I93*1.21</f>
        <v>930.05439999999999</v>
      </c>
      <c r="L93" s="3"/>
      <c r="M93" s="3"/>
      <c r="N93" s="3" t="s">
        <v>2892</v>
      </c>
      <c r="O93" s="3">
        <f>+K93</f>
        <v>930.05439999999999</v>
      </c>
      <c r="P93" s="3"/>
      <c r="Q93" s="3">
        <v>1421.4847851818199</v>
      </c>
      <c r="R93" s="3">
        <f>+Q93*1.21</f>
        <v>1719.996590070002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1"/>
      <c r="AD93" s="1"/>
    </row>
    <row r="94" spans="1:30" x14ac:dyDescent="0.25">
      <c r="A94" s="1" t="s">
        <v>684</v>
      </c>
      <c r="B94" s="1" t="s">
        <v>685</v>
      </c>
      <c r="C94" s="2">
        <v>44385</v>
      </c>
      <c r="D94" s="1" t="s">
        <v>686</v>
      </c>
      <c r="E94" s="1" t="s">
        <v>687</v>
      </c>
      <c r="F94" s="1"/>
      <c r="G94" s="1" t="s">
        <v>688</v>
      </c>
      <c r="H94" s="1" t="s">
        <v>689</v>
      </c>
      <c r="I94" s="3">
        <v>2</v>
      </c>
      <c r="J94" s="3">
        <v>180.05439999999999</v>
      </c>
      <c r="K94" s="3">
        <f>+J94*I94*1.21</f>
        <v>435.73164799999995</v>
      </c>
      <c r="L94" s="3"/>
      <c r="M94" s="14">
        <f>+K94*0.85</f>
        <v>370.37190079999993</v>
      </c>
      <c r="N94" s="3">
        <f>+M94*0.95</f>
        <v>351.8533057599999</v>
      </c>
      <c r="O94" s="14">
        <f>+N94-(N94*9.09/100)</f>
        <v>319.86984026641591</v>
      </c>
      <c r="P94" s="3"/>
      <c r="Q94" s="3">
        <v>1302.45389721322</v>
      </c>
      <c r="R94" s="3">
        <f>+Q94*1.21</f>
        <v>1575.9692156279962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1"/>
      <c r="AD94" s="1"/>
    </row>
    <row r="95" spans="1:30" x14ac:dyDescent="0.25">
      <c r="A95" s="1" t="s">
        <v>690</v>
      </c>
      <c r="B95" s="1" t="s">
        <v>691</v>
      </c>
      <c r="C95" s="2">
        <v>44385</v>
      </c>
      <c r="D95" s="1" t="s">
        <v>692</v>
      </c>
      <c r="E95" s="1" t="s">
        <v>693</v>
      </c>
      <c r="F95" s="1"/>
      <c r="G95" s="1" t="s">
        <v>694</v>
      </c>
      <c r="H95" s="1" t="s">
        <v>695</v>
      </c>
      <c r="I95" s="3">
        <v>1</v>
      </c>
      <c r="J95" s="3">
        <v>180.05439999999999</v>
      </c>
      <c r="K95" s="3">
        <f>+J95*I95*1.21</f>
        <v>217.86582399999998</v>
      </c>
      <c r="L95" s="3"/>
      <c r="M95" s="14">
        <f>+K95*0.85</f>
        <v>185.18595039999997</v>
      </c>
      <c r="N95" s="3">
        <f>+M95*0.95</f>
        <v>175.92665287999995</v>
      </c>
      <c r="O95" s="14">
        <f>+N95-(N95*9.09/100)</f>
        <v>159.93492013320795</v>
      </c>
      <c r="P95" s="3"/>
      <c r="Q95" s="3">
        <v>651.22694860661102</v>
      </c>
      <c r="R95" s="3">
        <f>+Q95*1.21</f>
        <v>787.98460781399933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1"/>
      <c r="AD95" s="1"/>
    </row>
    <row r="96" spans="1:30" x14ac:dyDescent="0.25">
      <c r="A96" s="1" t="s">
        <v>704</v>
      </c>
      <c r="B96" s="1" t="s">
        <v>705</v>
      </c>
      <c r="C96" s="2">
        <v>44385</v>
      </c>
      <c r="D96" s="1" t="s">
        <v>706</v>
      </c>
      <c r="E96" s="1" t="s">
        <v>707</v>
      </c>
      <c r="F96" s="1"/>
      <c r="G96" s="1" t="s">
        <v>708</v>
      </c>
      <c r="H96" s="1" t="s">
        <v>709</v>
      </c>
      <c r="I96" s="3">
        <v>1</v>
      </c>
      <c r="J96" s="3">
        <v>180.05439999999999</v>
      </c>
      <c r="K96" s="3">
        <f>+J96*I96*1.21</f>
        <v>217.86582399999998</v>
      </c>
      <c r="L96" s="3"/>
      <c r="M96" s="14">
        <f>+K96*0.85</f>
        <v>185.18595039999997</v>
      </c>
      <c r="N96" s="3">
        <f>+M96*0.95</f>
        <v>175.92665287999995</v>
      </c>
      <c r="O96" s="14">
        <f>+N96-(N96*9.09/100)</f>
        <v>159.93492013320795</v>
      </c>
      <c r="P96" s="3"/>
      <c r="Q96" s="3">
        <v>651.22694860661102</v>
      </c>
      <c r="R96" s="3">
        <f>+Q96*1.21</f>
        <v>787.98460781399933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1"/>
      <c r="AD96" s="1"/>
    </row>
    <row r="97" spans="1:30" x14ac:dyDescent="0.25">
      <c r="A97" s="1" t="s">
        <v>670</v>
      </c>
      <c r="B97" s="1" t="s">
        <v>671</v>
      </c>
      <c r="C97" s="2">
        <v>44389</v>
      </c>
      <c r="D97" s="1" t="s">
        <v>672</v>
      </c>
      <c r="E97" s="1" t="s">
        <v>673</v>
      </c>
      <c r="F97" s="1"/>
      <c r="G97" s="1" t="s">
        <v>674</v>
      </c>
      <c r="H97" s="1" t="s">
        <v>675</v>
      </c>
      <c r="I97" s="3">
        <v>1</v>
      </c>
      <c r="J97" s="3">
        <v>180.05439999999999</v>
      </c>
      <c r="K97" s="3">
        <f>+J97*I97*1.21</f>
        <v>217.86582399999998</v>
      </c>
      <c r="L97" s="3"/>
      <c r="M97" s="14">
        <f>+K97*0.85</f>
        <v>185.18595039999997</v>
      </c>
      <c r="N97" s="3">
        <f>+M97*0.95</f>
        <v>175.92665287999995</v>
      </c>
      <c r="O97" s="14">
        <f>+N97-(N97*9.09/100)</f>
        <v>159.93492013320795</v>
      </c>
      <c r="P97" s="3"/>
      <c r="Q97" s="3">
        <v>651.222806231405</v>
      </c>
      <c r="R97" s="3">
        <f>+Q97*1.21</f>
        <v>787.97959553999999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1" t="s">
        <v>676</v>
      </c>
      <c r="AD97" s="1" t="s">
        <v>677</v>
      </c>
    </row>
    <row r="98" spans="1:30" x14ac:dyDescent="0.25">
      <c r="A98" s="1" t="s">
        <v>696</v>
      </c>
      <c r="B98" s="1" t="s">
        <v>697</v>
      </c>
      <c r="C98" s="2">
        <v>44389</v>
      </c>
      <c r="D98" s="1" t="s">
        <v>698</v>
      </c>
      <c r="E98" s="1" t="s">
        <v>699</v>
      </c>
      <c r="F98" s="1">
        <v>3288</v>
      </c>
      <c r="G98" s="1" t="s">
        <v>700</v>
      </c>
      <c r="H98" s="1" t="s">
        <v>701</v>
      </c>
      <c r="I98" s="3">
        <v>-1</v>
      </c>
      <c r="J98" s="3">
        <v>180.05439999999999</v>
      </c>
      <c r="K98" s="3">
        <f>+J98*I98*1.21</f>
        <v>-217.86582399999998</v>
      </c>
      <c r="L98" s="3"/>
      <c r="M98" s="14">
        <f>+K98*0.85</f>
        <v>-185.18595039999997</v>
      </c>
      <c r="N98" s="3">
        <f>+M98*0.95</f>
        <v>-175.92665287999995</v>
      </c>
      <c r="O98" s="14">
        <f>+N98-(N98*9.09/100)</f>
        <v>-159.93492013320795</v>
      </c>
      <c r="P98" s="3">
        <f>+SUM(O91:O98)</f>
        <v>2079.8272305328319</v>
      </c>
      <c r="Q98" s="3">
        <v>-651.22694860661102</v>
      </c>
      <c r="R98" s="3">
        <f>+Q98*1.21</f>
        <v>-787.98460781399933</v>
      </c>
      <c r="S98" s="3">
        <f>+SUM(R91:R98)</f>
        <v>5815.9291111399989</v>
      </c>
      <c r="T98" s="3">
        <v>5815.96</v>
      </c>
      <c r="U98" s="3">
        <f t="shared" si="1"/>
        <v>3.0888860001141438E-2</v>
      </c>
      <c r="V98" s="3"/>
      <c r="W98" s="3"/>
      <c r="X98" s="3"/>
      <c r="Y98" s="3"/>
      <c r="Z98" s="3"/>
      <c r="AA98" s="3"/>
      <c r="AB98" s="3"/>
      <c r="AC98" s="1" t="s">
        <v>702</v>
      </c>
      <c r="AD98" s="1" t="s">
        <v>703</v>
      </c>
    </row>
    <row r="99" spans="1:30" x14ac:dyDescent="0.25">
      <c r="A99" s="1" t="s">
        <v>2735</v>
      </c>
      <c r="B99" s="1" t="s">
        <v>2736</v>
      </c>
      <c r="C99" s="2">
        <v>44385</v>
      </c>
      <c r="D99" s="1" t="s">
        <v>2737</v>
      </c>
      <c r="E99" s="1" t="s">
        <v>2738</v>
      </c>
      <c r="F99" s="1">
        <v>3289</v>
      </c>
      <c r="G99" s="1" t="s">
        <v>2739</v>
      </c>
      <c r="H99" s="1" t="s">
        <v>2740</v>
      </c>
      <c r="I99" s="3">
        <v>1</v>
      </c>
      <c r="J99" s="3">
        <v>404.05454545454501</v>
      </c>
      <c r="K99" s="3">
        <f>+J99*I99*1.21</f>
        <v>488.90599999999944</v>
      </c>
      <c r="L99" s="3"/>
      <c r="M99" s="3">
        <f>+K99*0.9</f>
        <v>440.01539999999949</v>
      </c>
      <c r="N99" s="3">
        <f>+M99*0.95</f>
        <v>418.0146299999995</v>
      </c>
      <c r="O99" s="14">
        <f>+N99-(N99*9.09/100)</f>
        <v>380.01710013299953</v>
      </c>
      <c r="P99" s="3">
        <f>+O99</f>
        <v>380.01710013299953</v>
      </c>
      <c r="Q99" s="3">
        <v>727.25777636363603</v>
      </c>
      <c r="R99" s="3">
        <f>+Q99*1.21</f>
        <v>879.98190939999961</v>
      </c>
      <c r="S99" s="3">
        <f>+R99</f>
        <v>879.98190939999961</v>
      </c>
      <c r="T99" s="3">
        <v>879.99</v>
      </c>
      <c r="U99" s="3">
        <f t="shared" si="1"/>
        <v>8.0906000004006273E-3</v>
      </c>
      <c r="V99" s="3"/>
      <c r="W99" s="3"/>
      <c r="X99" s="3"/>
      <c r="Y99" s="3"/>
      <c r="Z99" s="3"/>
      <c r="AA99" s="3"/>
      <c r="AB99" s="3"/>
      <c r="AC99" s="1"/>
      <c r="AD99" s="1"/>
    </row>
    <row r="100" spans="1:30" x14ac:dyDescent="0.25">
      <c r="A100" s="1" t="s">
        <v>656</v>
      </c>
      <c r="B100" s="1" t="s">
        <v>657</v>
      </c>
      <c r="C100" s="2">
        <v>44385</v>
      </c>
      <c r="D100" s="1" t="s">
        <v>658</v>
      </c>
      <c r="E100" s="1" t="s">
        <v>659</v>
      </c>
      <c r="F100" s="1"/>
      <c r="G100" s="1" t="s">
        <v>660</v>
      </c>
      <c r="H100" s="1" t="s">
        <v>661</v>
      </c>
      <c r="I100" s="3">
        <v>1</v>
      </c>
      <c r="J100" s="3">
        <v>123.97</v>
      </c>
      <c r="K100" s="3">
        <f>+J100*I100*1.21</f>
        <v>150.00369999999998</v>
      </c>
      <c r="L100" s="3"/>
      <c r="M100" s="3"/>
      <c r="N100" s="3" t="s">
        <v>2892</v>
      </c>
      <c r="O100" s="3">
        <f>+K100</f>
        <v>150.00369999999998</v>
      </c>
      <c r="P100" s="3"/>
      <c r="Q100" s="3">
        <v>230.58092863636401</v>
      </c>
      <c r="R100" s="3">
        <f>+Q100*1.21</f>
        <v>279.00292365000047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1"/>
      <c r="AD100" s="1"/>
    </row>
    <row r="101" spans="1:30" x14ac:dyDescent="0.25">
      <c r="A101" s="1" t="s">
        <v>1374</v>
      </c>
      <c r="B101" s="1" t="s">
        <v>1375</v>
      </c>
      <c r="C101" s="2">
        <v>44385</v>
      </c>
      <c r="D101" s="1" t="s">
        <v>1376</v>
      </c>
      <c r="E101" s="1" t="s">
        <v>1377</v>
      </c>
      <c r="F101" s="1"/>
      <c r="G101" s="1" t="s">
        <v>1378</v>
      </c>
      <c r="H101" s="1" t="s">
        <v>1379</v>
      </c>
      <c r="I101" s="3">
        <v>1</v>
      </c>
      <c r="J101" s="3">
        <v>216.07157024793401</v>
      </c>
      <c r="K101" s="3">
        <f>+J101*I101*1.21</f>
        <v>261.44660000000016</v>
      </c>
      <c r="L101" s="3"/>
      <c r="M101" s="14">
        <f>+K101*0.85</f>
        <v>222.22961000000012</v>
      </c>
      <c r="N101" s="3">
        <f>+M101*0.95</f>
        <v>211.11812950000009</v>
      </c>
      <c r="O101" s="14">
        <f>+N101-(N101*9.09/100)</f>
        <v>191.92749152845008</v>
      </c>
      <c r="P101" s="3"/>
      <c r="Q101" s="3">
        <v>399.99385155867799</v>
      </c>
      <c r="R101" s="3">
        <f>+Q101*1.21</f>
        <v>483.99256038600038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  <c r="AD101" s="1"/>
    </row>
    <row r="102" spans="1:30" x14ac:dyDescent="0.25">
      <c r="A102" s="1" t="s">
        <v>1668</v>
      </c>
      <c r="B102" s="1" t="s">
        <v>1669</v>
      </c>
      <c r="C102" s="2">
        <v>44385</v>
      </c>
      <c r="D102" s="1" t="s">
        <v>1670</v>
      </c>
      <c r="E102" s="1" t="s">
        <v>1671</v>
      </c>
      <c r="F102" s="1">
        <v>3291</v>
      </c>
      <c r="G102" s="1" t="s">
        <v>1672</v>
      </c>
      <c r="H102" s="1" t="s">
        <v>1673</v>
      </c>
      <c r="I102" s="3">
        <v>1</v>
      </c>
      <c r="J102" s="3">
        <v>1299.9889256198301</v>
      </c>
      <c r="K102" s="3">
        <f>+J102*I102*1.21</f>
        <v>1572.9865999999943</v>
      </c>
      <c r="L102" s="3"/>
      <c r="M102" s="14">
        <f>+K102*0.85</f>
        <v>1337.0386099999951</v>
      </c>
      <c r="N102" s="3">
        <f>+M102*0.95</f>
        <v>1270.1866794999953</v>
      </c>
      <c r="O102" s="14">
        <f>+N102-(N102*9.09/100)</f>
        <v>1154.7267103334457</v>
      </c>
      <c r="P102" s="3">
        <f>+O102+O101+O100</f>
        <v>1496.6579018618957</v>
      </c>
      <c r="Q102" s="3">
        <v>1817.3455183487499</v>
      </c>
      <c r="R102" s="3">
        <f>+Q102*1.21</f>
        <v>2198.9880772019874</v>
      </c>
      <c r="S102" s="3">
        <f>+R102+R101+R100</f>
        <v>2961.9835612379884</v>
      </c>
      <c r="T102" s="3">
        <v>3405.29</v>
      </c>
      <c r="U102" s="3">
        <f t="shared" si="1"/>
        <v>443.30643876201157</v>
      </c>
      <c r="V102" s="3"/>
      <c r="W102" s="3"/>
      <c r="X102" s="3"/>
      <c r="Y102" s="3"/>
      <c r="Z102" s="3"/>
      <c r="AA102" s="3"/>
      <c r="AB102" s="3" t="s">
        <v>2900</v>
      </c>
      <c r="AC102" s="1"/>
      <c r="AD102" s="1"/>
    </row>
    <row r="103" spans="1:30" x14ac:dyDescent="0.25">
      <c r="A103" s="1" t="s">
        <v>48</v>
      </c>
      <c r="B103" s="1" t="s">
        <v>49</v>
      </c>
      <c r="C103" s="2">
        <v>44385</v>
      </c>
      <c r="D103" s="1" t="s">
        <v>50</v>
      </c>
      <c r="E103" s="1" t="s">
        <v>51</v>
      </c>
      <c r="F103" s="1"/>
      <c r="G103" s="1" t="s">
        <v>52</v>
      </c>
      <c r="H103" s="1" t="s">
        <v>53</v>
      </c>
      <c r="I103" s="3">
        <v>-1</v>
      </c>
      <c r="J103" s="3">
        <v>519.90909090909099</v>
      </c>
      <c r="K103" s="3">
        <f>+J103*I103*1.21</f>
        <v>-629.09</v>
      </c>
      <c r="L103" s="3"/>
      <c r="M103" s="3"/>
      <c r="N103" s="3"/>
      <c r="O103" s="3">
        <v>0</v>
      </c>
      <c r="P103" s="3"/>
      <c r="Q103" s="3">
        <v>-519.90909090909099</v>
      </c>
      <c r="R103" s="3">
        <f>+Q103*1.21</f>
        <v>-629.09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1" t="s">
        <v>54</v>
      </c>
      <c r="AD103" s="1" t="s">
        <v>55</v>
      </c>
    </row>
    <row r="104" spans="1:30" x14ac:dyDescent="0.25">
      <c r="A104" s="1" t="s">
        <v>798</v>
      </c>
      <c r="B104" s="1" t="s">
        <v>799</v>
      </c>
      <c r="C104" s="2">
        <v>44385</v>
      </c>
      <c r="D104" s="1" t="s">
        <v>800</v>
      </c>
      <c r="E104" s="1" t="s">
        <v>801</v>
      </c>
      <c r="F104" s="1"/>
      <c r="G104" s="1" t="s">
        <v>802</v>
      </c>
      <c r="H104" s="1" t="s">
        <v>803</v>
      </c>
      <c r="I104" s="3">
        <v>1</v>
      </c>
      <c r="J104" s="3">
        <v>386.20139999999998</v>
      </c>
      <c r="K104" s="3">
        <f>+J104*I104*1.21</f>
        <v>467.30369399999995</v>
      </c>
      <c r="L104" s="3"/>
      <c r="M104" s="3"/>
      <c r="N104" s="3" t="s">
        <v>2892</v>
      </c>
      <c r="O104" s="3">
        <f>+K104</f>
        <v>467.30369399999995</v>
      </c>
      <c r="P104" s="3"/>
      <c r="Q104" s="3">
        <v>714.86952232066096</v>
      </c>
      <c r="R104" s="3">
        <f>+Q104*1.21</f>
        <v>864.99212200799968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1" t="s">
        <v>804</v>
      </c>
      <c r="AD104" s="1" t="s">
        <v>805</v>
      </c>
    </row>
    <row r="105" spans="1:30" x14ac:dyDescent="0.25">
      <c r="A105" s="1" t="s">
        <v>818</v>
      </c>
      <c r="B105" s="1" t="s">
        <v>819</v>
      </c>
      <c r="C105" s="2">
        <v>44385</v>
      </c>
      <c r="D105" s="1" t="s">
        <v>820</v>
      </c>
      <c r="E105" s="1" t="s">
        <v>821</v>
      </c>
      <c r="F105" s="1"/>
      <c r="G105" s="1" t="s">
        <v>822</v>
      </c>
      <c r="H105" s="1" t="s">
        <v>823</v>
      </c>
      <c r="I105" s="3">
        <v>1</v>
      </c>
      <c r="J105" s="3">
        <v>386.20139999999998</v>
      </c>
      <c r="K105" s="3">
        <f>+J105*I105*1.21</f>
        <v>467.30369399999995</v>
      </c>
      <c r="L105" s="3"/>
      <c r="M105" s="3"/>
      <c r="N105" s="3" t="s">
        <v>2892</v>
      </c>
      <c r="O105" s="3">
        <f>+K105</f>
        <v>467.30369399999995</v>
      </c>
      <c r="P105" s="3"/>
      <c r="Q105" s="3">
        <v>714.86952232066096</v>
      </c>
      <c r="R105" s="3">
        <f>+Q105*1.21</f>
        <v>864.99212200799968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1" t="s">
        <v>824</v>
      </c>
      <c r="AD105" s="1" t="s">
        <v>825</v>
      </c>
    </row>
    <row r="106" spans="1:30" x14ac:dyDescent="0.25">
      <c r="A106" s="1" t="s">
        <v>898</v>
      </c>
      <c r="B106" s="1" t="s">
        <v>899</v>
      </c>
      <c r="C106" s="2">
        <v>44385</v>
      </c>
      <c r="D106" s="1" t="s">
        <v>900</v>
      </c>
      <c r="E106" s="1" t="s">
        <v>901</v>
      </c>
      <c r="F106" s="1"/>
      <c r="G106" s="1" t="s">
        <v>902</v>
      </c>
      <c r="H106" s="1" t="s">
        <v>903</v>
      </c>
      <c r="I106" s="3">
        <v>1</v>
      </c>
      <c r="J106" s="3">
        <v>386.20139999999998</v>
      </c>
      <c r="K106" s="3">
        <f>+J106*I106*1.21</f>
        <v>467.30369399999995</v>
      </c>
      <c r="L106" s="3"/>
      <c r="M106" s="3"/>
      <c r="N106" s="3" t="s">
        <v>2892</v>
      </c>
      <c r="O106" s="3">
        <f>+K106</f>
        <v>467.30369399999995</v>
      </c>
      <c r="P106" s="3"/>
      <c r="Q106" s="3">
        <v>714.86952232066096</v>
      </c>
      <c r="R106" s="3">
        <f>+Q106*1.21</f>
        <v>864.99212200799968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1" t="s">
        <v>904</v>
      </c>
      <c r="AD106" s="1" t="s">
        <v>905</v>
      </c>
    </row>
    <row r="107" spans="1:30" x14ac:dyDescent="0.25">
      <c r="A107" s="1" t="s">
        <v>938</v>
      </c>
      <c r="B107" s="1" t="s">
        <v>939</v>
      </c>
      <c r="C107" s="2">
        <v>44385</v>
      </c>
      <c r="D107" s="1" t="s">
        <v>940</v>
      </c>
      <c r="E107" s="1" t="s">
        <v>941</v>
      </c>
      <c r="F107" s="1"/>
      <c r="G107" s="1" t="s">
        <v>942</v>
      </c>
      <c r="H107" s="1" t="s">
        <v>943</v>
      </c>
      <c r="I107" s="3">
        <v>1</v>
      </c>
      <c r="J107" s="3">
        <v>287.57580000000002</v>
      </c>
      <c r="K107" s="3">
        <f>+J107*I107*1.21</f>
        <v>347.96671800000001</v>
      </c>
      <c r="L107" s="3"/>
      <c r="M107" s="3"/>
      <c r="N107" s="3" t="s">
        <v>2892</v>
      </c>
      <c r="O107" s="3">
        <f>+K107</f>
        <v>347.96671800000001</v>
      </c>
      <c r="P107" s="3"/>
      <c r="Q107" s="3">
        <v>495.85322131983497</v>
      </c>
      <c r="R107" s="3">
        <f>+Q107*1.21</f>
        <v>599.98239779700032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1" t="s">
        <v>944</v>
      </c>
      <c r="AD107" s="1" t="s">
        <v>945</v>
      </c>
    </row>
    <row r="108" spans="1:30" x14ac:dyDescent="0.25">
      <c r="A108" s="1" t="s">
        <v>1187</v>
      </c>
      <c r="B108" s="1" t="s">
        <v>1188</v>
      </c>
      <c r="C108" s="2">
        <v>44385</v>
      </c>
      <c r="D108" s="1" t="s">
        <v>1189</v>
      </c>
      <c r="E108" s="1" t="s">
        <v>1190</v>
      </c>
      <c r="F108" s="1">
        <v>3297</v>
      </c>
      <c r="G108" s="1" t="s">
        <v>1191</v>
      </c>
      <c r="H108" s="1" t="s">
        <v>1192</v>
      </c>
      <c r="I108" s="3">
        <v>1</v>
      </c>
      <c r="J108" s="3">
        <v>493.04579999999999</v>
      </c>
      <c r="K108" s="3">
        <f>+J108*I108*1.21</f>
        <v>596.585418</v>
      </c>
      <c r="L108" s="3"/>
      <c r="M108" s="3"/>
      <c r="N108" s="3" t="s">
        <v>2892</v>
      </c>
      <c r="O108" s="3">
        <f>+K108</f>
        <v>596.585418</v>
      </c>
      <c r="P108" s="3">
        <f>+O108+O107+O106+O105+O104+O103</f>
        <v>2346.4632179999999</v>
      </c>
      <c r="Q108" s="3">
        <v>825.610097647933</v>
      </c>
      <c r="R108" s="3">
        <f>+Q108*1.21</f>
        <v>998.9882181539989</v>
      </c>
      <c r="S108" s="3">
        <f>+R108+R107+R106+R105+R104+R103</f>
        <v>3564.8569819749982</v>
      </c>
      <c r="T108" s="3">
        <v>3564.86</v>
      </c>
      <c r="U108" s="3">
        <f t="shared" si="1"/>
        <v>3.0180250018929655E-3</v>
      </c>
      <c r="V108" s="3"/>
      <c r="W108" s="3"/>
      <c r="X108" s="3"/>
      <c r="Y108" s="3"/>
      <c r="Z108" s="3"/>
      <c r="AA108" s="3"/>
      <c r="AB108" s="3"/>
      <c r="AC108" s="1" t="s">
        <v>1193</v>
      </c>
      <c r="AD108" s="1" t="s">
        <v>1194</v>
      </c>
    </row>
    <row r="109" spans="1:30" x14ac:dyDescent="0.25">
      <c r="A109" s="1" t="s">
        <v>440</v>
      </c>
      <c r="B109" s="1" t="s">
        <v>441</v>
      </c>
      <c r="C109" s="2">
        <v>44389</v>
      </c>
      <c r="D109" s="1" t="s">
        <v>442</v>
      </c>
      <c r="E109" s="1" t="s">
        <v>443</v>
      </c>
      <c r="F109" s="1"/>
      <c r="G109" s="1" t="s">
        <v>444</v>
      </c>
      <c r="H109" s="1" t="s">
        <v>445</v>
      </c>
      <c r="I109" s="3">
        <v>1</v>
      </c>
      <c r="J109" s="3">
        <v>233.5</v>
      </c>
      <c r="K109" s="3">
        <f>+J109*I109*1.21</f>
        <v>282.53499999999997</v>
      </c>
      <c r="L109" s="3">
        <f>+K109*0.55</f>
        <v>155.39425</v>
      </c>
      <c r="M109" s="3"/>
      <c r="N109" s="3">
        <f>+K109*0.95</f>
        <v>268.40824999999995</v>
      </c>
      <c r="O109" s="3">
        <f>+N109-(N109*9.09/100)</f>
        <v>244.00994007499997</v>
      </c>
      <c r="P109" s="3"/>
      <c r="Q109" s="3">
        <v>462.80531814545498</v>
      </c>
      <c r="R109" s="3">
        <f>+Q109*1.21</f>
        <v>559.99443495600053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1"/>
      <c r="AD109" s="1"/>
    </row>
    <row r="110" spans="1:30" x14ac:dyDescent="0.25">
      <c r="A110" s="1" t="s">
        <v>1925</v>
      </c>
      <c r="B110" s="1" t="s">
        <v>1926</v>
      </c>
      <c r="C110" s="2">
        <v>44389</v>
      </c>
      <c r="D110" s="1" t="s">
        <v>1927</v>
      </c>
      <c r="E110" s="1" t="s">
        <v>1928</v>
      </c>
      <c r="F110" s="1"/>
      <c r="G110" s="1" t="s">
        <v>1929</v>
      </c>
      <c r="H110" s="1" t="s">
        <v>1930</v>
      </c>
      <c r="I110" s="3">
        <v>1</v>
      </c>
      <c r="J110" s="3">
        <v>268.61250000000001</v>
      </c>
      <c r="K110" s="3">
        <f>+J110*I110*1.21</f>
        <v>325.02112499999998</v>
      </c>
      <c r="L110" s="3"/>
      <c r="M110" s="3"/>
      <c r="N110" s="3" t="s">
        <v>2892</v>
      </c>
      <c r="O110" s="3">
        <f>+K110</f>
        <v>325.02112499999998</v>
      </c>
      <c r="P110" s="3"/>
      <c r="Q110" s="3">
        <v>495.85871314049598</v>
      </c>
      <c r="R110" s="3">
        <f>+Q110*1.21</f>
        <v>599.98904290000007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1"/>
      <c r="AD110" s="1"/>
    </row>
    <row r="111" spans="1:30" x14ac:dyDescent="0.25">
      <c r="A111" s="1" t="s">
        <v>1955</v>
      </c>
      <c r="B111" s="1" t="s">
        <v>1956</v>
      </c>
      <c r="C111" s="2">
        <v>44389</v>
      </c>
      <c r="D111" s="1" t="s">
        <v>1957</v>
      </c>
      <c r="E111" s="1" t="s">
        <v>1958</v>
      </c>
      <c r="F111" s="1">
        <v>3300</v>
      </c>
      <c r="G111" s="1" t="s">
        <v>1959</v>
      </c>
      <c r="H111" s="1" t="s">
        <v>1960</v>
      </c>
      <c r="I111" s="3">
        <v>1</v>
      </c>
      <c r="J111" s="3">
        <v>268.61250000000001</v>
      </c>
      <c r="K111" s="3">
        <f>+J111*I111*1.21</f>
        <v>325.02112499999998</v>
      </c>
      <c r="L111" s="3"/>
      <c r="M111" s="3"/>
      <c r="N111" s="3" t="s">
        <v>2892</v>
      </c>
      <c r="O111" s="3">
        <f>+K111</f>
        <v>325.02112499999998</v>
      </c>
      <c r="P111" s="3">
        <f>+O111+O110+O109</f>
        <v>894.052190075</v>
      </c>
      <c r="Q111" s="3">
        <v>495.85871314049598</v>
      </c>
      <c r="R111" s="3">
        <f>+Q111*1.21</f>
        <v>599.98904290000007</v>
      </c>
      <c r="S111" s="3">
        <f>+R111+R110+R109</f>
        <v>1759.9725207560007</v>
      </c>
      <c r="T111" s="3">
        <v>1759.97</v>
      </c>
      <c r="U111" s="3">
        <f t="shared" si="1"/>
        <v>-2.5207560006492713E-3</v>
      </c>
      <c r="V111" s="3"/>
      <c r="W111" s="3"/>
      <c r="X111" s="3"/>
      <c r="Y111" s="3"/>
      <c r="Z111" s="3"/>
      <c r="AA111" s="3"/>
      <c r="AB111" s="3"/>
      <c r="AC111" s="1"/>
      <c r="AD111" s="1"/>
    </row>
    <row r="112" spans="1:30" x14ac:dyDescent="0.25">
      <c r="A112" s="1" t="s">
        <v>590</v>
      </c>
      <c r="B112" s="1" t="s">
        <v>591</v>
      </c>
      <c r="C112" s="2">
        <v>44389</v>
      </c>
      <c r="D112" s="1" t="s">
        <v>592</v>
      </c>
      <c r="E112" s="1" t="s">
        <v>593</v>
      </c>
      <c r="F112" s="1"/>
      <c r="G112" s="1" t="s">
        <v>594</v>
      </c>
      <c r="H112" s="1" t="s">
        <v>595</v>
      </c>
      <c r="I112" s="3">
        <v>1</v>
      </c>
      <c r="J112" s="3">
        <v>123.97</v>
      </c>
      <c r="K112" s="3">
        <f>+J112*I112*1.21</f>
        <v>150.00369999999998</v>
      </c>
      <c r="L112" s="3"/>
      <c r="M112" s="3"/>
      <c r="N112" s="3" t="s">
        <v>2892</v>
      </c>
      <c r="O112" s="3">
        <f>+K112</f>
        <v>150.00369999999998</v>
      </c>
      <c r="P112" s="3"/>
      <c r="Q112" s="3">
        <v>230.58092863636401</v>
      </c>
      <c r="R112" s="3">
        <f>+Q112*1.21</f>
        <v>279.00292365000047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1"/>
      <c r="AD112" s="1"/>
    </row>
    <row r="113" spans="1:30" x14ac:dyDescent="0.25">
      <c r="A113" s="1" t="s">
        <v>2151</v>
      </c>
      <c r="B113" s="1" t="s">
        <v>2152</v>
      </c>
      <c r="C113" s="2">
        <v>44389</v>
      </c>
      <c r="D113" s="1" t="s">
        <v>2153</v>
      </c>
      <c r="E113" s="1" t="s">
        <v>2154</v>
      </c>
      <c r="F113" s="1"/>
      <c r="G113" s="1" t="s">
        <v>2155</v>
      </c>
      <c r="H113" s="1" t="s">
        <v>2156</v>
      </c>
      <c r="I113" s="3">
        <v>1</v>
      </c>
      <c r="J113" s="3">
        <v>219.21371900826401</v>
      </c>
      <c r="K113" s="3">
        <f>+J113*I113*1.21</f>
        <v>265.24859999999944</v>
      </c>
      <c r="L113" s="3">
        <f>+K113*0.7</f>
        <v>185.67401999999959</v>
      </c>
      <c r="M113" s="3"/>
      <c r="N113" s="3">
        <f>+K113*0.95</f>
        <v>251.98616999999945</v>
      </c>
      <c r="O113" s="3">
        <f>+N113-(N113*9.09/100)</f>
        <v>229.08062714699949</v>
      </c>
      <c r="P113" s="3"/>
      <c r="Q113" s="3">
        <v>206.611122302479</v>
      </c>
      <c r="R113" s="3">
        <f>+Q113*1.21</f>
        <v>249.99945798599958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1"/>
      <c r="AD113" s="1"/>
    </row>
    <row r="114" spans="1:30" x14ac:dyDescent="0.25">
      <c r="A114" s="1" t="s">
        <v>2157</v>
      </c>
      <c r="B114" s="1" t="s">
        <v>2158</v>
      </c>
      <c r="C114" s="2">
        <v>44389</v>
      </c>
      <c r="D114" s="1" t="s">
        <v>2159</v>
      </c>
      <c r="E114" s="1" t="s">
        <v>2160</v>
      </c>
      <c r="F114" s="1">
        <v>3305</v>
      </c>
      <c r="G114" s="1" t="s">
        <v>2161</v>
      </c>
      <c r="H114" s="1" t="s">
        <v>2162</v>
      </c>
      <c r="I114" s="3">
        <v>1</v>
      </c>
      <c r="J114" s="3">
        <v>219.21371900826401</v>
      </c>
      <c r="K114" s="3">
        <f>+J114*I114*1.21</f>
        <v>265.24859999999944</v>
      </c>
      <c r="L114" s="3">
        <f>+K114*0.7</f>
        <v>185.67401999999959</v>
      </c>
      <c r="M114" s="3"/>
      <c r="N114" s="3">
        <f>+K114*0.95</f>
        <v>251.98616999999945</v>
      </c>
      <c r="O114" s="3">
        <f>+N114-(N114*9.09/100)</f>
        <v>229.08062714699949</v>
      </c>
      <c r="P114" s="3">
        <f>+O114+O113+O112</f>
        <v>608.16495429399902</v>
      </c>
      <c r="Q114" s="3">
        <v>206.611122302479</v>
      </c>
      <c r="R114" s="3">
        <f>+Q114*1.21</f>
        <v>249.99945798599958</v>
      </c>
      <c r="S114" s="3">
        <f>+R114+R113+R112</f>
        <v>779.00183962199958</v>
      </c>
      <c r="T114" s="3">
        <v>779</v>
      </c>
      <c r="U114" s="3">
        <f t="shared" si="1"/>
        <v>-1.8396219995793217E-3</v>
      </c>
      <c r="V114" s="3"/>
      <c r="W114" s="3"/>
      <c r="X114" s="3"/>
      <c r="Y114" s="3"/>
      <c r="Z114" s="3"/>
      <c r="AA114" s="3"/>
      <c r="AB114" s="3"/>
      <c r="AC114" s="1"/>
      <c r="AD114" s="1"/>
    </row>
    <row r="115" spans="1:30" x14ac:dyDescent="0.25">
      <c r="A115" s="1" t="s">
        <v>482</v>
      </c>
      <c r="B115" s="1" t="s">
        <v>483</v>
      </c>
      <c r="C115" s="2">
        <v>44389</v>
      </c>
      <c r="D115" s="1" t="s">
        <v>484</v>
      </c>
      <c r="E115" s="1" t="s">
        <v>485</v>
      </c>
      <c r="F115" s="1"/>
      <c r="G115" s="1" t="s">
        <v>486</v>
      </c>
      <c r="H115" s="1" t="s">
        <v>487</v>
      </c>
      <c r="I115" s="3">
        <v>1</v>
      </c>
      <c r="J115" s="3">
        <v>365.31630000000001</v>
      </c>
      <c r="K115" s="3">
        <f>+J115*I115*1.21</f>
        <v>442.03272299999998</v>
      </c>
      <c r="L115" s="3"/>
      <c r="M115" s="3"/>
      <c r="N115" s="3" t="s">
        <v>2892</v>
      </c>
      <c r="O115" s="3">
        <f>+K115</f>
        <v>442.03272299999998</v>
      </c>
      <c r="P115" s="3"/>
      <c r="Q115" s="3">
        <v>1073.5565376495899</v>
      </c>
      <c r="R115" s="3">
        <f>+Q115*1.21</f>
        <v>1299.0034105560037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1"/>
      <c r="AD115" s="1"/>
    </row>
    <row r="116" spans="1:30" x14ac:dyDescent="0.25">
      <c r="A116" s="1" t="s">
        <v>1426</v>
      </c>
      <c r="B116" s="1" t="s">
        <v>1427</v>
      </c>
      <c r="C116" s="2">
        <v>44389</v>
      </c>
      <c r="D116" s="1" t="s">
        <v>1428</v>
      </c>
      <c r="E116" s="1" t="s">
        <v>1429</v>
      </c>
      <c r="F116" s="1"/>
      <c r="G116" s="1" t="s">
        <v>1430</v>
      </c>
      <c r="H116" s="1" t="s">
        <v>1431</v>
      </c>
      <c r="I116" s="3">
        <v>1</v>
      </c>
      <c r="J116" s="3">
        <v>379.98776859504102</v>
      </c>
      <c r="K116" s="3">
        <f>+J116*I116*1.21</f>
        <v>459.78519999999963</v>
      </c>
      <c r="L116" s="3"/>
      <c r="M116" s="14">
        <f>+K116*0.85</f>
        <v>390.81741999999969</v>
      </c>
      <c r="N116" s="3">
        <f>+M116*0.95</f>
        <v>371.2765489999997</v>
      </c>
      <c r="O116" s="14">
        <f>+N116-(N116*9.09/100)</f>
        <v>337.52751069589976</v>
      </c>
      <c r="P116" s="3"/>
      <c r="Q116" s="3">
        <v>632.67583483305702</v>
      </c>
      <c r="R116" s="3">
        <f>+Q116*1.21</f>
        <v>765.53776014799894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1"/>
      <c r="AD116" s="1"/>
    </row>
    <row r="117" spans="1:30" x14ac:dyDescent="0.25">
      <c r="A117" s="1" t="s">
        <v>1438</v>
      </c>
      <c r="B117" s="1" t="s">
        <v>1439</v>
      </c>
      <c r="C117" s="2">
        <v>44389</v>
      </c>
      <c r="D117" s="1" t="s">
        <v>1440</v>
      </c>
      <c r="E117" s="1" t="s">
        <v>1441</v>
      </c>
      <c r="F117" s="1"/>
      <c r="G117" s="1" t="s">
        <v>1442</v>
      </c>
      <c r="H117" s="1" t="s">
        <v>1443</v>
      </c>
      <c r="I117" s="3">
        <v>1</v>
      </c>
      <c r="J117" s="3">
        <v>399.99702479338799</v>
      </c>
      <c r="K117" s="3">
        <f>+J117*I117*1.21</f>
        <v>483.99639999999948</v>
      </c>
      <c r="L117" s="3"/>
      <c r="M117" s="14">
        <f>+K117*0.85</f>
        <v>411.39693999999957</v>
      </c>
      <c r="N117" s="3">
        <f>+M117*0.95</f>
        <v>390.82709299999959</v>
      </c>
      <c r="O117" s="14">
        <f>+N117-(N117*9.09/100)</f>
        <v>355.30091024629962</v>
      </c>
      <c r="P117" s="3"/>
      <c r="Q117" s="3">
        <v>665.99104631074295</v>
      </c>
      <c r="R117" s="3">
        <f>+Q117*1.21</f>
        <v>805.84916603599891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1"/>
      <c r="AD117" s="1"/>
    </row>
    <row r="118" spans="1:30" x14ac:dyDescent="0.25">
      <c r="A118" s="1" t="s">
        <v>1450</v>
      </c>
      <c r="B118" s="1" t="s">
        <v>1451</v>
      </c>
      <c r="C118" s="2">
        <v>44389</v>
      </c>
      <c r="D118" s="1" t="s">
        <v>1452</v>
      </c>
      <c r="E118" s="1" t="s">
        <v>1453</v>
      </c>
      <c r="F118" s="1">
        <v>3294</v>
      </c>
      <c r="G118" s="1" t="s">
        <v>1454</v>
      </c>
      <c r="H118" s="1" t="s">
        <v>1455</v>
      </c>
      <c r="I118" s="3">
        <v>1</v>
      </c>
      <c r="J118" s="3">
        <v>424.99421487603303</v>
      </c>
      <c r="K118" s="3">
        <f>+J118*I118*1.21</f>
        <v>514.24299999999994</v>
      </c>
      <c r="L118" s="3"/>
      <c r="M118" s="14">
        <f>+K118*0.85</f>
        <v>437.10654999999991</v>
      </c>
      <c r="N118" s="3">
        <f>+M118*0.95</f>
        <v>415.25122249999993</v>
      </c>
      <c r="O118" s="14">
        <f>+N118-(N118*9.09/100)</f>
        <v>377.50488637474996</v>
      </c>
      <c r="P118" s="3">
        <f>+O118+O117+O116+O115</f>
        <v>1512.3660303169493</v>
      </c>
      <c r="Q118" s="3">
        <v>707.61111782644605</v>
      </c>
      <c r="R118" s="3">
        <f>+Q118*1.21</f>
        <v>856.20945256999971</v>
      </c>
      <c r="S118" s="3">
        <f>+R118+R117+R116+R115</f>
        <v>3726.5997893100011</v>
      </c>
      <c r="T118" s="3">
        <v>3726.6</v>
      </c>
      <c r="U118" s="3">
        <f t="shared" si="1"/>
        <v>2.106899987666111E-4</v>
      </c>
      <c r="V118" s="3"/>
      <c r="W118" s="3"/>
      <c r="X118" s="3"/>
      <c r="Y118" s="3"/>
      <c r="Z118" s="3"/>
      <c r="AA118" s="3"/>
      <c r="AB118" s="3"/>
      <c r="AC118" s="1"/>
      <c r="AD118" s="1"/>
    </row>
    <row r="119" spans="1:30" x14ac:dyDescent="0.25">
      <c r="A119" s="12" t="s">
        <v>1213</v>
      </c>
      <c r="B119" s="12" t="s">
        <v>1214</v>
      </c>
      <c r="C119" s="13">
        <v>44389</v>
      </c>
      <c r="D119" s="12" t="s">
        <v>1215</v>
      </c>
      <c r="E119" s="12" t="s">
        <v>1216</v>
      </c>
      <c r="F119" s="12"/>
      <c r="G119" s="12" t="s">
        <v>1217</v>
      </c>
      <c r="H119" s="12" t="s">
        <v>15</v>
      </c>
      <c r="I119" s="14">
        <v>1</v>
      </c>
      <c r="J119" s="14">
        <v>361.54500000000002</v>
      </c>
      <c r="K119" s="14">
        <f>+J119*I119*1.21</f>
        <v>437.46944999999999</v>
      </c>
      <c r="L119" s="14"/>
      <c r="M119" s="14"/>
      <c r="N119" s="3" t="s">
        <v>2892</v>
      </c>
      <c r="O119" s="3">
        <f>+K119</f>
        <v>437.46944999999999</v>
      </c>
      <c r="P119" s="14"/>
      <c r="Q119" s="14">
        <v>604.94703319504197</v>
      </c>
      <c r="R119" s="14">
        <f>+Q119*1.21</f>
        <v>731.98591016600074</v>
      </c>
      <c r="S119" s="14"/>
      <c r="T119" s="3"/>
      <c r="U119" s="3"/>
      <c r="V119" s="14"/>
      <c r="W119" s="14"/>
      <c r="X119" s="14"/>
      <c r="Y119" s="14"/>
      <c r="Z119" s="14"/>
      <c r="AA119" s="14"/>
      <c r="AB119" s="14"/>
      <c r="AC119" s="12"/>
      <c r="AD119" s="12"/>
    </row>
    <row r="120" spans="1:30" x14ac:dyDescent="0.25">
      <c r="A120" s="12" t="s">
        <v>1223</v>
      </c>
      <c r="B120" s="12" t="s">
        <v>1224</v>
      </c>
      <c r="C120" s="13">
        <v>44389</v>
      </c>
      <c r="D120" s="12" t="s">
        <v>1225</v>
      </c>
      <c r="E120" s="12" t="s">
        <v>1226</v>
      </c>
      <c r="F120" s="12"/>
      <c r="G120" s="12" t="s">
        <v>1227</v>
      </c>
      <c r="H120" s="12" t="s">
        <v>15</v>
      </c>
      <c r="I120" s="14">
        <v>2</v>
      </c>
      <c r="J120" s="14">
        <v>271.13819999999998</v>
      </c>
      <c r="K120" s="14">
        <f>+J120*I120*1.21</f>
        <v>656.1544439999999</v>
      </c>
      <c r="L120" s="14"/>
      <c r="M120" s="14"/>
      <c r="N120" s="3" t="s">
        <v>2892</v>
      </c>
      <c r="O120" s="3">
        <f>+K120</f>
        <v>656.1544439999999</v>
      </c>
      <c r="P120" s="14"/>
      <c r="Q120" s="14">
        <v>909.07418231570205</v>
      </c>
      <c r="R120" s="14">
        <f>+Q120*1.21</f>
        <v>1099.9797606019995</v>
      </c>
      <c r="S120" s="14"/>
      <c r="T120" s="3"/>
      <c r="U120" s="3"/>
      <c r="V120" s="14"/>
      <c r="W120" s="14"/>
      <c r="X120" s="14"/>
      <c r="Y120" s="14"/>
      <c r="Z120" s="14"/>
      <c r="AA120" s="14"/>
      <c r="AB120" s="14"/>
      <c r="AC120" s="12"/>
      <c r="AD120" s="12"/>
    </row>
    <row r="121" spans="1:30" x14ac:dyDescent="0.25">
      <c r="A121" s="12" t="s">
        <v>1228</v>
      </c>
      <c r="B121" s="12" t="s">
        <v>1229</v>
      </c>
      <c r="C121" s="13">
        <v>44389</v>
      </c>
      <c r="D121" s="12" t="s">
        <v>1230</v>
      </c>
      <c r="E121" s="12" t="s">
        <v>1231</v>
      </c>
      <c r="F121" s="12"/>
      <c r="G121" s="12" t="s">
        <v>1232</v>
      </c>
      <c r="H121" s="12" t="s">
        <v>15</v>
      </c>
      <c r="I121" s="14">
        <v>1</v>
      </c>
      <c r="J121" s="3">
        <v>271.13819999999998</v>
      </c>
      <c r="K121" s="14">
        <f>+J121*I121*1.21</f>
        <v>328.07722199999995</v>
      </c>
      <c r="L121" s="14"/>
      <c r="M121" s="14"/>
      <c r="N121" s="3" t="s">
        <v>2892</v>
      </c>
      <c r="O121" s="3">
        <f>+K121</f>
        <v>328.07722199999995</v>
      </c>
      <c r="P121" s="14"/>
      <c r="Q121" s="14">
        <v>454.53709115785102</v>
      </c>
      <c r="R121" s="14">
        <f>+Q121*1.21</f>
        <v>549.98988030099974</v>
      </c>
      <c r="S121" s="14"/>
      <c r="T121" s="3"/>
      <c r="U121" s="3"/>
      <c r="V121" s="14"/>
      <c r="W121" s="14"/>
      <c r="X121" s="14"/>
      <c r="Y121" s="14"/>
      <c r="Z121" s="14"/>
      <c r="AA121" s="14"/>
      <c r="AB121" s="14"/>
      <c r="AC121" s="12"/>
      <c r="AD121" s="12"/>
    </row>
    <row r="122" spans="1:30" x14ac:dyDescent="0.25">
      <c r="A122" s="12" t="s">
        <v>1243</v>
      </c>
      <c r="B122" s="12" t="s">
        <v>1244</v>
      </c>
      <c r="C122" s="13">
        <v>44389</v>
      </c>
      <c r="D122" s="12" t="s">
        <v>1245</v>
      </c>
      <c r="E122" s="12" t="s">
        <v>1246</v>
      </c>
      <c r="F122" s="12"/>
      <c r="G122" s="12" t="s">
        <v>1247</v>
      </c>
      <c r="H122" s="12" t="s">
        <v>15</v>
      </c>
      <c r="I122" s="14">
        <v>1</v>
      </c>
      <c r="J122" s="3">
        <v>271.13819999999998</v>
      </c>
      <c r="K122" s="14">
        <f>+J122*I122*1.21</f>
        <v>328.07722199999995</v>
      </c>
      <c r="L122" s="14"/>
      <c r="M122" s="14"/>
      <c r="N122" s="3" t="s">
        <v>2892</v>
      </c>
      <c r="O122" s="3">
        <f>+K122</f>
        <v>328.07722199999995</v>
      </c>
      <c r="P122" s="14"/>
      <c r="Q122" s="14">
        <v>454.53709115785102</v>
      </c>
      <c r="R122" s="14">
        <f>+Q122*1.21</f>
        <v>549.98988030099974</v>
      </c>
      <c r="S122" s="14"/>
      <c r="T122" s="3"/>
      <c r="U122" s="3"/>
      <c r="V122" s="14"/>
      <c r="W122" s="14"/>
      <c r="X122" s="14"/>
      <c r="Y122" s="14"/>
      <c r="Z122" s="14"/>
      <c r="AA122" s="14"/>
      <c r="AB122" s="14"/>
      <c r="AC122" s="12"/>
      <c r="AD122" s="12"/>
    </row>
    <row r="123" spans="1:30" x14ac:dyDescent="0.25">
      <c r="A123" s="12" t="s">
        <v>1740</v>
      </c>
      <c r="B123" s="12" t="s">
        <v>1741</v>
      </c>
      <c r="C123" s="13">
        <v>44389</v>
      </c>
      <c r="D123" s="12" t="s">
        <v>1742</v>
      </c>
      <c r="E123" s="12" t="s">
        <v>1743</v>
      </c>
      <c r="F123" s="12">
        <v>3308</v>
      </c>
      <c r="G123" s="12" t="s">
        <v>1744</v>
      </c>
      <c r="H123" s="12" t="s">
        <v>15</v>
      </c>
      <c r="I123" s="14">
        <v>1</v>
      </c>
      <c r="J123" s="3">
        <v>95.047499999999999</v>
      </c>
      <c r="K123" s="14">
        <f>+J123*I123*1.21</f>
        <v>115.007475</v>
      </c>
      <c r="L123" s="14"/>
      <c r="M123" s="14"/>
      <c r="N123" s="3" t="s">
        <v>2892</v>
      </c>
      <c r="O123" s="3">
        <f>+K123</f>
        <v>115.007475</v>
      </c>
      <c r="P123" s="14">
        <f>+O123+O122+O121+O120+O119</f>
        <v>1864.785813</v>
      </c>
      <c r="Q123" s="14">
        <v>202.47960308760301</v>
      </c>
      <c r="R123" s="14">
        <f>+Q123*1.21</f>
        <v>245.00031973599962</v>
      </c>
      <c r="S123" s="14">
        <f>+R123+R122+R121+R120+R119</f>
        <v>3176.9457511059995</v>
      </c>
      <c r="T123" s="3">
        <v>3176.95</v>
      </c>
      <c r="U123" s="3">
        <f t="shared" si="1"/>
        <v>4.2488940002840536E-3</v>
      </c>
      <c r="V123" s="14"/>
      <c r="W123" s="14"/>
      <c r="X123" s="14"/>
      <c r="Y123" s="14"/>
      <c r="Z123" s="14"/>
      <c r="AA123" s="14"/>
      <c r="AB123" s="14"/>
      <c r="AC123" s="12"/>
      <c r="AD123" s="12"/>
    </row>
    <row r="124" spans="1:30" x14ac:dyDescent="0.25">
      <c r="A124" s="1" t="s">
        <v>1763</v>
      </c>
      <c r="B124" s="1" t="s">
        <v>1764</v>
      </c>
      <c r="C124" s="2">
        <v>44389</v>
      </c>
      <c r="D124" s="1" t="s">
        <v>1765</v>
      </c>
      <c r="E124" s="1" t="s">
        <v>1766</v>
      </c>
      <c r="F124" s="1"/>
      <c r="G124" s="1" t="s">
        <v>1767</v>
      </c>
      <c r="H124" s="1" t="s">
        <v>1768</v>
      </c>
      <c r="I124" s="3">
        <v>1</v>
      </c>
      <c r="J124" s="3">
        <v>1038.12900826446</v>
      </c>
      <c r="K124" s="3">
        <f>+J124*I124*1.21</f>
        <v>1256.1360999999965</v>
      </c>
      <c r="L124" s="3">
        <f>+K124*0.6</f>
        <v>753.68165999999792</v>
      </c>
      <c r="M124" s="3"/>
      <c r="N124" s="3">
        <f>+K124*0.95</f>
        <v>1193.3292949999966</v>
      </c>
      <c r="O124" s="3">
        <f>+N124-(N124*9.09/100)</f>
        <v>1084.855662084497</v>
      </c>
      <c r="P124" s="3"/>
      <c r="Q124" s="3">
        <v>1152.8837888380101</v>
      </c>
      <c r="R124" s="3">
        <f>+Q124*1.21</f>
        <v>1394.9893844939922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1"/>
      <c r="AD124" s="1"/>
    </row>
    <row r="125" spans="1:30" x14ac:dyDescent="0.25">
      <c r="A125" s="1" t="s">
        <v>2039</v>
      </c>
      <c r="B125" s="1" t="s">
        <v>2040</v>
      </c>
      <c r="C125" s="2">
        <v>44389</v>
      </c>
      <c r="D125" s="1" t="s">
        <v>2041</v>
      </c>
      <c r="E125" s="1" t="s">
        <v>2042</v>
      </c>
      <c r="F125" s="1"/>
      <c r="G125" s="1" t="s">
        <v>2043</v>
      </c>
      <c r="H125" s="1" t="s">
        <v>2044</v>
      </c>
      <c r="I125" s="3">
        <v>1</v>
      </c>
      <c r="J125" s="3">
        <v>90.5801652892562</v>
      </c>
      <c r="K125" s="3">
        <f>+J125*I125*1.21</f>
        <v>109.602</v>
      </c>
      <c r="L125" s="3"/>
      <c r="M125" s="3">
        <f>+K125*0.9</f>
        <v>98.641800000000003</v>
      </c>
      <c r="N125" s="3">
        <f>+M125*0.95</f>
        <v>93.709710000000001</v>
      </c>
      <c r="O125" s="14">
        <f>+N125-(N125*9.09/100)</f>
        <v>85.191497361000003</v>
      </c>
      <c r="P125" s="3"/>
      <c r="Q125" s="3">
        <v>152.89569580165301</v>
      </c>
      <c r="R125" s="3">
        <f>+Q125*1.21</f>
        <v>185.00379192000014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"/>
      <c r="AD125" s="1"/>
    </row>
    <row r="126" spans="1:30" x14ac:dyDescent="0.25">
      <c r="A126" s="1" t="s">
        <v>2059</v>
      </c>
      <c r="B126" s="1" t="s">
        <v>2060</v>
      </c>
      <c r="C126" s="2">
        <v>44389</v>
      </c>
      <c r="D126" s="1" t="s">
        <v>2061</v>
      </c>
      <c r="E126" s="1" t="s">
        <v>2062</v>
      </c>
      <c r="F126" s="1">
        <v>3302</v>
      </c>
      <c r="G126" s="1" t="s">
        <v>2063</v>
      </c>
      <c r="H126" s="1" t="s">
        <v>2064</v>
      </c>
      <c r="I126" s="3">
        <v>1</v>
      </c>
      <c r="J126" s="3">
        <v>177.905454545455</v>
      </c>
      <c r="K126" s="3">
        <f>+J126*I126*1.21</f>
        <v>215.26560000000055</v>
      </c>
      <c r="L126" s="3"/>
      <c r="M126" s="3">
        <f>+K126*0.9</f>
        <v>193.7390400000005</v>
      </c>
      <c r="N126" s="3">
        <f>+M126*0.95</f>
        <v>184.05208800000045</v>
      </c>
      <c r="O126" s="14">
        <f>+N126-(N126*9.09/100)</f>
        <v>167.3217532008004</v>
      </c>
      <c r="P126" s="3">
        <f>+O126+O125+O124</f>
        <v>1337.3689126462973</v>
      </c>
      <c r="Q126" s="3">
        <v>299.16759141818301</v>
      </c>
      <c r="R126" s="3">
        <f>+Q126*1.21</f>
        <v>361.99278561600141</v>
      </c>
      <c r="S126" s="3">
        <f>+R126+R125+R124</f>
        <v>1941.9859620299937</v>
      </c>
      <c r="T126" s="3">
        <v>1941.99</v>
      </c>
      <c r="U126" s="3">
        <f t="shared" si="1"/>
        <v>4.037970006265823E-3</v>
      </c>
      <c r="V126" s="3"/>
      <c r="W126" s="3"/>
      <c r="X126" s="3"/>
      <c r="Y126" s="3"/>
      <c r="Z126" s="3"/>
      <c r="AA126" s="3"/>
      <c r="AB126" s="3"/>
      <c r="AC126" s="1"/>
      <c r="AD126" s="1"/>
    </row>
    <row r="127" spans="1:30" x14ac:dyDescent="0.25">
      <c r="A127" s="1" t="s">
        <v>602</v>
      </c>
      <c r="B127" s="1" t="s">
        <v>603</v>
      </c>
      <c r="C127" s="2">
        <v>44389</v>
      </c>
      <c r="D127" s="1" t="s">
        <v>604</v>
      </c>
      <c r="E127" s="1" t="s">
        <v>605</v>
      </c>
      <c r="F127" s="1"/>
      <c r="G127" s="1" t="s">
        <v>606</v>
      </c>
      <c r="H127" s="1" t="s">
        <v>607</v>
      </c>
      <c r="I127" s="3">
        <v>6</v>
      </c>
      <c r="J127" s="3">
        <v>123.97</v>
      </c>
      <c r="K127" s="3">
        <f>+J127*I127*1.21</f>
        <v>900.02219999999988</v>
      </c>
      <c r="L127" s="3"/>
      <c r="M127" s="3"/>
      <c r="N127" s="3" t="s">
        <v>2892</v>
      </c>
      <c r="O127" s="3">
        <f>+K127</f>
        <v>900.02219999999988</v>
      </c>
      <c r="P127" s="3"/>
      <c r="Q127" s="3">
        <v>1383.48557181818</v>
      </c>
      <c r="R127" s="3">
        <f>+Q127*1.21</f>
        <v>1674.0175418999977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1"/>
      <c r="AD127" s="1"/>
    </row>
    <row r="128" spans="1:30" x14ac:dyDescent="0.25">
      <c r="A128" s="1" t="s">
        <v>2389</v>
      </c>
      <c r="B128" s="1" t="s">
        <v>2390</v>
      </c>
      <c r="C128" s="2">
        <v>44389</v>
      </c>
      <c r="D128" s="1" t="s">
        <v>2391</v>
      </c>
      <c r="E128" s="1" t="s">
        <v>2392</v>
      </c>
      <c r="F128" s="1">
        <v>3293</v>
      </c>
      <c r="G128" s="1" t="s">
        <v>2393</v>
      </c>
      <c r="H128" s="1" t="s">
        <v>2394</v>
      </c>
      <c r="I128" s="3">
        <v>2</v>
      </c>
      <c r="J128" s="3">
        <v>160.739008264463</v>
      </c>
      <c r="K128" s="3">
        <f>+J128*I128*1.21</f>
        <v>388.98840000000041</v>
      </c>
      <c r="L128" s="3"/>
      <c r="M128" s="3"/>
      <c r="N128" s="3">
        <f>+K128*0.95</f>
        <v>369.53898000000038</v>
      </c>
      <c r="O128" s="3">
        <f>+N128-(N128*9.09/100)</f>
        <v>335.94788671800035</v>
      </c>
      <c r="P128" s="3">
        <f>+O128+O127</f>
        <v>1235.9700867180002</v>
      </c>
      <c r="Q128" s="3">
        <v>595.03651991405002</v>
      </c>
      <c r="R128" s="3">
        <f>+Q128*1.21</f>
        <v>719.99418909600047</v>
      </c>
      <c r="S128" s="3">
        <f>+R128+R127</f>
        <v>2394.0117309959983</v>
      </c>
      <c r="T128" s="3">
        <v>2393.98</v>
      </c>
      <c r="U128" s="3">
        <f t="shared" si="1"/>
        <v>-3.1730995998259459E-2</v>
      </c>
      <c r="V128" s="3"/>
      <c r="W128" s="3"/>
      <c r="X128" s="3"/>
      <c r="Y128" s="3"/>
      <c r="Z128" s="3"/>
      <c r="AA128" s="3"/>
      <c r="AB128" s="3"/>
      <c r="AC128" s="1"/>
      <c r="AD128" s="1"/>
    </row>
    <row r="129" spans="1:30" x14ac:dyDescent="0.25">
      <c r="A129" s="1" t="s">
        <v>1320</v>
      </c>
      <c r="B129" s="1" t="s">
        <v>1321</v>
      </c>
      <c r="C129" s="2">
        <v>44389</v>
      </c>
      <c r="D129" s="1" t="s">
        <v>1322</v>
      </c>
      <c r="E129" s="1" t="s">
        <v>1323</v>
      </c>
      <c r="F129" s="1"/>
      <c r="G129" s="1" t="s">
        <v>1324</v>
      </c>
      <c r="H129" s="1" t="s">
        <v>1325</v>
      </c>
      <c r="I129" s="3">
        <v>1</v>
      </c>
      <c r="J129" s="3">
        <v>1000.19223140496</v>
      </c>
      <c r="K129" s="3">
        <f>+J129*I129*1.21</f>
        <v>1210.2326000000016</v>
      </c>
      <c r="L129" s="3"/>
      <c r="M129" s="3"/>
      <c r="N129" s="3">
        <f>+K129*0.95</f>
        <v>1149.7209700000014</v>
      </c>
      <c r="O129" s="3">
        <f>+N129-(N129*9.09/100)</f>
        <v>1045.2113338270012</v>
      </c>
      <c r="P129" s="3"/>
      <c r="Q129" s="3">
        <v>1850.41563963306</v>
      </c>
      <c r="R129" s="3">
        <f>+Q129*1.21</f>
        <v>2239.0029239560026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1"/>
      <c r="AD129" s="1"/>
    </row>
    <row r="130" spans="1:30" x14ac:dyDescent="0.25">
      <c r="A130" s="1" t="s">
        <v>1350</v>
      </c>
      <c r="B130" s="1" t="s">
        <v>1351</v>
      </c>
      <c r="C130" s="2">
        <v>44389</v>
      </c>
      <c r="D130" s="1" t="s">
        <v>1352</v>
      </c>
      <c r="E130" s="1" t="s">
        <v>1353</v>
      </c>
      <c r="F130" s="1"/>
      <c r="G130" s="1" t="s">
        <v>1354</v>
      </c>
      <c r="H130" s="1" t="s">
        <v>1355</v>
      </c>
      <c r="I130" s="3">
        <v>1</v>
      </c>
      <c r="J130" s="3">
        <v>632.26495867768597</v>
      </c>
      <c r="K130" s="3">
        <f>+J130*I130*1.21</f>
        <v>765.04060000000004</v>
      </c>
      <c r="L130" s="3"/>
      <c r="M130" s="3"/>
      <c r="N130" s="3">
        <f>+K130*0.95</f>
        <v>726.78857000000005</v>
      </c>
      <c r="O130" s="3">
        <f>+N130-(N130*9.09/100)</f>
        <v>660.72348898700011</v>
      </c>
      <c r="P130" s="3"/>
      <c r="Q130" s="3">
        <v>1169.4246222710699</v>
      </c>
      <c r="R130" s="3">
        <f>+Q130*1.21</f>
        <v>1415.0037929479945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1"/>
      <c r="AD130" s="1"/>
    </row>
    <row r="131" spans="1:30" x14ac:dyDescent="0.25">
      <c r="A131" s="1" t="s">
        <v>1468</v>
      </c>
      <c r="B131" s="1" t="s">
        <v>1469</v>
      </c>
      <c r="C131" s="2">
        <v>44389</v>
      </c>
      <c r="D131" s="1" t="s">
        <v>1470</v>
      </c>
      <c r="E131" s="1" t="s">
        <v>1471</v>
      </c>
      <c r="F131" s="1">
        <v>3296</v>
      </c>
      <c r="G131" s="1" t="s">
        <v>1472</v>
      </c>
      <c r="H131" s="1" t="s">
        <v>1473</v>
      </c>
      <c r="I131" s="3">
        <v>1</v>
      </c>
      <c r="J131" s="3">
        <v>664.06818181818198</v>
      </c>
      <c r="K131" s="3">
        <f>+J131*I131*1.21</f>
        <v>803.52250000000015</v>
      </c>
      <c r="L131" s="3"/>
      <c r="M131" s="14">
        <f>+K131*0.85</f>
        <v>682.99412500000005</v>
      </c>
      <c r="N131" s="3">
        <f>+M131*0.95</f>
        <v>648.84441875000005</v>
      </c>
      <c r="O131" s="14">
        <f>+N131-(N131*9.09/100)</f>
        <v>589.86446108562507</v>
      </c>
      <c r="P131" s="3">
        <f>+O131+O130+O129</f>
        <v>2295.7992838996261</v>
      </c>
      <c r="Q131" s="3">
        <v>1228.1011327272699</v>
      </c>
      <c r="R131" s="3">
        <f>+Q131*1.21</f>
        <v>1486.0023705999965</v>
      </c>
      <c r="S131" s="3">
        <f>+R131+R130+R129</f>
        <v>5140.0090875039932</v>
      </c>
      <c r="T131" s="3">
        <v>5140</v>
      </c>
      <c r="U131" s="3">
        <f t="shared" ref="U131:U193" si="2">+T131-S131</f>
        <v>-9.0875039932143409E-3</v>
      </c>
      <c r="V131" s="3"/>
      <c r="W131" s="3"/>
      <c r="X131" s="3"/>
      <c r="Y131" s="3"/>
      <c r="Z131" s="3"/>
      <c r="AA131" s="3"/>
      <c r="AB131" s="3"/>
      <c r="AC131" s="1"/>
      <c r="AD131" s="1"/>
    </row>
    <row r="132" spans="1:30" x14ac:dyDescent="0.25">
      <c r="A132" s="1" t="s">
        <v>231</v>
      </c>
      <c r="B132" s="1" t="s">
        <v>232</v>
      </c>
      <c r="C132" s="2">
        <v>44389</v>
      </c>
      <c r="D132" s="1" t="s">
        <v>233</v>
      </c>
      <c r="E132" s="1" t="s">
        <v>234</v>
      </c>
      <c r="F132" s="1"/>
      <c r="G132" s="1" t="s">
        <v>235</v>
      </c>
      <c r="H132" s="1" t="s">
        <v>236</v>
      </c>
      <c r="I132" s="3">
        <v>1</v>
      </c>
      <c r="J132" s="3">
        <v>181.33</v>
      </c>
      <c r="K132" s="3">
        <f>+J132*I132*1.21</f>
        <v>219.4093</v>
      </c>
      <c r="L132" s="3"/>
      <c r="M132" s="3"/>
      <c r="N132" s="3" t="s">
        <v>2892</v>
      </c>
      <c r="O132" s="3">
        <f>+K132</f>
        <v>219.4093</v>
      </c>
      <c r="P132" s="3"/>
      <c r="Q132" s="3">
        <v>371.900939736363</v>
      </c>
      <c r="R132" s="3">
        <f>+Q132*1.21</f>
        <v>450.0001370809992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1"/>
      <c r="AD132" s="1"/>
    </row>
    <row r="133" spans="1:30" x14ac:dyDescent="0.25">
      <c r="A133" s="1" t="s">
        <v>1865</v>
      </c>
      <c r="B133" s="1" t="s">
        <v>1866</v>
      </c>
      <c r="C133" s="2">
        <v>44389</v>
      </c>
      <c r="D133" s="1" t="s">
        <v>1867</v>
      </c>
      <c r="E133" s="1" t="s">
        <v>1868</v>
      </c>
      <c r="F133" s="1"/>
      <c r="G133" s="1" t="s">
        <v>1869</v>
      </c>
      <c r="H133" s="1" t="s">
        <v>1870</v>
      </c>
      <c r="I133" s="3">
        <v>1</v>
      </c>
      <c r="J133" s="3">
        <v>268.61250000000001</v>
      </c>
      <c r="K133" s="3">
        <f>+J133*I133*1.21</f>
        <v>325.02112499999998</v>
      </c>
      <c r="L133" s="3"/>
      <c r="M133" s="3"/>
      <c r="N133" s="3" t="s">
        <v>2892</v>
      </c>
      <c r="O133" s="3">
        <f>+K133</f>
        <v>325.02112499999998</v>
      </c>
      <c r="P133" s="3"/>
      <c r="Q133" s="3">
        <v>495.85871314049598</v>
      </c>
      <c r="R133" s="3">
        <f>+Q133*1.21</f>
        <v>599.98904290000007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"/>
      <c r="AD133" s="1"/>
    </row>
    <row r="134" spans="1:30" x14ac:dyDescent="0.25">
      <c r="A134" s="1" t="s">
        <v>1931</v>
      </c>
      <c r="B134" s="1" t="s">
        <v>1932</v>
      </c>
      <c r="C134" s="2">
        <v>44389</v>
      </c>
      <c r="D134" s="1" t="s">
        <v>1933</v>
      </c>
      <c r="E134" s="1" t="s">
        <v>1934</v>
      </c>
      <c r="F134" s="1"/>
      <c r="G134" s="1" t="s">
        <v>1935</v>
      </c>
      <c r="H134" s="1" t="s">
        <v>1936</v>
      </c>
      <c r="I134" s="3">
        <v>1</v>
      </c>
      <c r="J134" s="3">
        <v>268.61250000000001</v>
      </c>
      <c r="K134" s="3">
        <f>+J134*I134*1.21</f>
        <v>325.02112499999998</v>
      </c>
      <c r="L134" s="3"/>
      <c r="M134" s="3"/>
      <c r="N134" s="3" t="s">
        <v>2892</v>
      </c>
      <c r="O134" s="3">
        <f>+K134</f>
        <v>325.02112499999998</v>
      </c>
      <c r="P134" s="3"/>
      <c r="Q134" s="3">
        <v>495.85871314049598</v>
      </c>
      <c r="R134" s="3">
        <f>+Q134*1.21</f>
        <v>599.98904290000007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1"/>
      <c r="AD134" s="1"/>
    </row>
    <row r="135" spans="1:30" x14ac:dyDescent="0.25">
      <c r="A135" s="1" t="s">
        <v>1995</v>
      </c>
      <c r="B135" s="1" t="s">
        <v>1996</v>
      </c>
      <c r="C135" s="2">
        <v>44389</v>
      </c>
      <c r="D135" s="1" t="s">
        <v>1997</v>
      </c>
      <c r="E135" s="1" t="s">
        <v>1998</v>
      </c>
      <c r="F135" s="1">
        <v>3301</v>
      </c>
      <c r="G135" s="1" t="s">
        <v>1999</v>
      </c>
      <c r="H135" s="1" t="s">
        <v>2000</v>
      </c>
      <c r="I135" s="3">
        <v>1</v>
      </c>
      <c r="J135" s="3">
        <v>268.61250000000001</v>
      </c>
      <c r="K135" s="3">
        <f>+J135*I135*1.21</f>
        <v>325.02112499999998</v>
      </c>
      <c r="L135" s="3"/>
      <c r="M135" s="3"/>
      <c r="N135" s="3" t="s">
        <v>2892</v>
      </c>
      <c r="O135" s="3">
        <f>+K135</f>
        <v>325.02112499999998</v>
      </c>
      <c r="P135" s="3">
        <f>+O135+O134+O133+O132</f>
        <v>1194.472675</v>
      </c>
      <c r="Q135" s="3">
        <v>495.85871314049598</v>
      </c>
      <c r="R135" s="3">
        <f>+Q135*1.21</f>
        <v>599.98904290000007</v>
      </c>
      <c r="S135" s="3">
        <f>+R135+R134+R133+R132</f>
        <v>2249.9672657809992</v>
      </c>
      <c r="T135" s="3">
        <v>2249.9699999999998</v>
      </c>
      <c r="U135" s="3">
        <f t="shared" si="2"/>
        <v>2.7342190005583689E-3</v>
      </c>
      <c r="V135" s="3"/>
      <c r="W135" s="3"/>
      <c r="X135" s="3"/>
      <c r="Y135" s="3"/>
      <c r="Z135" s="3"/>
      <c r="AA135" s="3"/>
      <c r="AB135" s="3"/>
      <c r="AC135" s="1"/>
      <c r="AD135" s="1"/>
    </row>
    <row r="136" spans="1:30" x14ac:dyDescent="0.25">
      <c r="A136" s="12" t="s">
        <v>2791</v>
      </c>
      <c r="B136" s="12" t="s">
        <v>2792</v>
      </c>
      <c r="C136" s="13">
        <v>44389</v>
      </c>
      <c r="D136" s="12" t="s">
        <v>2793</v>
      </c>
      <c r="E136" s="12" t="s">
        <v>2794</v>
      </c>
      <c r="F136" s="12"/>
      <c r="G136" s="12" t="s">
        <v>2795</v>
      </c>
      <c r="H136" s="12" t="s">
        <v>2796</v>
      </c>
      <c r="I136" s="14">
        <v>1</v>
      </c>
      <c r="J136" s="14">
        <v>145.59379999999999</v>
      </c>
      <c r="K136" s="14">
        <f>+J136*I136*1.21</f>
        <v>176.16849799999997</v>
      </c>
      <c r="L136" s="14"/>
      <c r="M136" s="14"/>
      <c r="N136" s="3" t="s">
        <v>2892</v>
      </c>
      <c r="O136" s="3">
        <f>+K136</f>
        <v>176.16849799999997</v>
      </c>
      <c r="P136" s="14"/>
      <c r="Q136" s="14">
        <v>322.31028132892601</v>
      </c>
      <c r="R136" s="14">
        <f>+Q136*1.21</f>
        <v>389.99544040800043</v>
      </c>
      <c r="S136" s="14"/>
      <c r="T136" s="3"/>
      <c r="U136" s="3"/>
      <c r="V136" s="14"/>
      <c r="W136" s="14"/>
      <c r="X136" s="14"/>
      <c r="Y136" s="14"/>
      <c r="Z136" s="14"/>
      <c r="AA136" s="14"/>
      <c r="AB136" s="14"/>
      <c r="AC136" s="12"/>
      <c r="AD136" s="12"/>
    </row>
    <row r="137" spans="1:30" x14ac:dyDescent="0.25">
      <c r="A137" s="12" t="s">
        <v>2829</v>
      </c>
      <c r="B137" s="12" t="s">
        <v>2830</v>
      </c>
      <c r="C137" s="13">
        <v>44389</v>
      </c>
      <c r="D137" s="12" t="s">
        <v>2831</v>
      </c>
      <c r="E137" s="12" t="s">
        <v>2832</v>
      </c>
      <c r="F137" s="12"/>
      <c r="G137" s="12" t="s">
        <v>2833</v>
      </c>
      <c r="H137" s="12" t="s">
        <v>2834</v>
      </c>
      <c r="I137" s="14">
        <v>1</v>
      </c>
      <c r="J137" s="14">
        <v>129.82660000000001</v>
      </c>
      <c r="K137" s="14">
        <f>+J137*I137*1.21</f>
        <v>157.09018600000002</v>
      </c>
      <c r="L137" s="14"/>
      <c r="M137" s="14"/>
      <c r="N137" s="3" t="s">
        <v>2892</v>
      </c>
      <c r="O137" s="3">
        <f>+K137</f>
        <v>157.09018600000002</v>
      </c>
      <c r="P137" s="14"/>
      <c r="Q137" s="14">
        <v>322.30928227272699</v>
      </c>
      <c r="R137" s="14">
        <f>+Q137*1.21</f>
        <v>389.99423154999965</v>
      </c>
      <c r="S137" s="14"/>
      <c r="T137" s="3"/>
      <c r="U137" s="3"/>
      <c r="V137" s="14"/>
      <c r="W137" s="14"/>
      <c r="X137" s="14"/>
      <c r="Y137" s="14"/>
      <c r="Z137" s="14"/>
      <c r="AA137" s="14"/>
      <c r="AB137" s="14"/>
      <c r="AC137" s="12"/>
      <c r="AD137" s="12"/>
    </row>
    <row r="138" spans="1:30" x14ac:dyDescent="0.25">
      <c r="A138" s="1" t="s">
        <v>2855</v>
      </c>
      <c r="B138" s="1" t="s">
        <v>2856</v>
      </c>
      <c r="C138" s="2">
        <v>44389</v>
      </c>
      <c r="D138" s="1" t="s">
        <v>2857</v>
      </c>
      <c r="E138" s="1" t="s">
        <v>2858</v>
      </c>
      <c r="F138" s="1">
        <v>3306</v>
      </c>
      <c r="G138" s="1" t="s">
        <v>2859</v>
      </c>
      <c r="H138" s="1" t="s">
        <v>2860</v>
      </c>
      <c r="I138" s="3">
        <v>1</v>
      </c>
      <c r="J138" s="3">
        <v>291.26049586776901</v>
      </c>
      <c r="K138" s="3">
        <f>+J138*I138*1.21</f>
        <v>352.42520000000047</v>
      </c>
      <c r="L138" s="3"/>
      <c r="M138" s="3"/>
      <c r="N138" s="3" t="s">
        <v>2892</v>
      </c>
      <c r="O138" s="3">
        <f>+K138</f>
        <v>352.42520000000047</v>
      </c>
      <c r="P138" s="3">
        <f>+O138+O137+O136</f>
        <v>685.68388400000049</v>
      </c>
      <c r="Q138" s="3">
        <v>322.30886472727298</v>
      </c>
      <c r="R138" s="3">
        <f>+Q138*1.21</f>
        <v>389.99372632000029</v>
      </c>
      <c r="S138" s="3">
        <f>+R138+R137+R136</f>
        <v>1169.9833982780003</v>
      </c>
      <c r="T138" s="3">
        <v>1170</v>
      </c>
      <c r="U138" s="3">
        <f t="shared" si="2"/>
        <v>1.6601721999677466E-2</v>
      </c>
      <c r="V138" s="3"/>
      <c r="W138" s="3"/>
      <c r="X138" s="3"/>
      <c r="Y138" s="3"/>
      <c r="Z138" s="3"/>
      <c r="AA138" s="3"/>
      <c r="AB138" s="3"/>
      <c r="AC138" s="1"/>
      <c r="AD138" s="1"/>
    </row>
    <row r="139" spans="1:30" x14ac:dyDescent="0.25">
      <c r="A139" s="1" t="s">
        <v>1248</v>
      </c>
      <c r="B139" s="1" t="s">
        <v>1249</v>
      </c>
      <c r="C139" s="2">
        <v>44389</v>
      </c>
      <c r="D139" s="1" t="s">
        <v>1250</v>
      </c>
      <c r="E139" s="1" t="s">
        <v>1251</v>
      </c>
      <c r="F139" s="1"/>
      <c r="G139" s="1" t="s">
        <v>1252</v>
      </c>
      <c r="H139" s="1" t="s">
        <v>1253</v>
      </c>
      <c r="I139" s="3">
        <v>6</v>
      </c>
      <c r="J139" s="3">
        <v>271.13819999999998</v>
      </c>
      <c r="K139" s="3">
        <f>+J139*I139*1.21</f>
        <v>1968.4633319999998</v>
      </c>
      <c r="L139" s="3"/>
      <c r="M139" s="3"/>
      <c r="N139" s="3" t="s">
        <v>2892</v>
      </c>
      <c r="O139" s="3">
        <f>+K139</f>
        <v>1968.4633319999998</v>
      </c>
      <c r="P139" s="3"/>
      <c r="Q139" s="3">
        <v>2727.19188556364</v>
      </c>
      <c r="R139" s="3">
        <f>+Q139*1.21</f>
        <v>3299.9021815320043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1"/>
      <c r="AD139" s="1"/>
    </row>
    <row r="140" spans="1:30" x14ac:dyDescent="0.25">
      <c r="A140" s="1" t="s">
        <v>1811</v>
      </c>
      <c r="B140" s="1" t="s">
        <v>1812</v>
      </c>
      <c r="C140" s="2">
        <v>44389</v>
      </c>
      <c r="D140" s="1" t="s">
        <v>1813</v>
      </c>
      <c r="E140" s="1" t="s">
        <v>1814</v>
      </c>
      <c r="F140" s="1">
        <v>3311</v>
      </c>
      <c r="G140" s="1" t="s">
        <v>1815</v>
      </c>
      <c r="H140" s="1" t="s">
        <v>1816</v>
      </c>
      <c r="I140" s="3">
        <v>1</v>
      </c>
      <c r="J140" s="3">
        <v>3380.3850000000002</v>
      </c>
      <c r="K140" s="3">
        <f>+J140*I140*1.21</f>
        <v>4090.2658500000002</v>
      </c>
      <c r="L140" s="3"/>
      <c r="M140" s="3"/>
      <c r="N140" s="3" t="s">
        <v>2892</v>
      </c>
      <c r="O140" s="3">
        <f>+K140</f>
        <v>4090.2658500000002</v>
      </c>
      <c r="P140" s="3">
        <f>+O140+O139</f>
        <v>6058.729182</v>
      </c>
      <c r="Q140" s="3">
        <v>6198.3415035867802</v>
      </c>
      <c r="R140" s="3">
        <f>+Q140*1.21</f>
        <v>7499.9932193400036</v>
      </c>
      <c r="S140" s="3">
        <f>+R140+R139</f>
        <v>10799.895400872008</v>
      </c>
      <c r="T140" s="3">
        <v>10799.93</v>
      </c>
      <c r="U140" s="3">
        <f t="shared" si="2"/>
        <v>3.4599127991896239E-2</v>
      </c>
      <c r="V140" s="3"/>
      <c r="W140" s="3"/>
      <c r="X140" s="3"/>
      <c r="Y140" s="3"/>
      <c r="Z140" s="3"/>
      <c r="AA140" s="3"/>
      <c r="AB140" s="3"/>
      <c r="AC140" s="1"/>
      <c r="AD140" s="1"/>
    </row>
    <row r="141" spans="1:30" x14ac:dyDescent="0.25">
      <c r="A141" s="1" t="s">
        <v>1302</v>
      </c>
      <c r="B141" s="1" t="s">
        <v>1303</v>
      </c>
      <c r="C141" s="2">
        <v>44389</v>
      </c>
      <c r="D141" s="1" t="s">
        <v>1304</v>
      </c>
      <c r="E141" s="1" t="s">
        <v>1305</v>
      </c>
      <c r="F141" s="1"/>
      <c r="G141" s="1" t="s">
        <v>1306</v>
      </c>
      <c r="H141" s="1" t="s">
        <v>1307</v>
      </c>
      <c r="I141" s="3">
        <v>1</v>
      </c>
      <c r="J141" s="3">
        <v>275.20917355371898</v>
      </c>
      <c r="K141" s="3">
        <f>+J141*I141*1.21</f>
        <v>333.00309999999996</v>
      </c>
      <c r="L141" s="3"/>
      <c r="M141" s="14">
        <f>+K141*0.85</f>
        <v>283.05263499999995</v>
      </c>
      <c r="N141" s="3">
        <f>+M141*0.95</f>
        <v>268.90000324999994</v>
      </c>
      <c r="O141" s="14">
        <f>+N141-(N141*9.09/100)</f>
        <v>244.45699295457496</v>
      </c>
      <c r="P141" s="3"/>
      <c r="Q141" s="3">
        <v>509.09568969834697</v>
      </c>
      <c r="R141" s="3">
        <f>+Q141*1.21</f>
        <v>616.00578453499986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"/>
      <c r="AD141" s="1"/>
    </row>
    <row r="142" spans="1:30" x14ac:dyDescent="0.25">
      <c r="A142" s="1" t="s">
        <v>1919</v>
      </c>
      <c r="B142" s="1" t="s">
        <v>1920</v>
      </c>
      <c r="C142" s="2">
        <v>44389</v>
      </c>
      <c r="D142" s="1" t="s">
        <v>1921</v>
      </c>
      <c r="E142" s="1" t="s">
        <v>1922</v>
      </c>
      <c r="F142" s="1"/>
      <c r="G142" s="1" t="s">
        <v>1923</v>
      </c>
      <c r="H142" s="1" t="s">
        <v>1924</v>
      </c>
      <c r="I142" s="3">
        <v>1</v>
      </c>
      <c r="J142" s="3">
        <v>268.61250000000001</v>
      </c>
      <c r="K142" s="3">
        <f>+J142*I142*1.21</f>
        <v>325.02112499999998</v>
      </c>
      <c r="L142" s="3"/>
      <c r="M142" s="3"/>
      <c r="N142" s="3" t="s">
        <v>2892</v>
      </c>
      <c r="O142" s="3">
        <f>+K142</f>
        <v>325.02112499999998</v>
      </c>
      <c r="P142" s="3"/>
      <c r="Q142" s="3">
        <v>495.85871314049598</v>
      </c>
      <c r="R142" s="3">
        <f>+Q142*1.21</f>
        <v>599.98904290000007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1"/>
      <c r="AD142" s="1"/>
    </row>
    <row r="143" spans="1:30" x14ac:dyDescent="0.25">
      <c r="A143" s="1" t="s">
        <v>2861</v>
      </c>
      <c r="B143" s="1" t="s">
        <v>2862</v>
      </c>
      <c r="C143" s="2">
        <v>44389</v>
      </c>
      <c r="D143" s="1" t="s">
        <v>2863</v>
      </c>
      <c r="E143" s="1" t="s">
        <v>2864</v>
      </c>
      <c r="F143" s="1">
        <v>3295</v>
      </c>
      <c r="G143" s="1" t="s">
        <v>2865</v>
      </c>
      <c r="H143" s="1" t="s">
        <v>2866</v>
      </c>
      <c r="I143" s="3">
        <v>1</v>
      </c>
      <c r="J143" s="3">
        <v>244.51041322314001</v>
      </c>
      <c r="K143" s="3">
        <f>+J143*I143*1.21</f>
        <v>295.85759999999942</v>
      </c>
      <c r="L143" s="3"/>
      <c r="M143" s="3">
        <f>+K143*0.85</f>
        <v>251.47895999999949</v>
      </c>
      <c r="N143" s="3">
        <f>+M143*0.95</f>
        <v>238.90501199999952</v>
      </c>
      <c r="O143" s="14">
        <f>+N143-(N143*9.09/100)</f>
        <v>217.18854640919955</v>
      </c>
      <c r="P143" s="3">
        <f>+O143+O142+O141</f>
        <v>786.66666436377443</v>
      </c>
      <c r="Q143" s="3">
        <v>452.88952268429699</v>
      </c>
      <c r="R143" s="3">
        <f>+Q143*1.21</f>
        <v>547.99632244799932</v>
      </c>
      <c r="S143" s="3">
        <f>+R143+R142+R141</f>
        <v>1763.9911498829993</v>
      </c>
      <c r="T143" s="3">
        <v>1763.99</v>
      </c>
      <c r="U143" s="3">
        <f t="shared" si="2"/>
        <v>-1.1498829992433457E-3</v>
      </c>
      <c r="V143" s="3"/>
      <c r="W143" s="3"/>
      <c r="X143" s="3"/>
      <c r="Y143" s="3"/>
      <c r="Z143" s="3"/>
      <c r="AA143" s="3"/>
      <c r="AB143" s="3"/>
      <c r="AC143" s="1"/>
      <c r="AD143" s="1"/>
    </row>
    <row r="144" spans="1:30" x14ac:dyDescent="0.25">
      <c r="A144" s="12" t="s">
        <v>2469</v>
      </c>
      <c r="B144" s="12" t="s">
        <v>2470</v>
      </c>
      <c r="C144" s="13">
        <v>44389</v>
      </c>
      <c r="D144" s="12" t="s">
        <v>2471</v>
      </c>
      <c r="E144" s="12" t="s">
        <v>2472</v>
      </c>
      <c r="F144" s="12">
        <v>3298</v>
      </c>
      <c r="G144" s="12" t="s">
        <v>2473</v>
      </c>
      <c r="H144" s="12" t="s">
        <v>2474</v>
      </c>
      <c r="I144" s="14">
        <v>1</v>
      </c>
      <c r="J144" s="14">
        <v>661.15700000000004</v>
      </c>
      <c r="K144" s="14">
        <f>+J144*I144*1.21</f>
        <v>799.99997000000008</v>
      </c>
      <c r="L144" s="14"/>
      <c r="M144" s="14"/>
      <c r="N144" s="3" t="s">
        <v>2892</v>
      </c>
      <c r="O144" s="3">
        <f>+K144</f>
        <v>799.99997000000008</v>
      </c>
      <c r="P144" s="14">
        <f>+O144</f>
        <v>799.99997000000008</v>
      </c>
      <c r="Q144" s="14">
        <v>2561.9660660999998</v>
      </c>
      <c r="R144" s="14">
        <f>+Q144*1.21</f>
        <v>3099.9789399809997</v>
      </c>
      <c r="S144" s="14">
        <f>+R144</f>
        <v>3099.9789399809997</v>
      </c>
      <c r="T144" s="3">
        <v>3475.53</v>
      </c>
      <c r="U144" s="3">
        <f t="shared" si="2"/>
        <v>375.55106001900049</v>
      </c>
      <c r="V144" s="3"/>
      <c r="W144" s="14"/>
      <c r="X144" s="14"/>
      <c r="Y144" s="14"/>
      <c r="Z144" s="14"/>
      <c r="AA144" s="14"/>
      <c r="AB144" s="3" t="s">
        <v>2900</v>
      </c>
      <c r="AC144" s="12"/>
      <c r="AD144" s="12"/>
    </row>
    <row r="145" spans="1:30" x14ac:dyDescent="0.25">
      <c r="A145" s="1" t="s">
        <v>1278</v>
      </c>
      <c r="B145" s="1" t="s">
        <v>1279</v>
      </c>
      <c r="C145" s="2">
        <v>44389</v>
      </c>
      <c r="D145" s="1" t="s">
        <v>1280</v>
      </c>
      <c r="E145" s="1" t="s">
        <v>1281</v>
      </c>
      <c r="F145" s="1"/>
      <c r="G145" s="1" t="s">
        <v>1282</v>
      </c>
      <c r="H145" s="1" t="s">
        <v>1283</v>
      </c>
      <c r="I145" s="3">
        <v>1</v>
      </c>
      <c r="J145" s="3">
        <v>237.50528925619801</v>
      </c>
      <c r="K145" s="3">
        <f>+J145*I145*1.21</f>
        <v>287.38139999999959</v>
      </c>
      <c r="L145" s="3"/>
      <c r="M145" s="3"/>
      <c r="N145" s="3">
        <f>+K145*0.95</f>
        <v>273.01232999999962</v>
      </c>
      <c r="O145" s="3">
        <f>+N145-(N145*9.09/100)</f>
        <v>248.19550920299966</v>
      </c>
      <c r="P145" s="3"/>
      <c r="Q145" s="3">
        <v>439.67216652396598</v>
      </c>
      <c r="R145" s="3">
        <f>+Q145*1.21</f>
        <v>532.00332149399878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1"/>
      <c r="AD145" s="1"/>
    </row>
    <row r="146" spans="1:30" x14ac:dyDescent="0.25">
      <c r="A146" s="1" t="s">
        <v>1799</v>
      </c>
      <c r="B146" s="1" t="s">
        <v>1800</v>
      </c>
      <c r="C146" s="2">
        <v>44389</v>
      </c>
      <c r="D146" s="1" t="s">
        <v>1801</v>
      </c>
      <c r="E146" s="1" t="s">
        <v>1802</v>
      </c>
      <c r="F146" s="1"/>
      <c r="G146" s="1" t="s">
        <v>1803</v>
      </c>
      <c r="H146" s="1" t="s">
        <v>1804</v>
      </c>
      <c r="I146" s="3">
        <v>1</v>
      </c>
      <c r="J146" s="3">
        <v>702.52499999999998</v>
      </c>
      <c r="K146" s="3">
        <f>+J146*I146*1.21</f>
        <v>850.05525</v>
      </c>
      <c r="L146" s="3"/>
      <c r="M146" s="3"/>
      <c r="N146" s="3" t="s">
        <v>2892</v>
      </c>
      <c r="O146" s="3">
        <f>+K146</f>
        <v>850.05525</v>
      </c>
      <c r="P146" s="3"/>
      <c r="Q146" s="3">
        <v>1300.00059054959</v>
      </c>
      <c r="R146" s="3">
        <f>+Q146*1.21</f>
        <v>1573.0007145650038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1"/>
      <c r="AD146" s="1"/>
    </row>
    <row r="147" spans="1:30" x14ac:dyDescent="0.25">
      <c r="A147" s="1" t="s">
        <v>2109</v>
      </c>
      <c r="B147" s="1" t="s">
        <v>2110</v>
      </c>
      <c r="C147" s="2">
        <v>44389</v>
      </c>
      <c r="D147" s="1" t="s">
        <v>2111</v>
      </c>
      <c r="E147" s="1" t="s">
        <v>2112</v>
      </c>
      <c r="F147" s="1"/>
      <c r="G147" s="1" t="s">
        <v>2113</v>
      </c>
      <c r="H147" s="1" t="s">
        <v>2114</v>
      </c>
      <c r="I147" s="3">
        <v>1</v>
      </c>
      <c r="J147" s="3">
        <v>786.6</v>
      </c>
      <c r="K147" s="3">
        <f>+J147*I147*1.21</f>
        <v>951.78599999999994</v>
      </c>
      <c r="L147" s="3"/>
      <c r="M147" s="3"/>
      <c r="N147" s="3" t="s">
        <v>2892</v>
      </c>
      <c r="O147" s="3">
        <f>+K147</f>
        <v>951.78599999999994</v>
      </c>
      <c r="P147" s="3"/>
      <c r="Q147" s="3">
        <v>1373.55467950413</v>
      </c>
      <c r="R147" s="3">
        <f>+Q147*1.21</f>
        <v>1662.0011621999972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1"/>
      <c r="AD147" s="1"/>
    </row>
    <row r="148" spans="1:30" x14ac:dyDescent="0.25">
      <c r="A148" s="1" t="s">
        <v>2413</v>
      </c>
      <c r="B148" s="1" t="s">
        <v>2414</v>
      </c>
      <c r="C148" s="2">
        <v>44389</v>
      </c>
      <c r="D148" s="1" t="s">
        <v>2415</v>
      </c>
      <c r="E148" s="1" t="s">
        <v>2416</v>
      </c>
      <c r="F148" s="1"/>
      <c r="G148" s="1" t="s">
        <v>2417</v>
      </c>
      <c r="H148" s="1" t="s">
        <v>2418</v>
      </c>
      <c r="I148" s="3">
        <v>1</v>
      </c>
      <c r="J148" s="3">
        <v>532.552479338843</v>
      </c>
      <c r="K148" s="3">
        <f>+J148*I148*1.21</f>
        <v>644.38850000000002</v>
      </c>
      <c r="L148" s="3">
        <f>+K148*0.75</f>
        <v>483.29137500000002</v>
      </c>
      <c r="M148" s="3"/>
      <c r="N148" s="3">
        <f>+K148*0.95</f>
        <v>612.16907500000002</v>
      </c>
      <c r="O148" s="3">
        <f>+N148-(N148*9.09/100)</f>
        <v>556.52290608250007</v>
      </c>
      <c r="P148" s="3"/>
      <c r="Q148" s="3">
        <v>738.84200773553698</v>
      </c>
      <c r="R148" s="3">
        <f>+Q148*1.21</f>
        <v>893.99882935999972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1"/>
      <c r="AD148" s="1"/>
    </row>
    <row r="149" spans="1:30" x14ac:dyDescent="0.25">
      <c r="A149" s="12" t="s">
        <v>2431</v>
      </c>
      <c r="B149" s="12" t="s">
        <v>2432</v>
      </c>
      <c r="C149" s="13">
        <v>44389</v>
      </c>
      <c r="D149" s="12" t="s">
        <v>2433</v>
      </c>
      <c r="E149" s="12" t="s">
        <v>2434</v>
      </c>
      <c r="F149" s="12"/>
      <c r="G149" s="12" t="s">
        <v>2435</v>
      </c>
      <c r="H149" s="12" t="s">
        <v>2436</v>
      </c>
      <c r="I149" s="14">
        <v>1</v>
      </c>
      <c r="J149" s="14">
        <v>202.44970000000001</v>
      </c>
      <c r="K149" s="14">
        <f>+J149*I149*1.21</f>
        <v>244.96413699999999</v>
      </c>
      <c r="L149" s="14"/>
      <c r="M149" s="14"/>
      <c r="N149" s="3" t="s">
        <v>2892</v>
      </c>
      <c r="O149" s="3">
        <f>+K149</f>
        <v>244.96413699999999</v>
      </c>
      <c r="P149" s="14"/>
      <c r="Q149" s="14">
        <v>487.60077782727302</v>
      </c>
      <c r="R149" s="14">
        <f>+Q149*1.21</f>
        <v>589.99694117100034</v>
      </c>
      <c r="S149" s="14"/>
      <c r="T149" s="3"/>
      <c r="U149" s="3"/>
      <c r="V149" s="14"/>
      <c r="W149" s="14"/>
      <c r="X149" s="14"/>
      <c r="Y149" s="14"/>
      <c r="Z149" s="14"/>
      <c r="AA149" s="14"/>
      <c r="AB149" s="14"/>
      <c r="AC149" s="12"/>
      <c r="AD149" s="12"/>
    </row>
    <row r="150" spans="1:30" x14ac:dyDescent="0.25">
      <c r="A150" s="12" t="s">
        <v>2809</v>
      </c>
      <c r="B150" s="12" t="s">
        <v>2810</v>
      </c>
      <c r="C150" s="13">
        <v>44389</v>
      </c>
      <c r="D150" s="12" t="s">
        <v>2811</v>
      </c>
      <c r="E150" s="12" t="s">
        <v>2812</v>
      </c>
      <c r="F150" s="12">
        <v>3299</v>
      </c>
      <c r="G150" s="12" t="s">
        <v>2813</v>
      </c>
      <c r="H150" s="12" t="s">
        <v>2814</v>
      </c>
      <c r="I150" s="14">
        <v>1</v>
      </c>
      <c r="J150" s="14">
        <v>129.82660000000001</v>
      </c>
      <c r="K150" s="14">
        <f>+J150*I150*1.21</f>
        <v>157.09018600000002</v>
      </c>
      <c r="L150" s="14"/>
      <c r="M150" s="14"/>
      <c r="N150" s="3" t="s">
        <v>2892</v>
      </c>
      <c r="O150" s="3">
        <f>+K150</f>
        <v>157.09018600000002</v>
      </c>
      <c r="P150" s="14">
        <f>+O150+O149+O148+O147+O146+O145</f>
        <v>3008.6139882854995</v>
      </c>
      <c r="Q150" s="14">
        <v>322.30928227272699</v>
      </c>
      <c r="R150" s="14">
        <f>+Q150*1.21</f>
        <v>389.99423154999965</v>
      </c>
      <c r="S150" s="14">
        <f>+R150+R149+R148+R147+R146+R145</f>
        <v>5640.9952003399985</v>
      </c>
      <c r="T150" s="3">
        <v>5641</v>
      </c>
      <c r="U150" s="3">
        <f t="shared" si="2"/>
        <v>4.7996600014812429E-3</v>
      </c>
      <c r="V150" s="14"/>
      <c r="W150" s="14"/>
      <c r="X150" s="14"/>
      <c r="Y150" s="14"/>
      <c r="Z150" s="14"/>
      <c r="AA150" s="14"/>
      <c r="AB150" s="14"/>
      <c r="AC150" s="12"/>
      <c r="AD150" s="12"/>
    </row>
    <row r="151" spans="1:30" x14ac:dyDescent="0.25">
      <c r="A151" s="12" t="s">
        <v>2094</v>
      </c>
      <c r="B151" s="12" t="s">
        <v>2095</v>
      </c>
      <c r="C151" s="13">
        <v>44389</v>
      </c>
      <c r="D151" s="12" t="s">
        <v>2096</v>
      </c>
      <c r="E151" s="12" t="s">
        <v>2097</v>
      </c>
      <c r="F151" s="12">
        <v>3303</v>
      </c>
      <c r="G151" s="12" t="s">
        <v>2098</v>
      </c>
      <c r="H151" s="12" t="s">
        <v>15</v>
      </c>
      <c r="I151" s="14">
        <v>1</v>
      </c>
      <c r="J151" s="14">
        <v>661.15700000000004</v>
      </c>
      <c r="K151" s="14">
        <f>+J151*I151*1.21</f>
        <v>799.99997000000008</v>
      </c>
      <c r="L151" s="14"/>
      <c r="M151" s="14"/>
      <c r="N151" s="3" t="s">
        <v>2892</v>
      </c>
      <c r="O151" s="3">
        <f>+K151</f>
        <v>799.99997000000008</v>
      </c>
      <c r="P151" s="14">
        <f>+O151</f>
        <v>799.99997000000008</v>
      </c>
      <c r="Q151" s="14">
        <v>2314.0464627000001</v>
      </c>
      <c r="R151" s="14">
        <f>+Q151*1.21</f>
        <v>2799.996219867</v>
      </c>
      <c r="S151" s="14">
        <f>+R151</f>
        <v>2799.996219867</v>
      </c>
      <c r="T151" s="3">
        <v>2800</v>
      </c>
      <c r="U151" s="3">
        <f t="shared" si="2"/>
        <v>3.7801329999638256E-3</v>
      </c>
      <c r="V151" s="14"/>
      <c r="W151" s="14"/>
      <c r="X151" s="14"/>
      <c r="Y151" s="14"/>
      <c r="Z151" s="14"/>
      <c r="AA151" s="14"/>
      <c r="AB151" s="14"/>
      <c r="AC151" s="12"/>
      <c r="AD151" s="12"/>
    </row>
    <row r="152" spans="1:30" x14ac:dyDescent="0.25">
      <c r="A152" s="1" t="s">
        <v>1380</v>
      </c>
      <c r="B152" s="1" t="s">
        <v>1381</v>
      </c>
      <c r="C152" s="2">
        <v>44389</v>
      </c>
      <c r="D152" s="1" t="s">
        <v>1382</v>
      </c>
      <c r="E152" s="1" t="s">
        <v>1383</v>
      </c>
      <c r="F152" s="1"/>
      <c r="G152" s="1" t="s">
        <v>1384</v>
      </c>
      <c r="H152" s="1" t="s">
        <v>1385</v>
      </c>
      <c r="I152" s="3">
        <v>1</v>
      </c>
      <c r="J152" s="3">
        <v>218.01305785124001</v>
      </c>
      <c r="K152" s="3">
        <f>+J152*I152*1.21</f>
        <v>263.79580000000038</v>
      </c>
      <c r="L152" s="3"/>
      <c r="M152" s="14">
        <f>+K152*0.85</f>
        <v>224.22643000000031</v>
      </c>
      <c r="N152" s="3">
        <f>+M152*0.95</f>
        <v>213.01510850000028</v>
      </c>
      <c r="O152" s="14">
        <f>+N152-(N152*9.09/100)</f>
        <v>193.65203513735025</v>
      </c>
      <c r="P152" s="3"/>
      <c r="Q152" s="3">
        <v>403.30017558843002</v>
      </c>
      <c r="R152" s="3">
        <f>+Q152*1.21</f>
        <v>487.99321246200032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1"/>
      <c r="AD152" s="1"/>
    </row>
    <row r="153" spans="1:30" x14ac:dyDescent="0.25">
      <c r="A153" s="1" t="s">
        <v>1596</v>
      </c>
      <c r="B153" s="1" t="s">
        <v>1597</v>
      </c>
      <c r="C153" s="2">
        <v>44389</v>
      </c>
      <c r="D153" s="1" t="s">
        <v>1598</v>
      </c>
      <c r="E153" s="1" t="s">
        <v>1599</v>
      </c>
      <c r="F153" s="1"/>
      <c r="G153" s="1" t="s">
        <v>1600</v>
      </c>
      <c r="H153" s="1" t="s">
        <v>1601</v>
      </c>
      <c r="I153" s="3">
        <v>1</v>
      </c>
      <c r="J153" s="3">
        <v>175.287768595041</v>
      </c>
      <c r="K153" s="3">
        <f>+J153*I153*1.21</f>
        <v>212.09819999999959</v>
      </c>
      <c r="L153" s="3"/>
      <c r="M153" s="14">
        <f>+K153*0.85</f>
        <v>180.28346999999965</v>
      </c>
      <c r="N153" s="3">
        <f>+M153*0.95</f>
        <v>171.26929649999965</v>
      </c>
      <c r="O153" s="14">
        <f>+N153-(N153*9.09/100)</f>
        <v>155.70091744814968</v>
      </c>
      <c r="P153" s="3"/>
      <c r="Q153" s="3">
        <v>324.278866145454</v>
      </c>
      <c r="R153" s="3">
        <f>+Q153*1.21</f>
        <v>392.37742803599934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1"/>
      <c r="AD153" s="1"/>
    </row>
    <row r="154" spans="1:30" s="15" customFormat="1" x14ac:dyDescent="0.25">
      <c r="A154" s="1" t="s">
        <v>1728</v>
      </c>
      <c r="B154" s="1" t="s">
        <v>1729</v>
      </c>
      <c r="C154" s="2">
        <v>44389</v>
      </c>
      <c r="D154" s="1" t="s">
        <v>1730</v>
      </c>
      <c r="E154" s="1" t="s">
        <v>1731</v>
      </c>
      <c r="F154" s="1"/>
      <c r="G154" s="1" t="s">
        <v>1732</v>
      </c>
      <c r="H154" s="1" t="s">
        <v>1733</v>
      </c>
      <c r="I154" s="3">
        <v>1</v>
      </c>
      <c r="J154" s="3">
        <v>95.047499999999999</v>
      </c>
      <c r="K154" s="3">
        <f>+J154*I154*1.21</f>
        <v>115.007475</v>
      </c>
      <c r="L154" s="3"/>
      <c r="M154" s="3"/>
      <c r="N154" s="3" t="s">
        <v>2892</v>
      </c>
      <c r="O154" s="3">
        <f>+K154</f>
        <v>115.007475</v>
      </c>
      <c r="P154" s="3"/>
      <c r="Q154" s="3">
        <v>202.47910264958699</v>
      </c>
      <c r="R154" s="3">
        <f>+Q154*1.21</f>
        <v>244.99971420600025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1"/>
      <c r="AD154" s="1"/>
    </row>
    <row r="155" spans="1:30" x14ac:dyDescent="0.25">
      <c r="A155" s="1" t="s">
        <v>1734</v>
      </c>
      <c r="B155" s="1" t="s">
        <v>1735</v>
      </c>
      <c r="C155" s="2">
        <v>44389</v>
      </c>
      <c r="D155" s="1" t="s">
        <v>1736</v>
      </c>
      <c r="E155" s="1" t="s">
        <v>1737</v>
      </c>
      <c r="F155" s="1"/>
      <c r="G155" s="1" t="s">
        <v>1738</v>
      </c>
      <c r="H155" s="1" t="s">
        <v>1739</v>
      </c>
      <c r="I155" s="3">
        <v>1</v>
      </c>
      <c r="J155" s="3">
        <v>95.047499999999999</v>
      </c>
      <c r="K155" s="3">
        <f>+J155*I155*1.21</f>
        <v>115.007475</v>
      </c>
      <c r="L155" s="3"/>
      <c r="M155" s="3"/>
      <c r="N155" s="3" t="s">
        <v>2892</v>
      </c>
      <c r="O155" s="3">
        <f>+K155</f>
        <v>115.007475</v>
      </c>
      <c r="P155" s="3"/>
      <c r="Q155" s="3">
        <v>202.47910264958699</v>
      </c>
      <c r="R155" s="3">
        <f>+Q155*1.21</f>
        <v>244.99971420600025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1"/>
      <c r="AD155" s="1"/>
    </row>
    <row r="156" spans="1:30" x14ac:dyDescent="0.25">
      <c r="A156" s="1" t="s">
        <v>1847</v>
      </c>
      <c r="B156" s="1" t="s">
        <v>1848</v>
      </c>
      <c r="C156" s="2">
        <v>44389</v>
      </c>
      <c r="D156" s="1" t="s">
        <v>1849</v>
      </c>
      <c r="E156" s="1" t="s">
        <v>1850</v>
      </c>
      <c r="F156" s="1"/>
      <c r="G156" s="1" t="s">
        <v>1851</v>
      </c>
      <c r="H156" s="1" t="s">
        <v>1852</v>
      </c>
      <c r="I156" s="3">
        <v>8</v>
      </c>
      <c r="J156" s="3">
        <v>123.97499999999999</v>
      </c>
      <c r="K156" s="3">
        <f>+J156*I156*1.21</f>
        <v>1200.078</v>
      </c>
      <c r="L156" s="3"/>
      <c r="M156" s="3"/>
      <c r="N156" s="3" t="s">
        <v>2892</v>
      </c>
      <c r="O156" s="3">
        <f>+K156</f>
        <v>1200.078</v>
      </c>
      <c r="P156" s="3"/>
      <c r="Q156" s="3">
        <v>1983.4809813223101</v>
      </c>
      <c r="R156" s="3">
        <f>+Q156*1.21</f>
        <v>2400.0119873999952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1"/>
      <c r="AD156" s="1"/>
    </row>
    <row r="157" spans="1:30" x14ac:dyDescent="0.25">
      <c r="A157" s="1" t="s">
        <v>1949</v>
      </c>
      <c r="B157" s="1" t="s">
        <v>1950</v>
      </c>
      <c r="C157" s="2">
        <v>44389</v>
      </c>
      <c r="D157" s="1" t="s">
        <v>1951</v>
      </c>
      <c r="E157" s="1" t="s">
        <v>1952</v>
      </c>
      <c r="F157" s="1"/>
      <c r="G157" s="1" t="s">
        <v>1953</v>
      </c>
      <c r="H157" s="1" t="s">
        <v>1954</v>
      </c>
      <c r="I157" s="3">
        <v>1</v>
      </c>
      <c r="J157" s="3">
        <v>268.61250000000001</v>
      </c>
      <c r="K157" s="3">
        <f>+J157*I157*1.21</f>
        <v>325.02112499999998</v>
      </c>
      <c r="L157" s="3"/>
      <c r="M157" s="3"/>
      <c r="N157" s="3" t="s">
        <v>2892</v>
      </c>
      <c r="O157" s="3">
        <f>+K157</f>
        <v>325.02112499999998</v>
      </c>
      <c r="P157" s="3"/>
      <c r="Q157" s="3">
        <v>495.85871314049598</v>
      </c>
      <c r="R157" s="3">
        <f>+Q157*1.21</f>
        <v>599.98904290000007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"/>
      <c r="AD157" s="1"/>
    </row>
    <row r="158" spans="1:30" x14ac:dyDescent="0.25">
      <c r="A158" s="12" t="s">
        <v>2815</v>
      </c>
      <c r="B158" s="12" t="s">
        <v>2816</v>
      </c>
      <c r="C158" s="13">
        <v>44389</v>
      </c>
      <c r="D158" s="12" t="s">
        <v>2817</v>
      </c>
      <c r="E158" s="12" t="s">
        <v>2818</v>
      </c>
      <c r="F158" s="12">
        <v>3304</v>
      </c>
      <c r="G158" s="12" t="s">
        <v>2819</v>
      </c>
      <c r="H158" s="12" t="s">
        <v>2820</v>
      </c>
      <c r="I158" s="14">
        <v>1</v>
      </c>
      <c r="J158" s="14">
        <v>129.82660000000001</v>
      </c>
      <c r="K158" s="14">
        <f>+J158*I158*1.21</f>
        <v>157.09018600000002</v>
      </c>
      <c r="L158" s="14"/>
      <c r="M158" s="14"/>
      <c r="N158" s="3" t="s">
        <v>2892</v>
      </c>
      <c r="O158" s="3">
        <f>+K158</f>
        <v>157.09018600000002</v>
      </c>
      <c r="P158" s="14">
        <f>+O158+O157+O156+O155+O154+O153+O152</f>
        <v>2261.5572135854995</v>
      </c>
      <c r="Q158" s="14">
        <v>322.30928227272699</v>
      </c>
      <c r="R158" s="14">
        <f>+Q158*1.21</f>
        <v>389.99423154999965</v>
      </c>
      <c r="S158" s="14">
        <f>+R158+R157+R156+R155+R154+R153+R152</f>
        <v>4760.3653307599943</v>
      </c>
      <c r="T158" s="3">
        <v>4760.37</v>
      </c>
      <c r="U158" s="3">
        <f t="shared" si="2"/>
        <v>4.6692400055690086E-3</v>
      </c>
      <c r="V158" s="14"/>
      <c r="W158" s="14"/>
      <c r="X158" s="14"/>
      <c r="Y158" s="14"/>
      <c r="Z158" s="14"/>
      <c r="AA158" s="14"/>
      <c r="AB158" s="14"/>
      <c r="AC158" s="12"/>
      <c r="AD158" s="12"/>
    </row>
    <row r="159" spans="1:30" x14ac:dyDescent="0.25">
      <c r="A159" s="1" t="s">
        <v>2163</v>
      </c>
      <c r="B159" s="1" t="s">
        <v>2164</v>
      </c>
      <c r="C159" s="2">
        <v>44389</v>
      </c>
      <c r="D159" s="1" t="s">
        <v>2165</v>
      </c>
      <c r="E159" s="1" t="s">
        <v>2166</v>
      </c>
      <c r="F159" s="1"/>
      <c r="G159" s="1" t="s">
        <v>2167</v>
      </c>
      <c r="H159" s="1" t="s">
        <v>2168</v>
      </c>
      <c r="I159" s="3">
        <v>1</v>
      </c>
      <c r="J159" s="3">
        <v>219.21371900826401</v>
      </c>
      <c r="K159" s="3">
        <f>+J159*I159*1.21</f>
        <v>265.24859999999944</v>
      </c>
      <c r="L159" s="3">
        <f>+K159*0.7</f>
        <v>185.67401999999959</v>
      </c>
      <c r="M159" s="3"/>
      <c r="N159" s="3">
        <f>+K159*0.95</f>
        <v>251.98616999999945</v>
      </c>
      <c r="O159" s="3">
        <f>+N159-(N159*9.09/100)</f>
        <v>229.08062714699949</v>
      </c>
      <c r="P159" s="3"/>
      <c r="Q159" s="3">
        <v>206.611122302479</v>
      </c>
      <c r="R159" s="3">
        <f>+Q159*1.21</f>
        <v>249.99945798599958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1"/>
      <c r="AD159" s="1"/>
    </row>
    <row r="160" spans="1:30" x14ac:dyDescent="0.25">
      <c r="A160" s="1" t="s">
        <v>2345</v>
      </c>
      <c r="B160" s="1" t="s">
        <v>2346</v>
      </c>
      <c r="C160" s="2">
        <v>44389</v>
      </c>
      <c r="D160" s="1" t="s">
        <v>2347</v>
      </c>
      <c r="E160" s="1" t="s">
        <v>2348</v>
      </c>
      <c r="F160" s="1"/>
      <c r="G160" s="1" t="s">
        <v>2349</v>
      </c>
      <c r="H160" s="1" t="s">
        <v>2350</v>
      </c>
      <c r="I160" s="3">
        <v>1</v>
      </c>
      <c r="J160" s="3">
        <v>35.314132231404997</v>
      </c>
      <c r="K160" s="3">
        <f>+J160*I160*1.21</f>
        <v>42.730100000000043</v>
      </c>
      <c r="L160" s="3"/>
      <c r="M160" s="3"/>
      <c r="N160" s="3">
        <f>+K160*0.95</f>
        <v>40.593595000000036</v>
      </c>
      <c r="O160" s="3">
        <f>+N160-(N160*9.09/100)</f>
        <v>36.90363721450003</v>
      </c>
      <c r="P160" s="3"/>
      <c r="Q160" s="3">
        <v>66.115824646281098</v>
      </c>
      <c r="R160" s="3">
        <f>+Q160*1.21</f>
        <v>80.00014782200013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1"/>
      <c r="AD160" s="1"/>
    </row>
    <row r="161" spans="1:30" x14ac:dyDescent="0.25">
      <c r="A161" s="12" t="s">
        <v>2475</v>
      </c>
      <c r="B161" s="12" t="s">
        <v>2476</v>
      </c>
      <c r="C161" s="13">
        <v>44389</v>
      </c>
      <c r="D161" s="12" t="s">
        <v>2477</v>
      </c>
      <c r="E161" s="12" t="s">
        <v>2478</v>
      </c>
      <c r="F161" s="12">
        <v>3307</v>
      </c>
      <c r="G161" s="12" t="s">
        <v>2479</v>
      </c>
      <c r="H161" s="12" t="s">
        <v>2480</v>
      </c>
      <c r="I161" s="14">
        <v>1</v>
      </c>
      <c r="J161" s="14">
        <v>661.15700000000004</v>
      </c>
      <c r="K161" s="14">
        <f>+J161*I161*1.21</f>
        <v>799.99997000000008</v>
      </c>
      <c r="L161" s="14"/>
      <c r="M161" s="14"/>
      <c r="N161" s="3" t="s">
        <v>2892</v>
      </c>
      <c r="O161" s="3">
        <f>+K161</f>
        <v>799.99997000000008</v>
      </c>
      <c r="P161" s="14">
        <f>+O161+O160+O159</f>
        <v>1065.9842343614996</v>
      </c>
      <c r="Q161" s="14">
        <v>2561.9660660999998</v>
      </c>
      <c r="R161" s="14">
        <f>+Q161*1.21</f>
        <v>3099.9789399809997</v>
      </c>
      <c r="S161" s="14">
        <f>+R161+R160+R159</f>
        <v>3429.9785457889993</v>
      </c>
      <c r="T161" s="3">
        <v>3429.99</v>
      </c>
      <c r="U161" s="3">
        <f t="shared" si="2"/>
        <v>1.1454211000454961E-2</v>
      </c>
      <c r="V161" s="14"/>
      <c r="W161" s="14"/>
      <c r="X161" s="14"/>
      <c r="Y161" s="14"/>
      <c r="Z161" s="14"/>
      <c r="AA161" s="14"/>
      <c r="AB161" s="14"/>
      <c r="AC161" s="12"/>
      <c r="AD161" s="12"/>
    </row>
    <row r="162" spans="1:30" x14ac:dyDescent="0.25">
      <c r="A162" s="1" t="s">
        <v>716</v>
      </c>
      <c r="B162" s="1" t="s">
        <v>717</v>
      </c>
      <c r="C162" s="2">
        <v>44389</v>
      </c>
      <c r="D162" s="1" t="s">
        <v>718</v>
      </c>
      <c r="E162" s="1" t="s">
        <v>719</v>
      </c>
      <c r="F162" s="1"/>
      <c r="G162" s="1" t="s">
        <v>720</v>
      </c>
      <c r="H162" s="1" t="s">
        <v>721</v>
      </c>
      <c r="I162" s="3">
        <v>1</v>
      </c>
      <c r="J162" s="3">
        <v>57.926099999999998</v>
      </c>
      <c r="K162" s="3">
        <f>+J162*I162*1.21</f>
        <v>70.090581</v>
      </c>
      <c r="L162" s="3"/>
      <c r="M162" s="3"/>
      <c r="N162" s="3" t="s">
        <v>2892</v>
      </c>
      <c r="O162" s="3">
        <f>+K162</f>
        <v>70.090581</v>
      </c>
      <c r="P162" s="3"/>
      <c r="Q162" s="3">
        <v>97.508768345454499</v>
      </c>
      <c r="R162" s="3">
        <f>+Q162*1.21</f>
        <v>117.98560969799993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1"/>
      <c r="AD162" s="1"/>
    </row>
    <row r="163" spans="1:30" x14ac:dyDescent="0.25">
      <c r="A163" s="1" t="s">
        <v>806</v>
      </c>
      <c r="B163" s="1" t="s">
        <v>807</v>
      </c>
      <c r="C163" s="2">
        <v>44389</v>
      </c>
      <c r="D163" s="1" t="s">
        <v>808</v>
      </c>
      <c r="E163" s="1" t="s">
        <v>809</v>
      </c>
      <c r="F163" s="1"/>
      <c r="G163" s="1" t="s">
        <v>810</v>
      </c>
      <c r="H163" s="1" t="s">
        <v>811</v>
      </c>
      <c r="I163" s="3">
        <v>1</v>
      </c>
      <c r="J163" s="3">
        <v>386.20139999999998</v>
      </c>
      <c r="K163" s="3">
        <f>+J163*I163*1.21</f>
        <v>467.30369399999995</v>
      </c>
      <c r="L163" s="3"/>
      <c r="M163" s="3"/>
      <c r="N163" s="3" t="s">
        <v>2892</v>
      </c>
      <c r="O163" s="3">
        <f>+K163</f>
        <v>467.30369399999995</v>
      </c>
      <c r="P163" s="3"/>
      <c r="Q163" s="3">
        <v>714.86952232066096</v>
      </c>
      <c r="R163" s="3">
        <f>+Q163*1.21</f>
        <v>864.99212200799968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1"/>
      <c r="AD163" s="1"/>
    </row>
    <row r="164" spans="1:30" x14ac:dyDescent="0.25">
      <c r="A164" s="1" t="s">
        <v>826</v>
      </c>
      <c r="B164" s="1" t="s">
        <v>827</v>
      </c>
      <c r="C164" s="2">
        <v>44389</v>
      </c>
      <c r="D164" s="1" t="s">
        <v>828</v>
      </c>
      <c r="E164" s="1" t="s">
        <v>829</v>
      </c>
      <c r="F164" s="1"/>
      <c r="G164" s="1" t="s">
        <v>830</v>
      </c>
      <c r="H164" s="1" t="s">
        <v>831</v>
      </c>
      <c r="I164" s="3">
        <v>1</v>
      </c>
      <c r="J164" s="3">
        <v>386.20139999999998</v>
      </c>
      <c r="K164" s="3">
        <f>+J164*I164*1.21</f>
        <v>467.30369399999995</v>
      </c>
      <c r="L164" s="3"/>
      <c r="M164" s="3"/>
      <c r="N164" s="3" t="s">
        <v>2892</v>
      </c>
      <c r="O164" s="3">
        <f>+K164</f>
        <v>467.30369399999995</v>
      </c>
      <c r="P164" s="3"/>
      <c r="Q164" s="3">
        <v>714.86952232066096</v>
      </c>
      <c r="R164" s="3">
        <f>+Q164*1.21</f>
        <v>864.99212200799968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1"/>
      <c r="AD164" s="1"/>
    </row>
    <row r="165" spans="1:30" x14ac:dyDescent="0.25">
      <c r="A165" s="1" t="s">
        <v>838</v>
      </c>
      <c r="B165" s="1" t="s">
        <v>839</v>
      </c>
      <c r="C165" s="2">
        <v>44389</v>
      </c>
      <c r="D165" s="1" t="s">
        <v>840</v>
      </c>
      <c r="E165" s="1" t="s">
        <v>841</v>
      </c>
      <c r="F165" s="1"/>
      <c r="G165" s="1" t="s">
        <v>842</v>
      </c>
      <c r="H165" s="1" t="s">
        <v>843</v>
      </c>
      <c r="I165" s="3">
        <v>1</v>
      </c>
      <c r="J165" s="3">
        <v>386.20139999999998</v>
      </c>
      <c r="K165" s="3">
        <f>+J165*I165*1.21</f>
        <v>467.30369399999995</v>
      </c>
      <c r="L165" s="3"/>
      <c r="M165" s="3"/>
      <c r="N165" s="3" t="s">
        <v>2892</v>
      </c>
      <c r="O165" s="3">
        <f>+K165</f>
        <v>467.30369399999995</v>
      </c>
      <c r="P165" s="3"/>
      <c r="Q165" s="3">
        <v>714.86952232066096</v>
      </c>
      <c r="R165" s="3">
        <f>+Q165*1.21</f>
        <v>864.99212200799968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1"/>
      <c r="AD165" s="1"/>
    </row>
    <row r="166" spans="1:30" x14ac:dyDescent="0.25">
      <c r="A166" s="1" t="s">
        <v>850</v>
      </c>
      <c r="B166" s="1" t="s">
        <v>851</v>
      </c>
      <c r="C166" s="2">
        <v>44389</v>
      </c>
      <c r="D166" s="1" t="s">
        <v>852</v>
      </c>
      <c r="E166" s="1" t="s">
        <v>853</v>
      </c>
      <c r="F166" s="1"/>
      <c r="G166" s="1" t="s">
        <v>854</v>
      </c>
      <c r="H166" s="1" t="s">
        <v>855</v>
      </c>
      <c r="I166" s="3">
        <v>1</v>
      </c>
      <c r="J166" s="3">
        <v>386.20139999999998</v>
      </c>
      <c r="K166" s="3">
        <f>+J166*I166*1.21</f>
        <v>467.30369399999995</v>
      </c>
      <c r="L166" s="3"/>
      <c r="M166" s="3"/>
      <c r="N166" s="3" t="s">
        <v>2892</v>
      </c>
      <c r="O166" s="3">
        <f>+K166</f>
        <v>467.30369399999995</v>
      </c>
      <c r="P166" s="3"/>
      <c r="Q166" s="3">
        <v>714.86952232066096</v>
      </c>
      <c r="R166" s="3">
        <f>+Q166*1.21</f>
        <v>864.99212200799968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1"/>
      <c r="AD166" s="1"/>
    </row>
    <row r="167" spans="1:30" x14ac:dyDescent="0.25">
      <c r="A167" s="1" t="s">
        <v>868</v>
      </c>
      <c r="B167" s="1" t="s">
        <v>869</v>
      </c>
      <c r="C167" s="2">
        <v>44389</v>
      </c>
      <c r="D167" s="1" t="s">
        <v>870</v>
      </c>
      <c r="E167" s="1" t="s">
        <v>871</v>
      </c>
      <c r="F167" s="1"/>
      <c r="G167" s="1" t="s">
        <v>872</v>
      </c>
      <c r="H167" s="1" t="s">
        <v>873</v>
      </c>
      <c r="I167" s="3">
        <v>1</v>
      </c>
      <c r="J167" s="3">
        <v>386.20139999999998</v>
      </c>
      <c r="K167" s="3">
        <f>+J167*I167*1.21</f>
        <v>467.30369399999995</v>
      </c>
      <c r="L167" s="3"/>
      <c r="M167" s="3"/>
      <c r="N167" s="3" t="s">
        <v>2892</v>
      </c>
      <c r="O167" s="3">
        <f>+K167</f>
        <v>467.30369399999995</v>
      </c>
      <c r="P167" s="3"/>
      <c r="Q167" s="3">
        <v>714.86952232066096</v>
      </c>
      <c r="R167" s="3">
        <f>+Q167*1.21</f>
        <v>864.99212200799968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1"/>
      <c r="AD167" s="1"/>
    </row>
    <row r="168" spans="1:30" x14ac:dyDescent="0.25">
      <c r="A168" s="1" t="s">
        <v>880</v>
      </c>
      <c r="B168" s="1" t="s">
        <v>881</v>
      </c>
      <c r="C168" s="2">
        <v>44389</v>
      </c>
      <c r="D168" s="1" t="s">
        <v>882</v>
      </c>
      <c r="E168" s="1" t="s">
        <v>883</v>
      </c>
      <c r="F168" s="1"/>
      <c r="G168" s="1" t="s">
        <v>884</v>
      </c>
      <c r="H168" s="1" t="s">
        <v>885</v>
      </c>
      <c r="I168" s="3">
        <v>1</v>
      </c>
      <c r="J168" s="3">
        <v>386.20139999999998</v>
      </c>
      <c r="K168" s="3">
        <f>+J168*I168*1.21</f>
        <v>467.30369399999995</v>
      </c>
      <c r="L168" s="3"/>
      <c r="M168" s="3"/>
      <c r="N168" s="3" t="s">
        <v>2892</v>
      </c>
      <c r="O168" s="3">
        <f>+K168</f>
        <v>467.30369399999995</v>
      </c>
      <c r="P168" s="3"/>
      <c r="Q168" s="3">
        <v>714.86952232066096</v>
      </c>
      <c r="R168" s="3">
        <f>+Q168*1.21</f>
        <v>864.99212200799968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1"/>
      <c r="AD168" s="1"/>
    </row>
    <row r="169" spans="1:30" x14ac:dyDescent="0.25">
      <c r="A169" s="1" t="s">
        <v>892</v>
      </c>
      <c r="B169" s="1" t="s">
        <v>893</v>
      </c>
      <c r="C169" s="2">
        <v>44389</v>
      </c>
      <c r="D169" s="1" t="s">
        <v>894</v>
      </c>
      <c r="E169" s="1" t="s">
        <v>895</v>
      </c>
      <c r="F169" s="1"/>
      <c r="G169" s="1" t="s">
        <v>896</v>
      </c>
      <c r="H169" s="1" t="s">
        <v>897</v>
      </c>
      <c r="I169" s="3">
        <v>1</v>
      </c>
      <c r="J169" s="3">
        <v>361.54500000000002</v>
      </c>
      <c r="K169" s="3">
        <f>+J169*I169*1.21</f>
        <v>437.46944999999999</v>
      </c>
      <c r="L169" s="3"/>
      <c r="M169" s="3"/>
      <c r="N169" s="3" t="s">
        <v>2892</v>
      </c>
      <c r="O169" s="3">
        <f>+K169</f>
        <v>437.46944999999999</v>
      </c>
      <c r="P169" s="3"/>
      <c r="Q169" s="3">
        <v>604.95519429752096</v>
      </c>
      <c r="R169" s="3">
        <f>+Q169*1.21</f>
        <v>731.99578510000038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1"/>
      <c r="AD169" s="1"/>
    </row>
    <row r="170" spans="1:30" x14ac:dyDescent="0.25">
      <c r="A170" s="1" t="s">
        <v>906</v>
      </c>
      <c r="B170" s="1" t="s">
        <v>907</v>
      </c>
      <c r="C170" s="2">
        <v>44389</v>
      </c>
      <c r="D170" s="1" t="s">
        <v>908</v>
      </c>
      <c r="E170" s="1" t="s">
        <v>909</v>
      </c>
      <c r="F170" s="1"/>
      <c r="G170" s="1" t="s">
        <v>910</v>
      </c>
      <c r="H170" s="1" t="s">
        <v>911</v>
      </c>
      <c r="I170" s="3">
        <v>1</v>
      </c>
      <c r="J170" s="3">
        <v>386.20139999999998</v>
      </c>
      <c r="K170" s="3">
        <f>+J170*I170*1.21</f>
        <v>467.30369399999995</v>
      </c>
      <c r="L170" s="3"/>
      <c r="M170" s="3"/>
      <c r="N170" s="3" t="s">
        <v>2892</v>
      </c>
      <c r="O170" s="3">
        <f>+K170</f>
        <v>467.30369399999995</v>
      </c>
      <c r="P170" s="3"/>
      <c r="Q170" s="3">
        <v>714.86952232066096</v>
      </c>
      <c r="R170" s="3">
        <f>+Q170*1.21</f>
        <v>864.99212200799968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1"/>
      <c r="AD170" s="1"/>
    </row>
    <row r="171" spans="1:30" x14ac:dyDescent="0.25">
      <c r="A171" s="1" t="s">
        <v>2169</v>
      </c>
      <c r="B171" s="1" t="s">
        <v>2170</v>
      </c>
      <c r="C171" s="2">
        <v>44389</v>
      </c>
      <c r="D171" s="1" t="s">
        <v>2171</v>
      </c>
      <c r="E171" s="1" t="s">
        <v>2172</v>
      </c>
      <c r="F171" s="1"/>
      <c r="G171" s="1" t="s">
        <v>2173</v>
      </c>
      <c r="H171" s="1" t="s">
        <v>2174</v>
      </c>
      <c r="I171" s="3">
        <v>1</v>
      </c>
      <c r="J171" s="3">
        <v>219.21371900826401</v>
      </c>
      <c r="K171" s="3">
        <f>+J171*I171*1.21</f>
        <v>265.24859999999944</v>
      </c>
      <c r="L171" s="3">
        <f>+K171*0.7</f>
        <v>185.67401999999959</v>
      </c>
      <c r="M171" s="3"/>
      <c r="N171" s="3">
        <f>+K171*0.95</f>
        <v>251.98616999999945</v>
      </c>
      <c r="O171" s="3">
        <f>+N171-(N171*9.09/100)</f>
        <v>229.08062714699949</v>
      </c>
      <c r="P171" s="3"/>
      <c r="Q171" s="3">
        <v>206.611122302479</v>
      </c>
      <c r="R171" s="3">
        <f>+Q171*1.21</f>
        <v>249.99945798599958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1"/>
      <c r="AD171" s="1"/>
    </row>
    <row r="172" spans="1:30" x14ac:dyDescent="0.25">
      <c r="A172" s="1" t="s">
        <v>2175</v>
      </c>
      <c r="B172" s="1" t="s">
        <v>2176</v>
      </c>
      <c r="C172" s="2">
        <v>44389</v>
      </c>
      <c r="D172" s="1" t="s">
        <v>2177</v>
      </c>
      <c r="E172" s="1" t="s">
        <v>2178</v>
      </c>
      <c r="F172" s="1"/>
      <c r="G172" s="1" t="s">
        <v>2179</v>
      </c>
      <c r="H172" s="1" t="s">
        <v>2180</v>
      </c>
      <c r="I172" s="3">
        <v>1</v>
      </c>
      <c r="J172" s="3">
        <v>219.21371900826401</v>
      </c>
      <c r="K172" s="3">
        <f>+J172*I172*1.21</f>
        <v>265.24859999999944</v>
      </c>
      <c r="L172" s="3">
        <f>+K172*0.7</f>
        <v>185.67401999999959</v>
      </c>
      <c r="M172" s="3"/>
      <c r="N172" s="3">
        <f>+K172*0.95</f>
        <v>251.98616999999945</v>
      </c>
      <c r="O172" s="3">
        <f>+N172-(N172*9.09/100)</f>
        <v>229.08062714699949</v>
      </c>
      <c r="P172" s="3"/>
      <c r="Q172" s="3">
        <v>206.611122302479</v>
      </c>
      <c r="R172" s="3">
        <f>+Q172*1.21</f>
        <v>249.99945798599958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1"/>
      <c r="AD172" s="1"/>
    </row>
    <row r="173" spans="1:30" x14ac:dyDescent="0.25">
      <c r="A173" s="1" t="s">
        <v>2301</v>
      </c>
      <c r="B173" s="1" t="s">
        <v>2302</v>
      </c>
      <c r="C173" s="2">
        <v>44389</v>
      </c>
      <c r="D173" s="1" t="s">
        <v>2303</v>
      </c>
      <c r="E173" s="1" t="s">
        <v>2304</v>
      </c>
      <c r="F173" s="1"/>
      <c r="G173" s="1" t="s">
        <v>2305</v>
      </c>
      <c r="H173" s="1" t="s">
        <v>2306</v>
      </c>
      <c r="I173" s="3">
        <v>1</v>
      </c>
      <c r="J173" s="3">
        <v>51.154958677685997</v>
      </c>
      <c r="K173" s="3">
        <f>+J173*I173*1.21</f>
        <v>61.897500000000058</v>
      </c>
      <c r="L173" s="3"/>
      <c r="M173" s="3"/>
      <c r="N173" s="3">
        <f>+K173*0.95</f>
        <v>58.802625000000049</v>
      </c>
      <c r="O173" s="3">
        <f>+N173-(N173*9.09/100)</f>
        <v>53.457466387500048</v>
      </c>
      <c r="P173" s="3"/>
      <c r="Q173" s="3">
        <v>99.169514442148895</v>
      </c>
      <c r="R173" s="3">
        <f>+Q173*1.21</f>
        <v>119.99511247500016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1"/>
      <c r="AD173" s="1"/>
    </row>
    <row r="174" spans="1:30" x14ac:dyDescent="0.25">
      <c r="A174" s="1" t="s">
        <v>2327</v>
      </c>
      <c r="B174" s="1" t="s">
        <v>2328</v>
      </c>
      <c r="C174" s="2">
        <v>44389</v>
      </c>
      <c r="D174" s="1" t="s">
        <v>2329</v>
      </c>
      <c r="E174" s="1" t="s">
        <v>2330</v>
      </c>
      <c r="F174" s="1"/>
      <c r="G174" s="1" t="s">
        <v>2331</v>
      </c>
      <c r="H174" s="1" t="s">
        <v>2332</v>
      </c>
      <c r="I174" s="3">
        <v>1</v>
      </c>
      <c r="J174" s="3">
        <v>35.314132231404997</v>
      </c>
      <c r="K174" s="3">
        <f>+J174*I174*1.21</f>
        <v>42.730100000000043</v>
      </c>
      <c r="L174" s="3"/>
      <c r="M174" s="3"/>
      <c r="N174" s="3">
        <f>+K174*0.95</f>
        <v>40.593595000000036</v>
      </c>
      <c r="O174" s="3">
        <f>+N174-(N174*9.09/100)</f>
        <v>36.90363721450003</v>
      </c>
      <c r="P174" s="3"/>
      <c r="Q174" s="3">
        <v>66.115824646281098</v>
      </c>
      <c r="R174" s="3">
        <f>+Q174*1.21</f>
        <v>80.00014782200013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1"/>
      <c r="AD174" s="1"/>
    </row>
    <row r="175" spans="1:30" x14ac:dyDescent="0.25">
      <c r="A175" s="1" t="s">
        <v>2351</v>
      </c>
      <c r="B175" s="1" t="s">
        <v>2352</v>
      </c>
      <c r="C175" s="2">
        <v>44389</v>
      </c>
      <c r="D175" s="1" t="s">
        <v>2353</v>
      </c>
      <c r="E175" s="1" t="s">
        <v>2354</v>
      </c>
      <c r="F175" s="1"/>
      <c r="G175" s="1" t="s">
        <v>2355</v>
      </c>
      <c r="H175" s="1" t="s">
        <v>2356</v>
      </c>
      <c r="I175" s="3">
        <v>1</v>
      </c>
      <c r="J175" s="3">
        <v>35.314132231404997</v>
      </c>
      <c r="K175" s="3">
        <f>+J175*I175*1.21</f>
        <v>42.730100000000043</v>
      </c>
      <c r="L175" s="3"/>
      <c r="M175" s="3"/>
      <c r="N175" s="3">
        <f>+K175*0.95</f>
        <v>40.593595000000036</v>
      </c>
      <c r="O175" s="3">
        <f>+N175-(N175*9.09/100)</f>
        <v>36.90363721450003</v>
      </c>
      <c r="P175" s="3"/>
      <c r="Q175" s="3">
        <v>66.115824646281098</v>
      </c>
      <c r="R175" s="3">
        <f>+Q175*1.21</f>
        <v>80.00014782200013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1"/>
      <c r="AD175" s="1"/>
    </row>
    <row r="176" spans="1:30" x14ac:dyDescent="0.25">
      <c r="A176" s="1" t="s">
        <v>2377</v>
      </c>
      <c r="B176" s="1" t="s">
        <v>2378</v>
      </c>
      <c r="C176" s="2">
        <v>44389</v>
      </c>
      <c r="D176" s="1" t="s">
        <v>2379</v>
      </c>
      <c r="E176" s="1" t="s">
        <v>2380</v>
      </c>
      <c r="F176" s="1">
        <v>3310</v>
      </c>
      <c r="G176" s="1" t="s">
        <v>2381</v>
      </c>
      <c r="H176" s="1" t="s">
        <v>2382</v>
      </c>
      <c r="I176" s="3">
        <v>1</v>
      </c>
      <c r="J176" s="3">
        <v>157.087355371901</v>
      </c>
      <c r="K176" s="3">
        <f>+J176*I176*1.21</f>
        <v>190.07570000000021</v>
      </c>
      <c r="L176" s="3"/>
      <c r="M176" s="3"/>
      <c r="N176" s="3">
        <f>+K176*0.95</f>
        <v>180.57191500000019</v>
      </c>
      <c r="O176" s="3">
        <f>+N176-(N176*9.09/100)</f>
        <v>164.15792792650018</v>
      </c>
      <c r="P176" s="3">
        <f>+SUM(O162:O176)</f>
        <v>4528.2698120369987</v>
      </c>
      <c r="Q176" s="3">
        <v>290.60532394380198</v>
      </c>
      <c r="R176" s="3">
        <f>+Q176*1.21</f>
        <v>351.63244197200038</v>
      </c>
      <c r="S176" s="3">
        <f>+SUM(R162:R176)</f>
        <v>8036.5530149169972</v>
      </c>
      <c r="T176" s="3">
        <v>8036.55</v>
      </c>
      <c r="U176" s="3">
        <f t="shared" si="2"/>
        <v>-3.0149169970172807E-3</v>
      </c>
      <c r="V176" s="3"/>
      <c r="W176" s="3"/>
      <c r="X176" s="3"/>
      <c r="Y176" s="3"/>
      <c r="Z176" s="3"/>
      <c r="AA176" s="3"/>
      <c r="AB176" s="3"/>
      <c r="AC176" s="1"/>
      <c r="AD176" s="1"/>
    </row>
    <row r="177" spans="1:30" x14ac:dyDescent="0.25">
      <c r="A177" s="1" t="s">
        <v>147</v>
      </c>
      <c r="B177" s="1" t="s">
        <v>148</v>
      </c>
      <c r="C177" s="2">
        <v>44389</v>
      </c>
      <c r="D177" s="1" t="s">
        <v>149</v>
      </c>
      <c r="E177" s="1" t="s">
        <v>150</v>
      </c>
      <c r="F177" s="1"/>
      <c r="G177" s="1" t="s">
        <v>151</v>
      </c>
      <c r="H177" s="1" t="s">
        <v>152</v>
      </c>
      <c r="I177" s="3">
        <v>1</v>
      </c>
      <c r="J177" s="3">
        <v>677.73</v>
      </c>
      <c r="K177" s="3">
        <f>+J177*I177*1.21</f>
        <v>820.05330000000004</v>
      </c>
      <c r="L177" s="3"/>
      <c r="M177" s="3"/>
      <c r="N177" s="3" t="s">
        <v>2892</v>
      </c>
      <c r="O177" s="3">
        <f>+K177</f>
        <v>820.05330000000004</v>
      </c>
      <c r="P177" s="3"/>
      <c r="Q177" s="3">
        <v>1253.7180776008299</v>
      </c>
      <c r="R177" s="3">
        <f>+Q177*1.21</f>
        <v>1516.9988738970042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1"/>
      <c r="AD177" s="1"/>
    </row>
    <row r="178" spans="1:30" x14ac:dyDescent="0.25">
      <c r="A178" s="1" t="s">
        <v>1716</v>
      </c>
      <c r="B178" s="1" t="s">
        <v>1717</v>
      </c>
      <c r="C178" s="2">
        <v>44389</v>
      </c>
      <c r="D178" s="1" t="s">
        <v>1718</v>
      </c>
      <c r="E178" s="1" t="s">
        <v>1719</v>
      </c>
      <c r="F178" s="1">
        <v>3312</v>
      </c>
      <c r="G178" s="1" t="s">
        <v>1720</v>
      </c>
      <c r="H178" s="1" t="s">
        <v>1721</v>
      </c>
      <c r="I178" s="3">
        <v>1</v>
      </c>
      <c r="J178" s="3">
        <v>509.36289256198398</v>
      </c>
      <c r="K178" s="3">
        <f>+J178*I178*1.21</f>
        <v>616.32910000000061</v>
      </c>
      <c r="L178" s="3"/>
      <c r="M178" s="3"/>
      <c r="N178" s="3">
        <f>+K178*0.95</f>
        <v>585.51264500000059</v>
      </c>
      <c r="O178" s="3">
        <f>+N178-(N178*9.09/100)</f>
        <v>532.28954556950055</v>
      </c>
      <c r="P178" s="3">
        <f>+O178+O177</f>
        <v>1352.3428455695007</v>
      </c>
      <c r="Q178" s="3">
        <v>942.96314848429802</v>
      </c>
      <c r="R178" s="3">
        <f>+Q178*1.21</f>
        <v>1140.9854096660006</v>
      </c>
      <c r="S178" s="3">
        <f>+R178+R177</f>
        <v>2657.9842835630047</v>
      </c>
      <c r="T178" s="3">
        <v>2657.99</v>
      </c>
      <c r="U178" s="3">
        <f t="shared" si="2"/>
        <v>5.7164369950442051E-3</v>
      </c>
      <c r="V178" s="3"/>
      <c r="W178" s="3"/>
      <c r="X178" s="3"/>
      <c r="Y178" s="3"/>
      <c r="Z178" s="3"/>
      <c r="AA178" s="3"/>
      <c r="AB178" s="3"/>
      <c r="AC178" s="1"/>
      <c r="AD178" s="1"/>
    </row>
    <row r="179" spans="1:30" x14ac:dyDescent="0.25">
      <c r="A179" s="1" t="s">
        <v>874</v>
      </c>
      <c r="B179" s="1" t="s">
        <v>875</v>
      </c>
      <c r="C179" s="2">
        <v>44389</v>
      </c>
      <c r="D179" s="1" t="s">
        <v>876</v>
      </c>
      <c r="E179" s="1" t="s">
        <v>877</v>
      </c>
      <c r="F179" s="1">
        <v>3313</v>
      </c>
      <c r="G179" s="1" t="s">
        <v>878</v>
      </c>
      <c r="H179" s="1" t="s">
        <v>879</v>
      </c>
      <c r="I179" s="3">
        <v>1</v>
      </c>
      <c r="J179" s="3">
        <v>386.20139999999998</v>
      </c>
      <c r="K179" s="3">
        <f>+J179*I179*1.21</f>
        <v>467.30369399999995</v>
      </c>
      <c r="L179" s="3"/>
      <c r="M179" s="3"/>
      <c r="N179" s="3" t="s">
        <v>2892</v>
      </c>
      <c r="O179" s="3">
        <f>+K179</f>
        <v>467.30369399999995</v>
      </c>
      <c r="P179" s="3">
        <f>+O179</f>
        <v>467.30369399999995</v>
      </c>
      <c r="Q179" s="3">
        <v>714.86952232066096</v>
      </c>
      <c r="R179" s="3">
        <f>+Q179*1.21</f>
        <v>864.99212200799968</v>
      </c>
      <c r="S179" s="3">
        <f>+R179</f>
        <v>864.99212200799968</v>
      </c>
      <c r="T179" s="3">
        <v>864.99</v>
      </c>
      <c r="U179" s="3">
        <f t="shared" si="2"/>
        <v>-2.1220079996737695E-3</v>
      </c>
      <c r="V179" s="3"/>
      <c r="W179" s="3"/>
      <c r="X179" s="3"/>
      <c r="Y179" s="3"/>
      <c r="Z179" s="3"/>
      <c r="AA179" s="3"/>
      <c r="AB179" s="3"/>
      <c r="AC179" s="1"/>
      <c r="AD179" s="1"/>
    </row>
    <row r="180" spans="1:30" x14ac:dyDescent="0.25">
      <c r="A180" s="12" t="s">
        <v>1218</v>
      </c>
      <c r="B180" s="12" t="s">
        <v>1219</v>
      </c>
      <c r="C180" s="13">
        <v>44389</v>
      </c>
      <c r="D180" s="12" t="s">
        <v>1220</v>
      </c>
      <c r="E180" s="12" t="s">
        <v>1221</v>
      </c>
      <c r="F180" s="12"/>
      <c r="G180" s="12" t="s">
        <v>1222</v>
      </c>
      <c r="H180" s="12" t="s">
        <v>15</v>
      </c>
      <c r="I180" s="14">
        <v>1</v>
      </c>
      <c r="J180" s="14">
        <v>271.13819999999998</v>
      </c>
      <c r="K180" s="14">
        <f>+J180*I180*1.21</f>
        <v>328.07722199999995</v>
      </c>
      <c r="L180" s="14"/>
      <c r="M180" s="14"/>
      <c r="N180" s="3" t="s">
        <v>2892</v>
      </c>
      <c r="O180" s="3">
        <f>+K180</f>
        <v>328.07722199999995</v>
      </c>
      <c r="P180" s="14"/>
      <c r="Q180" s="14">
        <v>454.53198092727303</v>
      </c>
      <c r="R180" s="14">
        <f>+Q180*1.21</f>
        <v>549.98369692200038</v>
      </c>
      <c r="S180" s="14"/>
      <c r="T180" s="3"/>
      <c r="U180" s="3"/>
      <c r="V180" s="14"/>
      <c r="W180" s="14"/>
      <c r="X180" s="14"/>
      <c r="Y180" s="14"/>
      <c r="Z180" s="14"/>
      <c r="AA180" s="14"/>
      <c r="AB180" s="14"/>
      <c r="AC180" s="12"/>
      <c r="AD180" s="12"/>
    </row>
    <row r="181" spans="1:30" x14ac:dyDescent="0.25">
      <c r="A181" s="12" t="s">
        <v>1238</v>
      </c>
      <c r="B181" s="12" t="s">
        <v>1239</v>
      </c>
      <c r="C181" s="13">
        <v>44389</v>
      </c>
      <c r="D181" s="12" t="s">
        <v>1240</v>
      </c>
      <c r="E181" s="12" t="s">
        <v>1241</v>
      </c>
      <c r="F181" s="12">
        <v>3314</v>
      </c>
      <c r="G181" s="12" t="s">
        <v>1242</v>
      </c>
      <c r="H181" s="12" t="s">
        <v>15</v>
      </c>
      <c r="I181" s="14">
        <v>1</v>
      </c>
      <c r="J181" s="3">
        <v>271.13819999999998</v>
      </c>
      <c r="K181" s="14">
        <f>+J181*I181*1.21</f>
        <v>328.07722199999995</v>
      </c>
      <c r="L181" s="14"/>
      <c r="M181" s="14"/>
      <c r="N181" s="3" t="s">
        <v>2892</v>
      </c>
      <c r="O181" s="3">
        <f>+K181</f>
        <v>328.07722199999995</v>
      </c>
      <c r="P181" s="14">
        <f>+O181+O180</f>
        <v>656.1544439999999</v>
      </c>
      <c r="Q181" s="14">
        <v>454.53198092727303</v>
      </c>
      <c r="R181" s="14">
        <f>+Q181*1.21</f>
        <v>549.98369692200038</v>
      </c>
      <c r="S181" s="14">
        <f>+R181+R180</f>
        <v>1099.9673938440008</v>
      </c>
      <c r="T181" s="3">
        <v>1443.95</v>
      </c>
      <c r="U181" s="3">
        <f t="shared" si="2"/>
        <v>343.98260615599929</v>
      </c>
      <c r="V181" s="3"/>
      <c r="W181" s="14"/>
      <c r="X181" s="14"/>
      <c r="Y181" s="14"/>
      <c r="Z181" s="14"/>
      <c r="AA181" s="14"/>
      <c r="AB181" s="3" t="s">
        <v>2900</v>
      </c>
      <c r="AC181" s="12"/>
      <c r="AD181" s="12"/>
    </row>
    <row r="182" spans="1:30" x14ac:dyDescent="0.25">
      <c r="A182" s="1" t="s">
        <v>832</v>
      </c>
      <c r="B182" s="1" t="s">
        <v>833</v>
      </c>
      <c r="C182" s="2">
        <v>44389</v>
      </c>
      <c r="D182" s="1" t="s">
        <v>834</v>
      </c>
      <c r="E182" s="1" t="s">
        <v>835</v>
      </c>
      <c r="F182" s="1"/>
      <c r="G182" s="1" t="s">
        <v>836</v>
      </c>
      <c r="H182" s="1" t="s">
        <v>837</v>
      </c>
      <c r="I182" s="3">
        <v>1</v>
      </c>
      <c r="J182" s="3">
        <v>386.20139999999998</v>
      </c>
      <c r="K182" s="3">
        <f>+J182*I182*1.21</f>
        <v>467.30369399999995</v>
      </c>
      <c r="L182" s="3"/>
      <c r="M182" s="3"/>
      <c r="N182" s="3" t="s">
        <v>2892</v>
      </c>
      <c r="O182" s="3">
        <f>+K182</f>
        <v>467.30369399999995</v>
      </c>
      <c r="P182" s="3"/>
      <c r="Q182" s="3">
        <v>714.86952232066096</v>
      </c>
      <c r="R182" s="3">
        <f>+Q182*1.21</f>
        <v>864.99212200799968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1"/>
      <c r="AD182" s="1"/>
    </row>
    <row r="183" spans="1:30" x14ac:dyDescent="0.25">
      <c r="A183" s="1" t="s">
        <v>856</v>
      </c>
      <c r="B183" s="1" t="s">
        <v>857</v>
      </c>
      <c r="C183" s="2">
        <v>44389</v>
      </c>
      <c r="D183" s="1" t="s">
        <v>858</v>
      </c>
      <c r="E183" s="1" t="s">
        <v>859</v>
      </c>
      <c r="F183" s="1"/>
      <c r="G183" s="1" t="s">
        <v>860</v>
      </c>
      <c r="H183" s="1" t="s">
        <v>861</v>
      </c>
      <c r="I183" s="3">
        <v>1</v>
      </c>
      <c r="J183" s="3">
        <v>386.20139999999998</v>
      </c>
      <c r="K183" s="3">
        <f>+J183*I183*1.21</f>
        <v>467.30369399999995</v>
      </c>
      <c r="L183" s="3"/>
      <c r="M183" s="3"/>
      <c r="N183" s="3" t="s">
        <v>2892</v>
      </c>
      <c r="O183" s="3">
        <f>+K183</f>
        <v>467.30369399999995</v>
      </c>
      <c r="P183" s="3"/>
      <c r="Q183" s="3">
        <v>714.86952232066096</v>
      </c>
      <c r="R183" s="3">
        <f>+Q183*1.21</f>
        <v>864.99212200799968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1"/>
      <c r="AD183" s="1"/>
    </row>
    <row r="184" spans="1:30" x14ac:dyDescent="0.25">
      <c r="A184" s="1" t="s">
        <v>918</v>
      </c>
      <c r="B184" s="1" t="s">
        <v>919</v>
      </c>
      <c r="C184" s="2">
        <v>44389</v>
      </c>
      <c r="D184" s="1" t="s">
        <v>920</v>
      </c>
      <c r="E184" s="1" t="s">
        <v>921</v>
      </c>
      <c r="F184" s="1">
        <v>3315</v>
      </c>
      <c r="G184" s="1" t="s">
        <v>922</v>
      </c>
      <c r="H184" s="1" t="s">
        <v>923</v>
      </c>
      <c r="I184" s="3">
        <v>1</v>
      </c>
      <c r="J184" s="3">
        <v>361.54500000000002</v>
      </c>
      <c r="K184" s="3">
        <f>+J184*I184*1.21</f>
        <v>437.46944999999999</v>
      </c>
      <c r="L184" s="3"/>
      <c r="M184" s="3"/>
      <c r="N184" s="3" t="s">
        <v>2892</v>
      </c>
      <c r="O184" s="3">
        <f>+K184</f>
        <v>437.46944999999999</v>
      </c>
      <c r="P184" s="3">
        <f>+O184+O183+O182</f>
        <v>1372.076838</v>
      </c>
      <c r="Q184" s="3">
        <v>604.95519429752096</v>
      </c>
      <c r="R184" s="3">
        <f>+Q184*1.21</f>
        <v>731.99578510000038</v>
      </c>
      <c r="S184" s="3">
        <f>+R184+R183+R182</f>
        <v>2461.9800291159995</v>
      </c>
      <c r="T184" s="3">
        <v>2461.9699999999998</v>
      </c>
      <c r="U184" s="3">
        <f t="shared" si="2"/>
        <v>-1.0029115999714122E-2</v>
      </c>
      <c r="V184" s="3"/>
      <c r="W184" s="3"/>
      <c r="X184" s="3"/>
      <c r="Y184" s="3"/>
      <c r="Z184" s="3"/>
      <c r="AA184" s="3"/>
      <c r="AB184" s="3"/>
      <c r="AC184" s="1"/>
      <c r="AD184" s="1"/>
    </row>
    <row r="185" spans="1:30" x14ac:dyDescent="0.25">
      <c r="A185" s="1" t="s">
        <v>1823</v>
      </c>
      <c r="B185" s="1" t="s">
        <v>1824</v>
      </c>
      <c r="C185" s="2">
        <v>44389</v>
      </c>
      <c r="D185" s="1" t="s">
        <v>1825</v>
      </c>
      <c r="E185" s="1" t="s">
        <v>1826</v>
      </c>
      <c r="F185" s="1">
        <v>3316</v>
      </c>
      <c r="G185" s="1" t="s">
        <v>1827</v>
      </c>
      <c r="H185" s="1" t="s">
        <v>1828</v>
      </c>
      <c r="I185" s="3">
        <v>1</v>
      </c>
      <c r="J185" s="3">
        <v>599.21249999999998</v>
      </c>
      <c r="K185" s="3">
        <f>+J185*I185*1.21</f>
        <v>725.04712499999994</v>
      </c>
      <c r="L185" s="3"/>
      <c r="M185" s="3"/>
      <c r="N185" s="3" t="s">
        <v>2892</v>
      </c>
      <c r="O185" s="3">
        <f>+K185</f>
        <v>725.04712499999994</v>
      </c>
      <c r="P185" s="3">
        <f>+O185</f>
        <v>725.04712499999994</v>
      </c>
      <c r="Q185" s="3">
        <v>1109.09443874214</v>
      </c>
      <c r="R185" s="3">
        <f>+Q185*1.21</f>
        <v>1342.0042708779895</v>
      </c>
      <c r="S185" s="3">
        <f>+R185</f>
        <v>1342.0042708779895</v>
      </c>
      <c r="T185" s="3">
        <v>1342</v>
      </c>
      <c r="U185" s="3">
        <f t="shared" si="2"/>
        <v>-4.2708779894837789E-3</v>
      </c>
      <c r="V185" s="3"/>
      <c r="W185" s="3"/>
      <c r="X185" s="3"/>
      <c r="Y185" s="3"/>
      <c r="Z185" s="3"/>
      <c r="AA185" s="3"/>
      <c r="AB185" s="3"/>
      <c r="AC185" s="1"/>
      <c r="AD185" s="1"/>
    </row>
    <row r="186" spans="1:30" x14ac:dyDescent="0.25">
      <c r="A186" s="1" t="s">
        <v>1043</v>
      </c>
      <c r="B186" s="1" t="s">
        <v>1044</v>
      </c>
      <c r="C186" s="2">
        <v>44389</v>
      </c>
      <c r="D186" s="1" t="s">
        <v>1045</v>
      </c>
      <c r="E186" s="1" t="s">
        <v>1046</v>
      </c>
      <c r="F186" s="1">
        <v>3329</v>
      </c>
      <c r="G186" s="1" t="s">
        <v>1047</v>
      </c>
      <c r="H186" s="1" t="s">
        <v>1048</v>
      </c>
      <c r="I186" s="3">
        <v>6</v>
      </c>
      <c r="J186" s="3">
        <v>271.13819999999998</v>
      </c>
      <c r="K186" s="3">
        <f>+J186*I186*1.21</f>
        <v>1968.4633319999998</v>
      </c>
      <c r="L186" s="3"/>
      <c r="M186" s="3"/>
      <c r="N186" s="3" t="s">
        <v>2892</v>
      </c>
      <c r="O186" s="3">
        <f>+K186</f>
        <v>1968.4633319999998</v>
      </c>
      <c r="P186" s="3">
        <f>+O186</f>
        <v>1968.4633319999998</v>
      </c>
      <c r="Q186" s="3">
        <v>2727.19188556364</v>
      </c>
      <c r="R186" s="3">
        <f>+Q186*1.21</f>
        <v>3299.9021815320043</v>
      </c>
      <c r="S186" s="3">
        <f>+R186</f>
        <v>3299.9021815320043</v>
      </c>
      <c r="T186" s="3">
        <v>3299.94</v>
      </c>
      <c r="U186" s="3">
        <f t="shared" si="2"/>
        <v>3.7818467995748506E-2</v>
      </c>
      <c r="V186" s="3"/>
      <c r="W186" s="3"/>
      <c r="X186" s="3"/>
      <c r="Y186" s="3"/>
      <c r="Z186" s="3"/>
      <c r="AA186" s="3"/>
      <c r="AB186" s="3"/>
      <c r="AC186" s="1"/>
      <c r="AD186" s="1"/>
    </row>
    <row r="187" spans="1:30" x14ac:dyDescent="0.25">
      <c r="A187" s="1" t="s">
        <v>56</v>
      </c>
      <c r="B187" s="1" t="s">
        <v>57</v>
      </c>
      <c r="C187" s="2">
        <v>44389</v>
      </c>
      <c r="D187" s="1" t="s">
        <v>58</v>
      </c>
      <c r="E187" s="1" t="s">
        <v>59</v>
      </c>
      <c r="F187" s="1"/>
      <c r="G187" s="1" t="s">
        <v>60</v>
      </c>
      <c r="H187" s="1" t="s">
        <v>61</v>
      </c>
      <c r="I187" s="3">
        <v>-1</v>
      </c>
      <c r="J187" s="3">
        <v>96.694214876033101</v>
      </c>
      <c r="K187" s="3">
        <f>+J187*I187*1.21</f>
        <v>-117.00000000000004</v>
      </c>
      <c r="L187" s="3"/>
      <c r="M187" s="3"/>
      <c r="N187" s="3"/>
      <c r="O187" s="3">
        <v>0</v>
      </c>
      <c r="P187" s="3"/>
      <c r="Q187" s="3">
        <v>-96.694214876033101</v>
      </c>
      <c r="R187" s="3">
        <f>+Q187*1.21</f>
        <v>-117.00000000000004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1" t="s">
        <v>62</v>
      </c>
      <c r="AD187" s="1" t="s">
        <v>63</v>
      </c>
    </row>
    <row r="188" spans="1:30" x14ac:dyDescent="0.25">
      <c r="A188" s="12" t="s">
        <v>2821</v>
      </c>
      <c r="B188" s="12" t="s">
        <v>2822</v>
      </c>
      <c r="C188" s="13">
        <v>44389</v>
      </c>
      <c r="D188" s="12" t="s">
        <v>2823</v>
      </c>
      <c r="E188" s="12" t="s">
        <v>2824</v>
      </c>
      <c r="F188" s="12">
        <v>3337</v>
      </c>
      <c r="G188" s="12" t="s">
        <v>2825</v>
      </c>
      <c r="H188" s="12" t="s">
        <v>2826</v>
      </c>
      <c r="I188" s="14">
        <v>2</v>
      </c>
      <c r="J188" s="14">
        <v>129.82660000000001</v>
      </c>
      <c r="K188" s="14">
        <f>+J188*I188*1.21</f>
        <v>314.18037200000003</v>
      </c>
      <c r="L188" s="14"/>
      <c r="M188" s="14"/>
      <c r="N188" s="3" t="s">
        <v>2892</v>
      </c>
      <c r="O188" s="3">
        <f>+K188</f>
        <v>314.18037200000003</v>
      </c>
      <c r="P188" s="14">
        <f>+O188+O187</f>
        <v>314.18037200000003</v>
      </c>
      <c r="Q188" s="14">
        <v>644.61856454545398</v>
      </c>
      <c r="R188" s="14">
        <f>+Q188*1.21</f>
        <v>779.98846309999931</v>
      </c>
      <c r="S188" s="14">
        <f>+R188+R187</f>
        <v>662.98846309999931</v>
      </c>
      <c r="T188" s="3">
        <v>663</v>
      </c>
      <c r="U188" s="3">
        <f t="shared" si="2"/>
        <v>1.1536900000692185E-2</v>
      </c>
      <c r="V188" s="14"/>
      <c r="W188" s="14"/>
      <c r="X188" s="14"/>
      <c r="Y188" s="14"/>
      <c r="Z188" s="14"/>
      <c r="AA188" s="14"/>
      <c r="AB188" s="14"/>
      <c r="AC188" s="12" t="s">
        <v>2827</v>
      </c>
      <c r="AD188" s="12" t="s">
        <v>2828</v>
      </c>
    </row>
    <row r="189" spans="1:30" x14ac:dyDescent="0.25">
      <c r="A189" s="1" t="s">
        <v>722</v>
      </c>
      <c r="B189" s="1" t="s">
        <v>723</v>
      </c>
      <c r="C189" s="2">
        <v>44390</v>
      </c>
      <c r="D189" s="1" t="s">
        <v>724</v>
      </c>
      <c r="E189" s="1" t="s">
        <v>725</v>
      </c>
      <c r="F189" s="1"/>
      <c r="G189" s="1" t="s">
        <v>726</v>
      </c>
      <c r="H189" s="1" t="s">
        <v>727</v>
      </c>
      <c r="I189" s="3">
        <v>1</v>
      </c>
      <c r="J189" s="3">
        <v>316.34160000000003</v>
      </c>
      <c r="K189" s="3">
        <f>+J189*I189*1.21</f>
        <v>382.77333600000003</v>
      </c>
      <c r="L189" s="3"/>
      <c r="M189" s="3"/>
      <c r="N189" s="3" t="s">
        <v>2892</v>
      </c>
      <c r="O189" s="3">
        <f>+K189</f>
        <v>382.77333600000003</v>
      </c>
      <c r="P189" s="3"/>
      <c r="Q189" s="3">
        <v>528.91524297520698</v>
      </c>
      <c r="R189" s="3">
        <f>+Q189*1.21</f>
        <v>639.98744400000044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1"/>
      <c r="AD189" s="1"/>
    </row>
    <row r="190" spans="1:30" x14ac:dyDescent="0.25">
      <c r="A190" s="1" t="s">
        <v>1626</v>
      </c>
      <c r="B190" s="1" t="s">
        <v>1627</v>
      </c>
      <c r="C190" s="2">
        <v>44390</v>
      </c>
      <c r="D190" s="1" t="s">
        <v>1628</v>
      </c>
      <c r="E190" s="1" t="s">
        <v>1629</v>
      </c>
      <c r="F190" s="1"/>
      <c r="G190" s="1" t="s">
        <v>1630</v>
      </c>
      <c r="H190" s="1" t="s">
        <v>1631</v>
      </c>
      <c r="I190" s="3">
        <v>1</v>
      </c>
      <c r="J190" s="3">
        <v>360.64132231405</v>
      </c>
      <c r="K190" s="3">
        <f>+J190*I190*1.21</f>
        <v>436.37600000000049</v>
      </c>
      <c r="L190" s="3"/>
      <c r="M190" s="3"/>
      <c r="N190" s="3">
        <f>+K190*0.95</f>
        <v>414.55720000000042</v>
      </c>
      <c r="O190" s="3">
        <f>+N190-(N190*9.09/100)</f>
        <v>376.87395052000039</v>
      </c>
      <c r="P190" s="3"/>
      <c r="Q190" s="3">
        <v>375.51777685950498</v>
      </c>
      <c r="R190" s="3">
        <f>+Q190*1.21</f>
        <v>454.37651000000102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1"/>
      <c r="AD190" s="1"/>
    </row>
    <row r="191" spans="1:30" x14ac:dyDescent="0.25">
      <c r="A191" s="1" t="s">
        <v>2867</v>
      </c>
      <c r="B191" s="1" t="s">
        <v>2868</v>
      </c>
      <c r="C191" s="2">
        <v>44390</v>
      </c>
      <c r="D191" s="1" t="s">
        <v>2869</v>
      </c>
      <c r="E191" s="1" t="s">
        <v>2870</v>
      </c>
      <c r="F191" s="1">
        <v>3320</v>
      </c>
      <c r="G191" s="1" t="s">
        <v>2871</v>
      </c>
      <c r="H191" s="1" t="s">
        <v>2872</v>
      </c>
      <c r="I191" s="3">
        <v>1</v>
      </c>
      <c r="J191" s="3">
        <v>244.51041322314001</v>
      </c>
      <c r="K191" s="3">
        <f>+J191*I191*1.21</f>
        <v>295.85759999999942</v>
      </c>
      <c r="L191" s="3"/>
      <c r="M191" s="3">
        <f>+K191*0.85</f>
        <v>251.47895999999949</v>
      </c>
      <c r="N191" s="3">
        <f>+M191*0.95</f>
        <v>238.90501199999952</v>
      </c>
      <c r="O191" s="14">
        <f>+N191-(N191*9.09/100)</f>
        <v>217.18854640919955</v>
      </c>
      <c r="P191" s="3">
        <f>+O191+O190+O189</f>
        <v>976.83583292920002</v>
      </c>
      <c r="Q191" s="3">
        <v>452.88952268429699</v>
      </c>
      <c r="R191" s="3">
        <f>+Q191*1.21</f>
        <v>547.99632244799932</v>
      </c>
      <c r="S191" s="3">
        <f>+R191+R190+R189</f>
        <v>1642.3602764480006</v>
      </c>
      <c r="T191" s="3">
        <v>1642.37</v>
      </c>
      <c r="U191" s="3">
        <f t="shared" si="2"/>
        <v>9.7235519992864283E-3</v>
      </c>
      <c r="V191" s="3"/>
      <c r="W191" s="3"/>
      <c r="X191" s="3"/>
      <c r="Y191" s="3"/>
      <c r="Z191" s="3"/>
      <c r="AA191" s="3"/>
      <c r="AB191" s="3"/>
      <c r="AC191" s="1"/>
      <c r="AD191" s="1"/>
    </row>
    <row r="192" spans="1:30" x14ac:dyDescent="0.25">
      <c r="A192" s="1" t="s">
        <v>1019</v>
      </c>
      <c r="B192" s="1" t="s">
        <v>1020</v>
      </c>
      <c r="C192" s="2">
        <v>44390</v>
      </c>
      <c r="D192" s="1" t="s">
        <v>1021</v>
      </c>
      <c r="E192" s="1" t="s">
        <v>1022</v>
      </c>
      <c r="F192" s="1"/>
      <c r="G192" s="1" t="s">
        <v>1023</v>
      </c>
      <c r="H192" s="1" t="s">
        <v>1024</v>
      </c>
      <c r="I192" s="3">
        <v>4</v>
      </c>
      <c r="J192" s="3">
        <v>271.13819999999998</v>
      </c>
      <c r="K192" s="3">
        <f>+J192*I192*1.21</f>
        <v>1312.3088879999998</v>
      </c>
      <c r="L192" s="3"/>
      <c r="M192" s="3"/>
      <c r="N192" s="3" t="s">
        <v>2892</v>
      </c>
      <c r="O192" s="3">
        <f>+K192</f>
        <v>1312.3088879999998</v>
      </c>
      <c r="P192" s="3"/>
      <c r="Q192" s="3">
        <v>1818.1279237090901</v>
      </c>
      <c r="R192" s="3">
        <f>+Q192*1.21</f>
        <v>2199.9347876879988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1"/>
      <c r="AD192" s="1"/>
    </row>
    <row r="193" spans="1:30" s="15" customFormat="1" x14ac:dyDescent="0.25">
      <c r="A193" s="1" t="s">
        <v>1073</v>
      </c>
      <c r="B193" s="1" t="s">
        <v>1074</v>
      </c>
      <c r="C193" s="2">
        <v>44390</v>
      </c>
      <c r="D193" s="1" t="s">
        <v>1075</v>
      </c>
      <c r="E193" s="1" t="s">
        <v>1076</v>
      </c>
      <c r="F193" s="1">
        <v>3322</v>
      </c>
      <c r="G193" s="1" t="s">
        <v>1077</v>
      </c>
      <c r="H193" s="1" t="s">
        <v>1078</v>
      </c>
      <c r="I193" s="3">
        <v>2</v>
      </c>
      <c r="J193" s="3">
        <v>271.13819999999998</v>
      </c>
      <c r="K193" s="3">
        <f>+J193*I193*1.21</f>
        <v>656.1544439999999</v>
      </c>
      <c r="L193" s="3"/>
      <c r="M193" s="3"/>
      <c r="N193" s="3" t="s">
        <v>2892</v>
      </c>
      <c r="O193" s="3">
        <f>+K193</f>
        <v>656.1544439999999</v>
      </c>
      <c r="P193" s="3">
        <f>+O193+O192</f>
        <v>1968.4633319999998</v>
      </c>
      <c r="Q193" s="3">
        <v>909.06396185454605</v>
      </c>
      <c r="R193" s="3">
        <f>+Q193*1.21</f>
        <v>1099.9673938440008</v>
      </c>
      <c r="S193" s="3">
        <f>+R193+R192</f>
        <v>3299.9021815319993</v>
      </c>
      <c r="T193" s="3">
        <v>3299.94</v>
      </c>
      <c r="U193" s="3">
        <f t="shared" si="2"/>
        <v>3.7818468000750727E-2</v>
      </c>
      <c r="V193" s="3"/>
      <c r="W193" s="3"/>
      <c r="X193" s="3"/>
      <c r="Y193" s="3"/>
      <c r="Z193" s="3"/>
      <c r="AA193" s="3"/>
      <c r="AB193" s="3"/>
      <c r="AC193" s="1"/>
      <c r="AD193" s="1"/>
    </row>
    <row r="194" spans="1:30" s="15" customFormat="1" x14ac:dyDescent="0.25">
      <c r="A194" s="1" t="s">
        <v>932</v>
      </c>
      <c r="B194" s="1" t="s">
        <v>933</v>
      </c>
      <c r="C194" s="2">
        <v>44390</v>
      </c>
      <c r="D194" s="1" t="s">
        <v>934</v>
      </c>
      <c r="E194" s="1" t="s">
        <v>935</v>
      </c>
      <c r="F194" s="1"/>
      <c r="G194" s="1" t="s">
        <v>936</v>
      </c>
      <c r="H194" s="1" t="s">
        <v>937</v>
      </c>
      <c r="I194" s="3">
        <v>1</v>
      </c>
      <c r="J194" s="3">
        <v>287.57580000000002</v>
      </c>
      <c r="K194" s="3">
        <f>+J194*I194*1.21</f>
        <v>347.96671800000001</v>
      </c>
      <c r="L194" s="3"/>
      <c r="M194" s="3"/>
      <c r="N194" s="3" t="s">
        <v>2892</v>
      </c>
      <c r="O194" s="3">
        <f>+K194</f>
        <v>347.96671800000001</v>
      </c>
      <c r="P194" s="3"/>
      <c r="Q194" s="3">
        <v>343.801131818182</v>
      </c>
      <c r="R194" s="3">
        <f>+Q194*1.21</f>
        <v>415.99936950000023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1"/>
      <c r="AD194" s="1"/>
    </row>
    <row r="195" spans="1:30" s="15" customFormat="1" x14ac:dyDescent="0.25">
      <c r="A195" s="1" t="s">
        <v>952</v>
      </c>
      <c r="B195" s="1" t="s">
        <v>953</v>
      </c>
      <c r="C195" s="2">
        <v>44390</v>
      </c>
      <c r="D195" s="1" t="s">
        <v>954</v>
      </c>
      <c r="E195" s="1" t="s">
        <v>955</v>
      </c>
      <c r="F195" s="1">
        <v>3318</v>
      </c>
      <c r="G195" s="1" t="s">
        <v>956</v>
      </c>
      <c r="H195" s="1" t="s">
        <v>957</v>
      </c>
      <c r="I195" s="3">
        <v>1</v>
      </c>
      <c r="J195" s="3">
        <v>180.73140000000001</v>
      </c>
      <c r="K195" s="3">
        <f>+J195*I195*1.21</f>
        <v>218.68499399999999</v>
      </c>
      <c r="L195" s="3"/>
      <c r="M195" s="3"/>
      <c r="N195" s="3" t="s">
        <v>2892</v>
      </c>
      <c r="O195" s="3">
        <f>+K195</f>
        <v>218.68499399999999</v>
      </c>
      <c r="P195" s="3">
        <f>+O195+O194</f>
        <v>566.65171199999997</v>
      </c>
      <c r="Q195" s="3">
        <v>302.468464710744</v>
      </c>
      <c r="R195" s="3">
        <f>+Q195*1.21</f>
        <v>365.98684230000021</v>
      </c>
      <c r="S195" s="3">
        <f>+R195+R194</f>
        <v>781.98621180000043</v>
      </c>
      <c r="T195" s="3">
        <v>781.99</v>
      </c>
      <c r="U195" s="3">
        <f t="shared" ref="U195:U257" si="3">+T195-S195</f>
        <v>3.7881999995761362E-3</v>
      </c>
      <c r="V195" s="3"/>
      <c r="W195" s="3"/>
      <c r="X195" s="3"/>
      <c r="Y195" s="3"/>
      <c r="Z195" s="3"/>
      <c r="AA195" s="3"/>
      <c r="AB195" s="3"/>
      <c r="AC195" s="1"/>
      <c r="AD195" s="1"/>
    </row>
    <row r="196" spans="1:30" s="15" customFormat="1" x14ac:dyDescent="0.25">
      <c r="A196" s="1" t="s">
        <v>2645</v>
      </c>
      <c r="B196" s="1" t="s">
        <v>2646</v>
      </c>
      <c r="C196" s="2">
        <v>44390</v>
      </c>
      <c r="D196" s="1" t="s">
        <v>2647</v>
      </c>
      <c r="E196" s="1" t="s">
        <v>2648</v>
      </c>
      <c r="F196" s="1">
        <v>3319</v>
      </c>
      <c r="G196" s="1" t="s">
        <v>2649</v>
      </c>
      <c r="H196" s="1" t="s">
        <v>2650</v>
      </c>
      <c r="I196" s="3">
        <v>1</v>
      </c>
      <c r="J196" s="3">
        <v>418.2</v>
      </c>
      <c r="K196" s="3">
        <f>+J196*I196*1.21</f>
        <v>506.02199999999999</v>
      </c>
      <c r="L196" s="3"/>
      <c r="M196" s="3"/>
      <c r="N196" s="3" t="s">
        <v>2892</v>
      </c>
      <c r="O196" s="3">
        <f>+K196</f>
        <v>506.02199999999999</v>
      </c>
      <c r="P196" s="3">
        <f>+O196</f>
        <v>506.02199999999999</v>
      </c>
      <c r="Q196" s="3">
        <v>652.88939117355403</v>
      </c>
      <c r="R196" s="3">
        <f>+Q196*1.21</f>
        <v>789.99616332000039</v>
      </c>
      <c r="S196" s="3">
        <f>+R196</f>
        <v>789.99616332000039</v>
      </c>
      <c r="T196" s="3">
        <v>790</v>
      </c>
      <c r="U196" s="3">
        <f t="shared" si="3"/>
        <v>3.83667999960835E-3</v>
      </c>
      <c r="V196" s="3"/>
      <c r="W196" s="3"/>
      <c r="X196" s="3"/>
      <c r="Y196" s="3"/>
      <c r="Z196" s="3"/>
      <c r="AA196" s="3"/>
      <c r="AB196" s="3"/>
      <c r="AC196" s="1"/>
      <c r="AD196" s="1"/>
    </row>
    <row r="197" spans="1:30" s="15" customFormat="1" x14ac:dyDescent="0.25">
      <c r="A197" s="1" t="s">
        <v>1841</v>
      </c>
      <c r="B197" s="1" t="s">
        <v>1842</v>
      </c>
      <c r="C197" s="2">
        <v>44390</v>
      </c>
      <c r="D197" s="1" t="s">
        <v>1843</v>
      </c>
      <c r="E197" s="1" t="s">
        <v>1844</v>
      </c>
      <c r="F197" s="1"/>
      <c r="G197" s="1" t="s">
        <v>1845</v>
      </c>
      <c r="H197" s="1" t="s">
        <v>1846</v>
      </c>
      <c r="I197" s="3">
        <v>4</v>
      </c>
      <c r="J197" s="3">
        <v>123.97499999999999</v>
      </c>
      <c r="K197" s="3">
        <f>+J197*I197*1.21</f>
        <v>600.03899999999999</v>
      </c>
      <c r="L197" s="3"/>
      <c r="M197" s="3"/>
      <c r="N197" s="3" t="s">
        <v>2892</v>
      </c>
      <c r="O197" s="3">
        <f>+K197</f>
        <v>600.03899999999999</v>
      </c>
      <c r="P197" s="3"/>
      <c r="Q197" s="3">
        <v>991.74049066115697</v>
      </c>
      <c r="R197" s="3">
        <f>+Q197*1.21</f>
        <v>1200.0059936999999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1"/>
      <c r="AD197" s="1"/>
    </row>
    <row r="198" spans="1:30" s="15" customFormat="1" x14ac:dyDescent="0.25">
      <c r="A198" s="1" t="s">
        <v>2121</v>
      </c>
      <c r="B198" s="1" t="s">
        <v>2122</v>
      </c>
      <c r="C198" s="2">
        <v>44390</v>
      </c>
      <c r="D198" s="1" t="s">
        <v>2123</v>
      </c>
      <c r="E198" s="1" t="s">
        <v>2124</v>
      </c>
      <c r="F198" s="1"/>
      <c r="G198" s="1" t="s">
        <v>2125</v>
      </c>
      <c r="H198" s="1" t="s">
        <v>2126</v>
      </c>
      <c r="I198" s="3">
        <v>1</v>
      </c>
      <c r="J198" s="3">
        <v>313.92991735537203</v>
      </c>
      <c r="K198" s="3">
        <f>+J198*I198*1.21</f>
        <v>379.85520000000014</v>
      </c>
      <c r="L198" s="3"/>
      <c r="M198" s="3">
        <f>+K198*0.9</f>
        <v>341.86968000000013</v>
      </c>
      <c r="N198" s="3">
        <f>+M198*0.95</f>
        <v>324.77619600000008</v>
      </c>
      <c r="O198" s="14">
        <f>+N198-(N198*9.09/100)</f>
        <v>295.25403978360009</v>
      </c>
      <c r="P198" s="3"/>
      <c r="Q198" s="3">
        <v>528.09290697520703</v>
      </c>
      <c r="R198" s="3">
        <f>+Q198*1.21</f>
        <v>638.99241744000051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1"/>
      <c r="AD198" s="1"/>
    </row>
    <row r="199" spans="1:30" s="15" customFormat="1" x14ac:dyDescent="0.25">
      <c r="A199" s="1" t="s">
        <v>2669</v>
      </c>
      <c r="B199" s="1" t="s">
        <v>2670</v>
      </c>
      <c r="C199" s="2">
        <v>44390</v>
      </c>
      <c r="D199" s="1" t="s">
        <v>2671</v>
      </c>
      <c r="E199" s="1" t="s">
        <v>2672</v>
      </c>
      <c r="F199" s="1">
        <v>3321</v>
      </c>
      <c r="G199" s="1" t="s">
        <v>2673</v>
      </c>
      <c r="H199" s="1" t="s">
        <v>2674</v>
      </c>
      <c r="I199" s="3">
        <v>1</v>
      </c>
      <c r="J199" s="3">
        <v>418.2</v>
      </c>
      <c r="K199" s="3">
        <f>+J199*I199*1.21</f>
        <v>506.02199999999999</v>
      </c>
      <c r="L199" s="3"/>
      <c r="M199" s="3"/>
      <c r="N199" s="3" t="s">
        <v>2892</v>
      </c>
      <c r="O199" s="3">
        <f>+K199</f>
        <v>506.02199999999999</v>
      </c>
      <c r="P199" s="3">
        <f>+O199+O198+O197</f>
        <v>1401.3150397836</v>
      </c>
      <c r="Q199" s="3">
        <v>652.88939117355403</v>
      </c>
      <c r="R199" s="3">
        <f>+Q199*1.21</f>
        <v>789.99616332000039</v>
      </c>
      <c r="S199" s="3">
        <f>+R199+R198+R197</f>
        <v>2628.9945744600009</v>
      </c>
      <c r="T199" s="3">
        <v>2629</v>
      </c>
      <c r="U199" s="3">
        <f t="shared" si="3"/>
        <v>5.4255399991234299E-3</v>
      </c>
      <c r="V199" s="3"/>
      <c r="W199" s="3"/>
      <c r="X199" s="3"/>
      <c r="Y199" s="3"/>
      <c r="Z199" s="3"/>
      <c r="AA199" s="3"/>
      <c r="AB199" s="3"/>
      <c r="AC199" s="1"/>
      <c r="AD199" s="1"/>
    </row>
    <row r="200" spans="1:30" x14ac:dyDescent="0.25">
      <c r="A200" s="1" t="s">
        <v>153</v>
      </c>
      <c r="B200" s="1" t="s">
        <v>154</v>
      </c>
      <c r="C200" s="2">
        <v>44390</v>
      </c>
      <c r="D200" s="1" t="s">
        <v>155</v>
      </c>
      <c r="E200" s="1" t="s">
        <v>156</v>
      </c>
      <c r="F200" s="1">
        <v>3343</v>
      </c>
      <c r="G200" s="1" t="s">
        <v>157</v>
      </c>
      <c r="H200" s="1" t="s">
        <v>158</v>
      </c>
      <c r="I200" s="3">
        <v>1</v>
      </c>
      <c r="J200" s="3">
        <v>677.73</v>
      </c>
      <c r="K200" s="3">
        <f>+J200*I200*1.21</f>
        <v>820.05330000000004</v>
      </c>
      <c r="L200" s="3"/>
      <c r="M200" s="3"/>
      <c r="N200" s="3" t="s">
        <v>2892</v>
      </c>
      <c r="O200" s="3">
        <f>+K200</f>
        <v>820.05330000000004</v>
      </c>
      <c r="P200" s="3">
        <f>+O200</f>
        <v>820.05330000000004</v>
      </c>
      <c r="Q200" s="3">
        <v>1253.7180776008299</v>
      </c>
      <c r="R200" s="3">
        <f>+Q200*1.21</f>
        <v>1516.9988738970042</v>
      </c>
      <c r="S200" s="3">
        <f>+R200</f>
        <v>1516.9988738970042</v>
      </c>
      <c r="T200" s="3">
        <v>1517</v>
      </c>
      <c r="U200" s="3">
        <f t="shared" si="3"/>
        <v>1.1261029958404833E-3</v>
      </c>
      <c r="V200" s="3"/>
      <c r="W200" s="3"/>
      <c r="X200" s="3"/>
      <c r="Y200" s="3"/>
      <c r="Z200" s="3"/>
      <c r="AA200" s="3"/>
      <c r="AB200" s="3"/>
      <c r="AC200" s="1"/>
      <c r="AD200" s="1"/>
    </row>
    <row r="201" spans="1:30" x14ac:dyDescent="0.25">
      <c r="A201" s="1" t="s">
        <v>458</v>
      </c>
      <c r="B201" s="1" t="s">
        <v>459</v>
      </c>
      <c r="C201" s="2">
        <v>44391</v>
      </c>
      <c r="D201" s="1" t="s">
        <v>460</v>
      </c>
      <c r="E201" s="1" t="s">
        <v>461</v>
      </c>
      <c r="F201" s="1"/>
      <c r="G201" s="1" t="s">
        <v>462</v>
      </c>
      <c r="H201" s="1" t="s">
        <v>463</v>
      </c>
      <c r="I201" s="3">
        <v>1</v>
      </c>
      <c r="J201" s="3">
        <v>150.7944</v>
      </c>
      <c r="K201" s="3">
        <f>+J201*I201*1.21</f>
        <v>182.46122399999999</v>
      </c>
      <c r="L201" s="3"/>
      <c r="M201" s="3"/>
      <c r="N201" s="3" t="s">
        <v>2892</v>
      </c>
      <c r="O201" s="3">
        <f>+K201</f>
        <v>182.46122399999999</v>
      </c>
      <c r="P201" s="3"/>
      <c r="Q201" s="3">
        <v>297.51859995041298</v>
      </c>
      <c r="R201" s="3">
        <f>+Q201*1.21</f>
        <v>359.99750593999971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1"/>
      <c r="AD201" s="1"/>
    </row>
    <row r="202" spans="1:30" x14ac:dyDescent="0.25">
      <c r="A202" s="1" t="s">
        <v>1769</v>
      </c>
      <c r="B202" s="1" t="s">
        <v>1770</v>
      </c>
      <c r="C202" s="2">
        <v>44391</v>
      </c>
      <c r="D202" s="1" t="s">
        <v>1771</v>
      </c>
      <c r="E202" s="1" t="s">
        <v>1772</v>
      </c>
      <c r="F202" s="1"/>
      <c r="G202" s="1" t="s">
        <v>1773</v>
      </c>
      <c r="H202" s="1" t="s">
        <v>1774</v>
      </c>
      <c r="I202" s="3">
        <v>1</v>
      </c>
      <c r="J202" s="3">
        <v>1038.11876033058</v>
      </c>
      <c r="K202" s="3">
        <f>+J202*I202*1.21</f>
        <v>1256.1237000000017</v>
      </c>
      <c r="L202" s="3">
        <f>+K202*0.6</f>
        <v>753.67422000000101</v>
      </c>
      <c r="M202" s="3"/>
      <c r="N202" s="3">
        <f>+K202*0.95</f>
        <v>1193.3175150000015</v>
      </c>
      <c r="O202" s="3">
        <f>+N202-(N202*9.09/100)</f>
        <v>1084.8449528865015</v>
      </c>
      <c r="P202" s="3"/>
      <c r="Q202" s="3">
        <v>1152.88278928513</v>
      </c>
      <c r="R202" s="3">
        <f>+Q202*1.21</f>
        <v>1394.9881750350073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1"/>
      <c r="AD202" s="1"/>
    </row>
    <row r="203" spans="1:30" x14ac:dyDescent="0.25">
      <c r="A203" s="1" t="s">
        <v>2133</v>
      </c>
      <c r="B203" s="1" t="s">
        <v>2134</v>
      </c>
      <c r="C203" s="2">
        <v>44391</v>
      </c>
      <c r="D203" s="1" t="s">
        <v>2135</v>
      </c>
      <c r="E203" s="1" t="s">
        <v>2136</v>
      </c>
      <c r="F203" s="1"/>
      <c r="G203" s="1" t="s">
        <v>2137</v>
      </c>
      <c r="H203" s="1" t="s">
        <v>2138</v>
      </c>
      <c r="I203" s="3">
        <v>2</v>
      </c>
      <c r="J203" s="3">
        <v>21.923636363636401</v>
      </c>
      <c r="K203" s="3">
        <f>+J203*I203*1.21</f>
        <v>53.055200000000092</v>
      </c>
      <c r="L203" s="3"/>
      <c r="M203" s="3"/>
      <c r="N203" s="3">
        <f>+K203*0.95</f>
        <v>50.402440000000084</v>
      </c>
      <c r="O203" s="3">
        <f>+N203-(N203*9.09/100)</f>
        <v>45.820858204000075</v>
      </c>
      <c r="P203" s="3"/>
      <c r="Q203" s="3">
        <v>80.984597309091001</v>
      </c>
      <c r="R203" s="3">
        <f>+Q203*1.21</f>
        <v>97.991362744000114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1"/>
      <c r="AD203" s="1"/>
    </row>
    <row r="204" spans="1:30" x14ac:dyDescent="0.25">
      <c r="A204" s="12" t="s">
        <v>2797</v>
      </c>
      <c r="B204" s="12" t="s">
        <v>2798</v>
      </c>
      <c r="C204" s="13">
        <v>44391</v>
      </c>
      <c r="D204" s="12" t="s">
        <v>2799</v>
      </c>
      <c r="E204" s="12" t="s">
        <v>2800</v>
      </c>
      <c r="F204" s="12">
        <v>3334</v>
      </c>
      <c r="G204" s="12" t="s">
        <v>2801</v>
      </c>
      <c r="H204" s="12" t="s">
        <v>2802</v>
      </c>
      <c r="I204" s="14">
        <v>1</v>
      </c>
      <c r="J204" s="14">
        <v>145.59379999999999</v>
      </c>
      <c r="K204" s="14">
        <f>+J204*I204*1.21</f>
        <v>176.16849799999997</v>
      </c>
      <c r="L204" s="14"/>
      <c r="M204" s="14"/>
      <c r="N204" s="3" t="s">
        <v>2892</v>
      </c>
      <c r="O204" s="3">
        <f>+K204</f>
        <v>176.16849799999997</v>
      </c>
      <c r="P204" s="14">
        <f>+O204+O203+O202+O201</f>
        <v>1489.2955330905013</v>
      </c>
      <c r="Q204" s="14">
        <v>322.31028132892601</v>
      </c>
      <c r="R204" s="14">
        <f>+Q204*1.21</f>
        <v>389.99544040800043</v>
      </c>
      <c r="S204" s="14">
        <f>+R204+R203+R202+R201</f>
        <v>2242.9724841270076</v>
      </c>
      <c r="T204" s="3">
        <v>2242.9899999999998</v>
      </c>
      <c r="U204" s="3">
        <f t="shared" si="3"/>
        <v>1.7515872992134973E-2</v>
      </c>
      <c r="V204" s="14"/>
      <c r="W204" s="14"/>
      <c r="X204" s="14"/>
      <c r="Y204" s="14"/>
      <c r="Z204" s="14"/>
      <c r="AA204" s="14"/>
      <c r="AB204" s="14"/>
      <c r="AC204" s="12"/>
      <c r="AD204" s="12"/>
    </row>
    <row r="205" spans="1:30" x14ac:dyDescent="0.25">
      <c r="A205" s="9" t="s">
        <v>2077</v>
      </c>
      <c r="B205" s="9" t="s">
        <v>2078</v>
      </c>
      <c r="C205" s="10">
        <v>44391</v>
      </c>
      <c r="D205" s="1" t="s">
        <v>2079</v>
      </c>
      <c r="E205" s="1" t="s">
        <v>2080</v>
      </c>
      <c r="F205" s="1"/>
      <c r="G205" s="1" t="s">
        <v>2081</v>
      </c>
      <c r="H205" s="9" t="s">
        <v>2082</v>
      </c>
      <c r="I205" s="11">
        <v>2</v>
      </c>
      <c r="J205" s="11">
        <v>1446.2809999999999</v>
      </c>
      <c r="K205" s="11">
        <f>+J205*I205*1.21</f>
        <v>3500.0000199999999</v>
      </c>
      <c r="L205" s="11"/>
      <c r="M205" s="11"/>
      <c r="N205" s="11">
        <f>+K205</f>
        <v>3500.0000199999999</v>
      </c>
      <c r="O205" s="11">
        <f>+N205</f>
        <v>3500.0000199999999</v>
      </c>
      <c r="P205" s="11"/>
      <c r="Q205" s="11">
        <v>3966.9317773685998</v>
      </c>
      <c r="R205" s="11">
        <f>+Q205*1.21</f>
        <v>4799.9874506160058</v>
      </c>
      <c r="S205" s="11"/>
      <c r="T205" s="3"/>
      <c r="U205" s="3"/>
      <c r="V205" s="11"/>
      <c r="W205" s="11"/>
      <c r="X205" s="11"/>
      <c r="Y205" s="11"/>
      <c r="Z205" s="11"/>
      <c r="AA205" s="11"/>
      <c r="AB205" s="11"/>
      <c r="AC205" s="9"/>
      <c r="AD205" s="9"/>
    </row>
    <row r="206" spans="1:30" x14ac:dyDescent="0.25">
      <c r="A206" s="1" t="s">
        <v>2741</v>
      </c>
      <c r="B206" s="1" t="s">
        <v>2742</v>
      </c>
      <c r="C206" s="2">
        <v>44391</v>
      </c>
      <c r="D206" s="1" t="s">
        <v>2743</v>
      </c>
      <c r="E206" s="1" t="s">
        <v>2744</v>
      </c>
      <c r="F206" s="1">
        <v>3339</v>
      </c>
      <c r="G206" s="1" t="s">
        <v>2745</v>
      </c>
      <c r="H206" s="1" t="s">
        <v>2746</v>
      </c>
      <c r="I206" s="3">
        <v>1</v>
      </c>
      <c r="J206" s="3">
        <v>404.05454545454501</v>
      </c>
      <c r="K206" s="3">
        <f>+J206*I206*1.21</f>
        <v>488.90599999999944</v>
      </c>
      <c r="L206" s="3"/>
      <c r="M206" s="3">
        <f>+K206*0.9</f>
        <v>440.01539999999949</v>
      </c>
      <c r="N206" s="3">
        <f>+M206*0.95</f>
        <v>418.0146299999995</v>
      </c>
      <c r="O206" s="14">
        <f>+N206-(N206*9.09/100)</f>
        <v>380.01710013299953</v>
      </c>
      <c r="P206" s="3">
        <f>+O206+O205</f>
        <v>3880.0171201329995</v>
      </c>
      <c r="Q206" s="3">
        <v>727.25777636363603</v>
      </c>
      <c r="R206" s="3">
        <f>+Q206*1.21</f>
        <v>879.98190939999961</v>
      </c>
      <c r="S206" s="3">
        <f>+R206+R205</f>
        <v>5679.9693600160053</v>
      </c>
      <c r="T206" s="3">
        <v>5679.99</v>
      </c>
      <c r="U206" s="3">
        <f t="shared" si="3"/>
        <v>2.0639983994442446E-2</v>
      </c>
      <c r="V206" s="3"/>
      <c r="W206" s="3"/>
      <c r="X206" s="3"/>
      <c r="Y206" s="3"/>
      <c r="Z206" s="3"/>
      <c r="AA206" s="3"/>
      <c r="AB206" s="3"/>
      <c r="AC206" s="1"/>
      <c r="AD206" s="1"/>
    </row>
    <row r="207" spans="1:30" x14ac:dyDescent="0.25">
      <c r="A207" s="1" t="s">
        <v>1522</v>
      </c>
      <c r="B207" s="1" t="s">
        <v>1523</v>
      </c>
      <c r="C207" s="2">
        <v>44391</v>
      </c>
      <c r="D207" s="1" t="s">
        <v>1524</v>
      </c>
      <c r="E207" s="1" t="s">
        <v>1525</v>
      </c>
      <c r="F207" s="1"/>
      <c r="G207" s="1" t="s">
        <v>1526</v>
      </c>
      <c r="H207" s="1" t="s">
        <v>1527</v>
      </c>
      <c r="I207" s="3">
        <v>1</v>
      </c>
      <c r="J207" s="3">
        <v>228.05148760330599</v>
      </c>
      <c r="K207" s="3">
        <f>+J207*I207*1.21</f>
        <v>275.94230000000022</v>
      </c>
      <c r="L207" s="3">
        <f>+K207*0.6</f>
        <v>165.56538000000012</v>
      </c>
      <c r="M207" s="3"/>
      <c r="N207" s="3">
        <f>+K207*0.95</f>
        <v>262.1451850000002</v>
      </c>
      <c r="O207" s="3">
        <f>+N207-(N207*9.09/100)</f>
        <v>238.31618768350017</v>
      </c>
      <c r="P207" s="3"/>
      <c r="Q207" s="3">
        <v>329.75560952975201</v>
      </c>
      <c r="R207" s="3">
        <f>+Q207*1.21</f>
        <v>399.00428753099993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1"/>
      <c r="AD207" s="1"/>
    </row>
    <row r="208" spans="1:30" x14ac:dyDescent="0.25">
      <c r="A208" s="1" t="s">
        <v>1590</v>
      </c>
      <c r="B208" s="1" t="s">
        <v>1591</v>
      </c>
      <c r="C208" s="2">
        <v>44391</v>
      </c>
      <c r="D208" s="1" t="s">
        <v>1592</v>
      </c>
      <c r="E208" s="1" t="s">
        <v>1593</v>
      </c>
      <c r="F208" s="1"/>
      <c r="G208" s="1" t="s">
        <v>1594</v>
      </c>
      <c r="H208" s="1" t="s">
        <v>1595</v>
      </c>
      <c r="I208" s="3">
        <v>1</v>
      </c>
      <c r="J208" s="3">
        <v>63.179090909090903</v>
      </c>
      <c r="K208" s="3">
        <f>+J208*I208*1.21</f>
        <v>76.446699999999993</v>
      </c>
      <c r="L208" s="3"/>
      <c r="M208" s="3"/>
      <c r="N208" s="3">
        <f>+K208*0.95</f>
        <v>72.624364999999983</v>
      </c>
      <c r="O208" s="3">
        <f>+N208-(N208*9.09/100)</f>
        <v>66.022810221499981</v>
      </c>
      <c r="P208" s="3"/>
      <c r="Q208" s="3">
        <v>123.953585618182</v>
      </c>
      <c r="R208" s="3">
        <f>+Q208*1.21</f>
        <v>149.98383859800023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1"/>
      <c r="AD208" s="1"/>
    </row>
    <row r="209" spans="1:30" x14ac:dyDescent="0.25">
      <c r="A209" s="1" t="s">
        <v>1602</v>
      </c>
      <c r="B209" s="1" t="s">
        <v>1603</v>
      </c>
      <c r="C209" s="2">
        <v>44391</v>
      </c>
      <c r="D209" s="1" t="s">
        <v>1604</v>
      </c>
      <c r="E209" s="1" t="s">
        <v>1605</v>
      </c>
      <c r="F209" s="1">
        <v>3326</v>
      </c>
      <c r="G209" s="1" t="s">
        <v>1606</v>
      </c>
      <c r="H209" s="1" t="s">
        <v>1607</v>
      </c>
      <c r="I209" s="3">
        <v>1</v>
      </c>
      <c r="J209" s="3">
        <v>270.48983471074399</v>
      </c>
      <c r="K209" s="3">
        <f>+J209*I209*1.21</f>
        <v>327.2927000000002</v>
      </c>
      <c r="L209" s="3"/>
      <c r="M209" s="3"/>
      <c r="N209" s="3">
        <f>+K209*0.95</f>
        <v>310.92806500000017</v>
      </c>
      <c r="O209" s="3">
        <f>+N209-(N209*9.09/100)</f>
        <v>282.66470389150015</v>
      </c>
      <c r="P209" s="3">
        <f>+O209+O208+O207</f>
        <v>587.00370179650031</v>
      </c>
      <c r="Q209" s="3">
        <v>504.12813434049599</v>
      </c>
      <c r="R209" s="3">
        <f>+Q209*1.21</f>
        <v>609.99504255200009</v>
      </c>
      <c r="S209" s="3">
        <f>+R209+R208+R207</f>
        <v>1158.9831686810003</v>
      </c>
      <c r="T209" s="3">
        <v>1158.98</v>
      </c>
      <c r="U209" s="3">
        <f t="shared" si="3"/>
        <v>-3.168681000261131E-3</v>
      </c>
      <c r="V209" s="3"/>
      <c r="W209" s="3"/>
      <c r="X209" s="3"/>
      <c r="Y209" s="3"/>
      <c r="Z209" s="3"/>
      <c r="AA209" s="3"/>
      <c r="AB209" s="3"/>
      <c r="AC209" s="1"/>
      <c r="AD209" s="1"/>
    </row>
    <row r="210" spans="1:30" x14ac:dyDescent="0.25">
      <c r="A210" s="1" t="s">
        <v>2269</v>
      </c>
      <c r="B210" s="1" t="s">
        <v>2270</v>
      </c>
      <c r="C210" s="2">
        <v>44391</v>
      </c>
      <c r="D210" s="1" t="s">
        <v>2271</v>
      </c>
      <c r="E210" s="1" t="s">
        <v>2272</v>
      </c>
      <c r="F210" s="1"/>
      <c r="G210" s="1" t="s">
        <v>2273</v>
      </c>
      <c r="H210" s="1" t="s">
        <v>2274</v>
      </c>
      <c r="I210" s="3">
        <v>1</v>
      </c>
      <c r="J210" s="3">
        <v>237.50520661157</v>
      </c>
      <c r="K210" s="3">
        <f>+J210*I210*1.21</f>
        <v>287.38129999999967</v>
      </c>
      <c r="L210" s="3"/>
      <c r="M210" s="3"/>
      <c r="N210" s="3">
        <f>+K210*0.95</f>
        <v>273.01223499999969</v>
      </c>
      <c r="O210" s="3">
        <f>+N210-(N210*9.09/100)</f>
        <v>248.19542283849972</v>
      </c>
      <c r="P210" s="3"/>
      <c r="Q210" s="3">
        <v>439.67201353140399</v>
      </c>
      <c r="R210" s="3">
        <f>+Q210*1.21</f>
        <v>532.00313637299882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1"/>
      <c r="AD210" s="1"/>
    </row>
    <row r="211" spans="1:30" x14ac:dyDescent="0.25">
      <c r="A211" s="12" t="s">
        <v>2481</v>
      </c>
      <c r="B211" s="12" t="s">
        <v>2482</v>
      </c>
      <c r="C211" s="13">
        <v>44391</v>
      </c>
      <c r="D211" s="12" t="s">
        <v>2483</v>
      </c>
      <c r="E211" s="12" t="s">
        <v>2484</v>
      </c>
      <c r="F211" s="12">
        <v>3323</v>
      </c>
      <c r="G211" s="12" t="s">
        <v>2485</v>
      </c>
      <c r="H211" s="12" t="s">
        <v>2486</v>
      </c>
      <c r="I211" s="14">
        <v>1</v>
      </c>
      <c r="J211" s="14">
        <v>661.15700000000004</v>
      </c>
      <c r="K211" s="14">
        <f>+J211*I211*1.21</f>
        <v>799.99997000000008</v>
      </c>
      <c r="L211" s="14"/>
      <c r="M211" s="14"/>
      <c r="N211" s="3" t="s">
        <v>2892</v>
      </c>
      <c r="O211" s="3">
        <f>+K211</f>
        <v>799.99997000000008</v>
      </c>
      <c r="P211" s="14">
        <f>+O211+O210</f>
        <v>1048.1953928384999</v>
      </c>
      <c r="Q211" s="14">
        <v>2561.9660660999998</v>
      </c>
      <c r="R211" s="14">
        <f>+Q211*1.21</f>
        <v>3099.9789399809997</v>
      </c>
      <c r="S211" s="14">
        <f>+R211+R210</f>
        <v>3631.9820763539983</v>
      </c>
      <c r="T211" s="3">
        <v>3631.99</v>
      </c>
      <c r="U211" s="3">
        <f t="shared" si="3"/>
        <v>7.9236460014726617E-3</v>
      </c>
      <c r="V211" s="14"/>
      <c r="W211" s="14"/>
      <c r="X211" s="14"/>
      <c r="Y211" s="14"/>
      <c r="Z211" s="14"/>
      <c r="AA211" s="14"/>
      <c r="AB211" s="14"/>
      <c r="AC211" s="12"/>
      <c r="AD211" s="12"/>
    </row>
    <row r="212" spans="1:30" x14ac:dyDescent="0.25">
      <c r="A212" s="1" t="s">
        <v>1674</v>
      </c>
      <c r="B212" s="1" t="s">
        <v>1675</v>
      </c>
      <c r="C212" s="2">
        <v>44391</v>
      </c>
      <c r="D212" s="1" t="s">
        <v>1676</v>
      </c>
      <c r="E212" s="1" t="s">
        <v>1677</v>
      </c>
      <c r="F212" s="1">
        <v>3324</v>
      </c>
      <c r="G212" s="1" t="s">
        <v>1678</v>
      </c>
      <c r="H212" s="1" t="s">
        <v>1679</v>
      </c>
      <c r="I212" s="3">
        <v>1</v>
      </c>
      <c r="J212" s="3">
        <v>1299.9889256198301</v>
      </c>
      <c r="K212" s="3">
        <f>+J212*I212*1.21</f>
        <v>1572.9865999999943</v>
      </c>
      <c r="L212" s="3"/>
      <c r="M212" s="14">
        <f>+K212*0.85</f>
        <v>1337.0386099999951</v>
      </c>
      <c r="N212" s="3">
        <f>+M212*0.95</f>
        <v>1270.1866794999953</v>
      </c>
      <c r="O212" s="14">
        <f>+N212-(N212*9.09/100)</f>
        <v>1154.7267103334457</v>
      </c>
      <c r="P212" s="3">
        <f>+O212</f>
        <v>1154.7267103334457</v>
      </c>
      <c r="Q212" s="3">
        <v>1982.6391102413199</v>
      </c>
      <c r="R212" s="3">
        <f>+Q212*1.21</f>
        <v>2398.9933233919969</v>
      </c>
      <c r="S212" s="3">
        <f>+R212</f>
        <v>2398.9933233919969</v>
      </c>
      <c r="T212" s="3">
        <v>2774.54</v>
      </c>
      <c r="U212" s="3">
        <f t="shared" si="3"/>
        <v>375.54667660800305</v>
      </c>
      <c r="V212" s="3"/>
      <c r="W212" s="3"/>
      <c r="X212" s="3"/>
      <c r="Y212" s="3"/>
      <c r="Z212" s="3"/>
      <c r="AA212" s="3"/>
      <c r="AB212" s="3" t="s">
        <v>2900</v>
      </c>
      <c r="AC212" s="1"/>
      <c r="AD212" s="1"/>
    </row>
    <row r="213" spans="1:30" x14ac:dyDescent="0.25">
      <c r="A213" s="1" t="s">
        <v>34</v>
      </c>
      <c r="B213" s="1" t="s">
        <v>35</v>
      </c>
      <c r="C213" s="2">
        <v>44391</v>
      </c>
      <c r="D213" s="1" t="s">
        <v>36</v>
      </c>
      <c r="E213" s="1" t="s">
        <v>37</v>
      </c>
      <c r="F213" s="1"/>
      <c r="G213" s="1" t="s">
        <v>38</v>
      </c>
      <c r="H213" s="1" t="s">
        <v>39</v>
      </c>
      <c r="I213" s="3">
        <v>1</v>
      </c>
      <c r="J213" s="3">
        <v>171.82939999999999</v>
      </c>
      <c r="K213" s="3">
        <f>+J213*I213*1.21</f>
        <v>207.91357399999998</v>
      </c>
      <c r="L213" s="3"/>
      <c r="M213" s="3"/>
      <c r="N213" s="3" t="s">
        <v>2892</v>
      </c>
      <c r="O213" s="3">
        <f>+K213</f>
        <v>207.91357399999998</v>
      </c>
      <c r="P213" s="3"/>
      <c r="Q213" s="3">
        <v>322.31137705537202</v>
      </c>
      <c r="R213" s="3">
        <f>+Q213*1.21</f>
        <v>389.99676623700014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1"/>
      <c r="AD213" s="1"/>
    </row>
    <row r="214" spans="1:30" x14ac:dyDescent="0.25">
      <c r="A214" s="1" t="s">
        <v>2651</v>
      </c>
      <c r="B214" s="1" t="s">
        <v>2652</v>
      </c>
      <c r="C214" s="2">
        <v>44391</v>
      </c>
      <c r="D214" s="1" t="s">
        <v>2653</v>
      </c>
      <c r="E214" s="1" t="s">
        <v>2654</v>
      </c>
      <c r="F214" s="1">
        <v>3325</v>
      </c>
      <c r="G214" s="1" t="s">
        <v>2655</v>
      </c>
      <c r="H214" s="1" t="s">
        <v>2656</v>
      </c>
      <c r="I214" s="3">
        <v>1</v>
      </c>
      <c r="J214" s="3">
        <v>418.2</v>
      </c>
      <c r="K214" s="3">
        <f>+J214*I214*1.21</f>
        <v>506.02199999999999</v>
      </c>
      <c r="L214" s="3"/>
      <c r="M214" s="3"/>
      <c r="N214" s="3" t="s">
        <v>2892</v>
      </c>
      <c r="O214" s="3">
        <f>+K214</f>
        <v>506.02199999999999</v>
      </c>
      <c r="P214" s="3">
        <f>+O214+O213</f>
        <v>713.93557399999997</v>
      </c>
      <c r="Q214" s="3">
        <v>652.88939117355403</v>
      </c>
      <c r="R214" s="3">
        <f>+Q214*1.21</f>
        <v>789.99616332000039</v>
      </c>
      <c r="S214" s="3">
        <f>+R214+R213</f>
        <v>1179.9929295570005</v>
      </c>
      <c r="T214" s="3">
        <v>1555.54</v>
      </c>
      <c r="U214" s="3">
        <f t="shared" si="3"/>
        <v>375.54707044299948</v>
      </c>
      <c r="V214" s="3"/>
      <c r="W214" s="3"/>
      <c r="X214" s="3"/>
      <c r="Y214" s="3"/>
      <c r="Z214" s="3"/>
      <c r="AA214" s="3"/>
      <c r="AB214" s="3" t="s">
        <v>2900</v>
      </c>
      <c r="AC214" s="1"/>
      <c r="AD214" s="1"/>
    </row>
    <row r="215" spans="1:30" x14ac:dyDescent="0.25">
      <c r="A215" s="1" t="s">
        <v>135</v>
      </c>
      <c r="B215" s="1" t="s">
        <v>136</v>
      </c>
      <c r="C215" s="2">
        <v>44391</v>
      </c>
      <c r="D215" s="1" t="s">
        <v>137</v>
      </c>
      <c r="E215" s="1" t="s">
        <v>138</v>
      </c>
      <c r="F215" s="1"/>
      <c r="G215" s="1" t="s">
        <v>139</v>
      </c>
      <c r="H215" s="1" t="s">
        <v>140</v>
      </c>
      <c r="I215" s="3">
        <v>1</v>
      </c>
      <c r="J215" s="3">
        <v>210.75749999999999</v>
      </c>
      <c r="K215" s="3">
        <f>+J215*I215*1.21</f>
        <v>255.01657499999999</v>
      </c>
      <c r="L215" s="3"/>
      <c r="M215" s="3"/>
      <c r="N215" s="3" t="s">
        <v>2892</v>
      </c>
      <c r="O215" s="3">
        <f>+K215</f>
        <v>255.01657499999999</v>
      </c>
      <c r="P215" s="3"/>
      <c r="Q215" s="3">
        <v>390.08227359008299</v>
      </c>
      <c r="R215" s="3">
        <f>+Q215*1.21</f>
        <v>471.99955104400038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1"/>
      <c r="AD215" s="1"/>
    </row>
    <row r="216" spans="1:30" x14ac:dyDescent="0.25">
      <c r="A216" s="1" t="s">
        <v>141</v>
      </c>
      <c r="B216" s="1" t="s">
        <v>142</v>
      </c>
      <c r="C216" s="2">
        <v>44391</v>
      </c>
      <c r="D216" s="1" t="s">
        <v>143</v>
      </c>
      <c r="E216" s="1" t="s">
        <v>144</v>
      </c>
      <c r="F216" s="1"/>
      <c r="G216" s="1" t="s">
        <v>145</v>
      </c>
      <c r="H216" s="1" t="s">
        <v>146</v>
      </c>
      <c r="I216" s="3">
        <v>1</v>
      </c>
      <c r="J216" s="3">
        <v>210.75749999999999</v>
      </c>
      <c r="K216" s="3">
        <f>+J216*I216*1.21</f>
        <v>255.01657499999999</v>
      </c>
      <c r="L216" s="3"/>
      <c r="M216" s="3"/>
      <c r="N216" s="3" t="s">
        <v>2892</v>
      </c>
      <c r="O216" s="3">
        <f>+K216</f>
        <v>255.01657499999999</v>
      </c>
      <c r="P216" s="3"/>
      <c r="Q216" s="3">
        <v>390.08227359008299</v>
      </c>
      <c r="R216" s="3">
        <f>+Q216*1.21</f>
        <v>471.99955104400038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1"/>
      <c r="AD216" s="1"/>
    </row>
    <row r="217" spans="1:30" x14ac:dyDescent="0.25">
      <c r="A217" s="1" t="s">
        <v>1272</v>
      </c>
      <c r="B217" s="1" t="s">
        <v>1273</v>
      </c>
      <c r="C217" s="2">
        <v>44391</v>
      </c>
      <c r="D217" s="1" t="s">
        <v>1274</v>
      </c>
      <c r="E217" s="1" t="s">
        <v>1275</v>
      </c>
      <c r="F217" s="1"/>
      <c r="G217" s="1" t="s">
        <v>1276</v>
      </c>
      <c r="H217" s="1" t="s">
        <v>1277</v>
      </c>
      <c r="I217" s="3">
        <v>2</v>
      </c>
      <c r="J217" s="3">
        <v>178.554462809917</v>
      </c>
      <c r="K217" s="3">
        <f>+J217*I217*1.21</f>
        <v>432.10179999999912</v>
      </c>
      <c r="L217" s="3"/>
      <c r="M217" s="3"/>
      <c r="N217" s="3">
        <f>+K217*0.95</f>
        <v>410.49670999999915</v>
      </c>
      <c r="O217" s="3">
        <f>+N217-(N217*9.09/100)</f>
        <v>373.18255906099921</v>
      </c>
      <c r="P217" s="3"/>
      <c r="Q217" s="3">
        <v>661.14432271404803</v>
      </c>
      <c r="R217" s="3">
        <f>+Q217*1.21</f>
        <v>799.9846304839981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1"/>
      <c r="AD217" s="1"/>
    </row>
    <row r="218" spans="1:30" x14ac:dyDescent="0.25">
      <c r="A218" s="1" t="s">
        <v>1528</v>
      </c>
      <c r="B218" s="1" t="s">
        <v>1529</v>
      </c>
      <c r="C218" s="2">
        <v>44391</v>
      </c>
      <c r="D218" s="1" t="s">
        <v>1530</v>
      </c>
      <c r="E218" s="1" t="s">
        <v>1531</v>
      </c>
      <c r="F218" s="1">
        <v>3327</v>
      </c>
      <c r="G218" s="1" t="s">
        <v>1532</v>
      </c>
      <c r="H218" s="1" t="s">
        <v>1533</v>
      </c>
      <c r="I218" s="3">
        <v>1</v>
      </c>
      <c r="J218" s="3">
        <v>228.05148760330599</v>
      </c>
      <c r="K218" s="3">
        <f>+J218*I218*1.21</f>
        <v>275.94230000000022</v>
      </c>
      <c r="L218" s="3">
        <f>+K218*0.6</f>
        <v>165.56538000000012</v>
      </c>
      <c r="M218" s="3"/>
      <c r="N218" s="3">
        <f>+K218*0.95</f>
        <v>262.1451850000002</v>
      </c>
      <c r="O218" s="3">
        <f>+N218-(N218*9.09/100)</f>
        <v>238.31618768350017</v>
      </c>
      <c r="P218" s="3">
        <f>+O218+O217+O216+O215</f>
        <v>1121.5318967444994</v>
      </c>
      <c r="Q218" s="3">
        <v>329.75560952975201</v>
      </c>
      <c r="R218" s="3">
        <f>+Q218*1.21</f>
        <v>399.00428753099993</v>
      </c>
      <c r="S218" s="3">
        <f>+R218+R217+R216+R215</f>
        <v>2142.9880201029987</v>
      </c>
      <c r="T218" s="3">
        <v>2142.98</v>
      </c>
      <c r="U218" s="3">
        <f t="shared" si="3"/>
        <v>-8.0201029986710637E-3</v>
      </c>
      <c r="V218" s="3"/>
      <c r="W218" s="3"/>
      <c r="X218" s="3"/>
      <c r="Y218" s="3"/>
      <c r="Z218" s="3"/>
      <c r="AA218" s="3"/>
      <c r="AB218" s="3"/>
      <c r="AC218" s="1"/>
      <c r="AD218" s="1"/>
    </row>
    <row r="219" spans="1:30" x14ac:dyDescent="0.25">
      <c r="A219" s="1" t="s">
        <v>1091</v>
      </c>
      <c r="B219" s="1" t="s">
        <v>1092</v>
      </c>
      <c r="C219" s="2">
        <v>44391</v>
      </c>
      <c r="D219" s="1" t="s">
        <v>1093</v>
      </c>
      <c r="E219" s="1" t="s">
        <v>1094</v>
      </c>
      <c r="F219" s="1">
        <v>3331</v>
      </c>
      <c r="G219" s="1" t="s">
        <v>1095</v>
      </c>
      <c r="H219" s="1" t="s">
        <v>1096</v>
      </c>
      <c r="I219" s="3">
        <v>1</v>
      </c>
      <c r="J219" s="3">
        <v>271.13819999999998</v>
      </c>
      <c r="K219" s="3">
        <f>+J219*I219*1.21</f>
        <v>328.07722199999995</v>
      </c>
      <c r="L219" s="3"/>
      <c r="M219" s="3"/>
      <c r="N219" s="3" t="s">
        <v>2892</v>
      </c>
      <c r="O219" s="3">
        <f>+K219</f>
        <v>328.07722199999995</v>
      </c>
      <c r="P219" s="3">
        <f>+O219</f>
        <v>328.07722199999995</v>
      </c>
      <c r="Q219" s="3">
        <v>454.53198092727303</v>
      </c>
      <c r="R219" s="3">
        <f>+Q219*1.21</f>
        <v>549.98369692200038</v>
      </c>
      <c r="S219" s="3">
        <f>+R219</f>
        <v>549.98369692200038</v>
      </c>
      <c r="T219" s="3">
        <v>549.99</v>
      </c>
      <c r="U219" s="3">
        <f t="shared" si="3"/>
        <v>6.3030779996324782E-3</v>
      </c>
      <c r="V219" s="3"/>
      <c r="W219" s="3"/>
      <c r="X219" s="3"/>
      <c r="Y219" s="3"/>
      <c r="Z219" s="3"/>
      <c r="AA219" s="3"/>
      <c r="AB219" s="3"/>
      <c r="AC219" s="1"/>
      <c r="AD219" s="1"/>
    </row>
    <row r="220" spans="1:30" x14ac:dyDescent="0.25">
      <c r="A220" s="1" t="s">
        <v>421</v>
      </c>
      <c r="B220" s="1" t="s">
        <v>422</v>
      </c>
      <c r="C220" s="2">
        <v>44391</v>
      </c>
      <c r="D220" s="1" t="s">
        <v>423</v>
      </c>
      <c r="E220" s="1" t="s">
        <v>424</v>
      </c>
      <c r="F220" s="1"/>
      <c r="G220" s="1" t="s">
        <v>425</v>
      </c>
      <c r="H220" s="1" t="s">
        <v>426</v>
      </c>
      <c r="I220" s="3">
        <v>1</v>
      </c>
      <c r="J220" s="3">
        <v>350.6</v>
      </c>
      <c r="K220" s="3">
        <f>+J220*I220*1.21</f>
        <v>424.226</v>
      </c>
      <c r="L220" s="3"/>
      <c r="M220" s="3"/>
      <c r="N220" s="3" t="s">
        <v>2892</v>
      </c>
      <c r="O220" s="3">
        <f>+K220</f>
        <v>424.226</v>
      </c>
      <c r="P220" s="3"/>
      <c r="Q220" s="3">
        <v>619.83308929752104</v>
      </c>
      <c r="R220" s="3">
        <f>+Q220*1.21</f>
        <v>749.99803805000045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1"/>
      <c r="AD220" s="1"/>
    </row>
    <row r="221" spans="1:30" x14ac:dyDescent="0.25">
      <c r="A221" s="1" t="s">
        <v>2065</v>
      </c>
      <c r="B221" s="1" t="s">
        <v>2066</v>
      </c>
      <c r="C221" s="2">
        <v>44391</v>
      </c>
      <c r="D221" s="1" t="s">
        <v>2067</v>
      </c>
      <c r="E221" s="1" t="s">
        <v>2068</v>
      </c>
      <c r="F221" s="1">
        <v>3332</v>
      </c>
      <c r="G221" s="1" t="s">
        <v>2069</v>
      </c>
      <c r="H221" s="1" t="s">
        <v>2070</v>
      </c>
      <c r="I221" s="3">
        <v>1</v>
      </c>
      <c r="J221" s="3">
        <v>177.905454545455</v>
      </c>
      <c r="K221" s="3">
        <f>+J221*I221*1.21</f>
        <v>215.26560000000055</v>
      </c>
      <c r="L221" s="3"/>
      <c r="M221" s="3">
        <f>+K221*0.9</f>
        <v>193.7390400000005</v>
      </c>
      <c r="N221" s="3">
        <f>+M221*0.95</f>
        <v>184.05208800000045</v>
      </c>
      <c r="O221" s="14">
        <f>+N221-(N221*9.09/100)</f>
        <v>167.3217532008004</v>
      </c>
      <c r="P221" s="3">
        <f>+O221+O220</f>
        <v>591.54775320080034</v>
      </c>
      <c r="Q221" s="3">
        <v>299.16759141818301</v>
      </c>
      <c r="R221" s="3">
        <f>+Q221*1.21</f>
        <v>361.99278561600141</v>
      </c>
      <c r="S221" s="3">
        <f>+R221+R220</f>
        <v>1111.9908236660019</v>
      </c>
      <c r="T221" s="3">
        <v>1455.97</v>
      </c>
      <c r="U221" s="3">
        <f t="shared" si="3"/>
        <v>343.97917633399811</v>
      </c>
      <c r="V221" s="3"/>
      <c r="W221" s="3"/>
      <c r="X221" s="3"/>
      <c r="Y221" s="3"/>
      <c r="Z221" s="3"/>
      <c r="AA221" s="3"/>
      <c r="AB221" s="3" t="s">
        <v>2900</v>
      </c>
      <c r="AC221" s="1"/>
      <c r="AD221" s="1"/>
    </row>
    <row r="222" spans="1:30" x14ac:dyDescent="0.25">
      <c r="A222" s="1" t="s">
        <v>958</v>
      </c>
      <c r="B222" s="1" t="s">
        <v>959</v>
      </c>
      <c r="C222" s="2">
        <v>44391</v>
      </c>
      <c r="D222" s="1" t="s">
        <v>960</v>
      </c>
      <c r="E222" s="1" t="s">
        <v>961</v>
      </c>
      <c r="F222" s="1"/>
      <c r="G222" s="1" t="s">
        <v>962</v>
      </c>
      <c r="H222" s="1" t="s">
        <v>963</v>
      </c>
      <c r="I222" s="3">
        <v>1</v>
      </c>
      <c r="J222" s="3">
        <v>180.73140000000001</v>
      </c>
      <c r="K222" s="3">
        <f>+J222*I222*1.21</f>
        <v>218.68499399999999</v>
      </c>
      <c r="L222" s="3"/>
      <c r="M222" s="3"/>
      <c r="N222" s="3" t="s">
        <v>2892</v>
      </c>
      <c r="O222" s="3">
        <f>+K222</f>
        <v>218.68499399999999</v>
      </c>
      <c r="P222" s="3"/>
      <c r="Q222" s="3">
        <v>302.468464710744</v>
      </c>
      <c r="R222" s="3">
        <f>+Q222*1.21</f>
        <v>365.98684230000021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1"/>
      <c r="AD222" s="1"/>
    </row>
    <row r="223" spans="1:30" x14ac:dyDescent="0.25">
      <c r="A223" s="1" t="s">
        <v>1207</v>
      </c>
      <c r="B223" s="1" t="s">
        <v>1208</v>
      </c>
      <c r="C223" s="2">
        <v>44391</v>
      </c>
      <c r="D223" s="1" t="s">
        <v>1209</v>
      </c>
      <c r="E223" s="1" t="s">
        <v>1210</v>
      </c>
      <c r="F223" s="1"/>
      <c r="G223" s="1" t="s">
        <v>1211</v>
      </c>
      <c r="H223" s="1" t="s">
        <v>1212</v>
      </c>
      <c r="I223" s="3">
        <v>2</v>
      </c>
      <c r="J223" s="3">
        <v>575.23379999999997</v>
      </c>
      <c r="K223" s="3">
        <f>+J223*I223*1.21</f>
        <v>1392.0657959999999</v>
      </c>
      <c r="L223" s="3"/>
      <c r="M223" s="3"/>
      <c r="N223" s="3" t="s">
        <v>2892</v>
      </c>
      <c r="O223" s="3">
        <f>+K223</f>
        <v>1392.0657959999999</v>
      </c>
      <c r="P223" s="3"/>
      <c r="Q223" s="3">
        <v>1925.60656349091</v>
      </c>
      <c r="R223" s="3">
        <f>+Q223*1.21</f>
        <v>2329.9839418240012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1"/>
      <c r="AD223" s="1"/>
    </row>
    <row r="224" spans="1:30" x14ac:dyDescent="0.25">
      <c r="A224" s="1" t="s">
        <v>2127</v>
      </c>
      <c r="B224" s="1" t="s">
        <v>2128</v>
      </c>
      <c r="C224" s="2">
        <v>44391</v>
      </c>
      <c r="D224" s="1" t="s">
        <v>2129</v>
      </c>
      <c r="E224" s="1" t="s">
        <v>2130</v>
      </c>
      <c r="F224" s="1">
        <v>3333</v>
      </c>
      <c r="G224" s="1" t="s">
        <v>2131</v>
      </c>
      <c r="H224" s="1" t="s">
        <v>2132</v>
      </c>
      <c r="I224" s="3">
        <v>4</v>
      </c>
      <c r="J224" s="3">
        <v>21.923636363636401</v>
      </c>
      <c r="K224" s="3">
        <f>+J224*I224*1.21</f>
        <v>106.11040000000018</v>
      </c>
      <c r="L224" s="3"/>
      <c r="M224" s="3"/>
      <c r="N224" s="3">
        <f>+K224*0.95</f>
        <v>100.80488000000017</v>
      </c>
      <c r="O224" s="3">
        <f>+N224-(N224*9.09/100)</f>
        <v>91.64171640800015</v>
      </c>
      <c r="P224" s="3">
        <f>+O224+O223+O222</f>
        <v>1702.3925064079999</v>
      </c>
      <c r="Q224" s="3">
        <v>161.969194618182</v>
      </c>
      <c r="R224" s="3">
        <f>+Q224*1.21</f>
        <v>195.98272548800023</v>
      </c>
      <c r="S224" s="3">
        <f>+R224+R223+R222</f>
        <v>2891.9535096120017</v>
      </c>
      <c r="T224" s="3">
        <v>3268.3</v>
      </c>
      <c r="U224" s="3">
        <f t="shared" si="3"/>
        <v>376.34649038799853</v>
      </c>
      <c r="V224" s="3"/>
      <c r="W224" s="3"/>
      <c r="X224" s="3"/>
      <c r="Y224" s="3"/>
      <c r="Z224" s="3"/>
      <c r="AA224" s="3"/>
      <c r="AB224" s="3" t="s">
        <v>2900</v>
      </c>
      <c r="AC224" s="1"/>
      <c r="AD224" s="1"/>
    </row>
    <row r="225" spans="1:30" x14ac:dyDescent="0.25">
      <c r="A225" s="1" t="s">
        <v>2579</v>
      </c>
      <c r="B225" s="1" t="s">
        <v>2580</v>
      </c>
      <c r="C225" s="2">
        <v>44391</v>
      </c>
      <c r="D225" s="1" t="s">
        <v>2581</v>
      </c>
      <c r="E225" s="1" t="s">
        <v>2582</v>
      </c>
      <c r="F225" s="1"/>
      <c r="G225" s="1" t="s">
        <v>2583</v>
      </c>
      <c r="H225" s="1" t="s">
        <v>2584</v>
      </c>
      <c r="I225" s="3">
        <v>1</v>
      </c>
      <c r="J225" s="3">
        <v>418.2</v>
      </c>
      <c r="K225" s="3">
        <f>+J225*I225*1.21</f>
        <v>506.02199999999999</v>
      </c>
      <c r="L225" s="3"/>
      <c r="M225" s="3"/>
      <c r="N225" s="3" t="s">
        <v>2892</v>
      </c>
      <c r="O225" s="3">
        <f>+K225</f>
        <v>506.02199999999999</v>
      </c>
      <c r="P225" s="3"/>
      <c r="Q225" s="3">
        <v>652.88939117355403</v>
      </c>
      <c r="R225" s="3">
        <f>+Q225*1.21</f>
        <v>789.99616332000039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1"/>
      <c r="AD225" s="1"/>
    </row>
    <row r="226" spans="1:30" x14ac:dyDescent="0.25">
      <c r="A226" s="1" t="s">
        <v>2723</v>
      </c>
      <c r="B226" s="1" t="s">
        <v>2724</v>
      </c>
      <c r="C226" s="2">
        <v>44391</v>
      </c>
      <c r="D226" s="1" t="s">
        <v>2725</v>
      </c>
      <c r="E226" s="1" t="s">
        <v>2726</v>
      </c>
      <c r="F226" s="1">
        <v>3335</v>
      </c>
      <c r="G226" s="1" t="s">
        <v>2727</v>
      </c>
      <c r="H226" s="1" t="s">
        <v>2728</v>
      </c>
      <c r="I226" s="3">
        <v>1</v>
      </c>
      <c r="J226" s="3">
        <v>418.2</v>
      </c>
      <c r="K226" s="3">
        <f>+J226*I226*1.21</f>
        <v>506.02199999999999</v>
      </c>
      <c r="L226" s="3"/>
      <c r="M226" s="3"/>
      <c r="N226" s="3" t="s">
        <v>2892</v>
      </c>
      <c r="O226" s="3">
        <f>+K226</f>
        <v>506.02199999999999</v>
      </c>
      <c r="P226" s="3">
        <f>+O226+O225</f>
        <v>1012.044</v>
      </c>
      <c r="Q226" s="3">
        <v>652.88939117355403</v>
      </c>
      <c r="R226" s="3">
        <f>+Q226*1.21</f>
        <v>789.99616332000039</v>
      </c>
      <c r="S226" s="3">
        <f>+R226+R225</f>
        <v>1579.9923266400008</v>
      </c>
      <c r="T226" s="3">
        <v>1580</v>
      </c>
      <c r="U226" s="3">
        <f t="shared" si="3"/>
        <v>7.6733599992167001E-3</v>
      </c>
      <c r="V226" s="3"/>
      <c r="W226" s="3"/>
      <c r="X226" s="3"/>
      <c r="Y226" s="3"/>
      <c r="Z226" s="3"/>
      <c r="AA226" s="3"/>
      <c r="AB226" s="3"/>
      <c r="AC226" s="1"/>
      <c r="AD226" s="1"/>
    </row>
    <row r="227" spans="1:30" x14ac:dyDescent="0.25">
      <c r="A227" s="1" t="s">
        <v>243</v>
      </c>
      <c r="B227" s="1" t="s">
        <v>244</v>
      </c>
      <c r="C227" s="2">
        <v>44391</v>
      </c>
      <c r="D227" s="1" t="s">
        <v>245</v>
      </c>
      <c r="E227" s="1" t="s">
        <v>246</v>
      </c>
      <c r="F227" s="1"/>
      <c r="G227" s="1" t="s">
        <v>247</v>
      </c>
      <c r="H227" s="1" t="s">
        <v>248</v>
      </c>
      <c r="I227" s="3">
        <v>1</v>
      </c>
      <c r="J227" s="3">
        <v>109.71</v>
      </c>
      <c r="K227" s="3">
        <f>+J227*I227*1.21</f>
        <v>132.7491</v>
      </c>
      <c r="L227" s="3"/>
      <c r="M227" s="3"/>
      <c r="N227" s="3" t="s">
        <v>2892</v>
      </c>
      <c r="O227" s="3">
        <f>+K227</f>
        <v>132.7491</v>
      </c>
      <c r="P227" s="3"/>
      <c r="Q227" s="3">
        <v>206.599357517356</v>
      </c>
      <c r="R227" s="3">
        <f>+Q227*1.21</f>
        <v>249.98522259600074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1"/>
      <c r="AD227" s="1"/>
    </row>
    <row r="228" spans="1:30" x14ac:dyDescent="0.25">
      <c r="A228" s="1" t="s">
        <v>249</v>
      </c>
      <c r="B228" s="1" t="s">
        <v>250</v>
      </c>
      <c r="C228" s="2">
        <v>44391</v>
      </c>
      <c r="D228" s="1" t="s">
        <v>251</v>
      </c>
      <c r="E228" s="1" t="s">
        <v>252</v>
      </c>
      <c r="F228" s="1"/>
      <c r="G228" s="1" t="s">
        <v>253</v>
      </c>
      <c r="H228" s="1" t="s">
        <v>254</v>
      </c>
      <c r="I228" s="3">
        <v>1</v>
      </c>
      <c r="J228" s="3">
        <v>602.04421487603304</v>
      </c>
      <c r="K228" s="3">
        <f>+J228*I228*1.21</f>
        <v>728.47349999999994</v>
      </c>
      <c r="L228" s="3"/>
      <c r="M228" s="3"/>
      <c r="N228" s="3">
        <f>+K228*0.95</f>
        <v>692.04982499999994</v>
      </c>
      <c r="O228" s="3">
        <f>+N228-(N228*9.09/100)</f>
        <v>629.14249590750001</v>
      </c>
      <c r="P228" s="3"/>
      <c r="Q228" s="3">
        <v>1063.64355530578</v>
      </c>
      <c r="R228" s="3">
        <f>+Q228*1.21</f>
        <v>1287.0087019199937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1"/>
      <c r="AD228" s="1"/>
    </row>
    <row r="229" spans="1:30" x14ac:dyDescent="0.25">
      <c r="A229" s="1" t="s">
        <v>397</v>
      </c>
      <c r="B229" s="1" t="s">
        <v>398</v>
      </c>
      <c r="C229" s="2">
        <v>44391</v>
      </c>
      <c r="D229" s="1" t="s">
        <v>399</v>
      </c>
      <c r="E229" s="1" t="s">
        <v>400</v>
      </c>
      <c r="F229" s="1"/>
      <c r="G229" s="1" t="s">
        <v>401</v>
      </c>
      <c r="H229" s="1" t="s">
        <v>402</v>
      </c>
      <c r="I229" s="3">
        <v>1</v>
      </c>
      <c r="J229" s="3">
        <v>790.36454545454603</v>
      </c>
      <c r="K229" s="3">
        <f>+J229*I229*1.21</f>
        <v>956.34110000000067</v>
      </c>
      <c r="L229" s="3"/>
      <c r="M229" s="3"/>
      <c r="N229" s="3">
        <f>+K229*0.95</f>
        <v>908.52404500000057</v>
      </c>
      <c r="O229" s="3">
        <f>+N229-(N229*9.09/100)</f>
        <v>825.93920930950048</v>
      </c>
      <c r="P229" s="3"/>
      <c r="Q229" s="3">
        <v>731.39544671818203</v>
      </c>
      <c r="R229" s="3">
        <f>+Q229*1.21</f>
        <v>884.98849052900027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1"/>
      <c r="AD229" s="1"/>
    </row>
    <row r="230" spans="1:30" x14ac:dyDescent="0.25">
      <c r="A230" s="1" t="s">
        <v>403</v>
      </c>
      <c r="B230" s="1" t="s">
        <v>404</v>
      </c>
      <c r="C230" s="2">
        <v>44391</v>
      </c>
      <c r="D230" s="1" t="s">
        <v>405</v>
      </c>
      <c r="E230" s="1" t="s">
        <v>406</v>
      </c>
      <c r="F230" s="1"/>
      <c r="G230" s="1" t="s">
        <v>407</v>
      </c>
      <c r="H230" s="1" t="s">
        <v>408</v>
      </c>
      <c r="I230" s="3">
        <v>1</v>
      </c>
      <c r="J230" s="3">
        <v>790.36454545454603</v>
      </c>
      <c r="K230" s="3">
        <f>+J230*I230*1.21</f>
        <v>956.34110000000067</v>
      </c>
      <c r="L230" s="3"/>
      <c r="M230" s="3"/>
      <c r="N230" s="3">
        <f>+K230*0.95</f>
        <v>908.52404500000057</v>
      </c>
      <c r="O230" s="3">
        <f>+N230-(N230*9.09/100)</f>
        <v>825.93920930950048</v>
      </c>
      <c r="P230" s="3"/>
      <c r="Q230" s="3">
        <v>731.39544671818203</v>
      </c>
      <c r="R230" s="3">
        <f>+Q230*1.21</f>
        <v>884.98849052900027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1"/>
      <c r="AD230" s="1"/>
    </row>
    <row r="231" spans="1:30" x14ac:dyDescent="0.25">
      <c r="A231" s="1" t="s">
        <v>2217</v>
      </c>
      <c r="B231" s="1" t="s">
        <v>2218</v>
      </c>
      <c r="C231" s="2">
        <v>44391</v>
      </c>
      <c r="D231" s="1" t="s">
        <v>2219</v>
      </c>
      <c r="E231" s="1" t="s">
        <v>2220</v>
      </c>
      <c r="F231" s="1"/>
      <c r="G231" s="1" t="s">
        <v>2221</v>
      </c>
      <c r="H231" s="1" t="s">
        <v>2222</v>
      </c>
      <c r="I231" s="3">
        <v>1</v>
      </c>
      <c r="J231" s="3">
        <v>31.667438016528902</v>
      </c>
      <c r="K231" s="3">
        <f>+J231*I231*1.21</f>
        <v>38.31759999999997</v>
      </c>
      <c r="L231" s="3"/>
      <c r="M231" s="3"/>
      <c r="N231" s="3">
        <f>+K231*0.95</f>
        <v>36.401719999999969</v>
      </c>
      <c r="O231" s="3">
        <f>+N231-(N231*9.09/100)</f>
        <v>33.092803651999972</v>
      </c>
      <c r="P231" s="3"/>
      <c r="Q231" s="3">
        <v>59.079089038016498</v>
      </c>
      <c r="R231" s="3">
        <f>+Q231*1.21</f>
        <v>71.485697735999963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1"/>
      <c r="AD231" s="1"/>
    </row>
    <row r="232" spans="1:30" x14ac:dyDescent="0.25">
      <c r="A232" s="1" t="s">
        <v>2333</v>
      </c>
      <c r="B232" s="1" t="s">
        <v>2334</v>
      </c>
      <c r="C232" s="2">
        <v>44391</v>
      </c>
      <c r="D232" s="1" t="s">
        <v>2335</v>
      </c>
      <c r="E232" s="1" t="s">
        <v>2336</v>
      </c>
      <c r="F232" s="1"/>
      <c r="G232" s="1" t="s">
        <v>2337</v>
      </c>
      <c r="H232" s="1" t="s">
        <v>2338</v>
      </c>
      <c r="I232" s="3">
        <v>1</v>
      </c>
      <c r="J232" s="3">
        <v>35.314132231404997</v>
      </c>
      <c r="K232" s="3">
        <f>+J232*I232*1.21</f>
        <v>42.730100000000043</v>
      </c>
      <c r="L232" s="3"/>
      <c r="M232" s="3"/>
      <c r="N232" s="3">
        <f>+K232*0.95</f>
        <v>40.593595000000036</v>
      </c>
      <c r="O232" s="3">
        <f>+N232-(N232*9.09/100)</f>
        <v>36.90363721450003</v>
      </c>
      <c r="P232" s="3"/>
      <c r="Q232" s="3">
        <v>66.115824646281098</v>
      </c>
      <c r="R232" s="3">
        <f>+Q232*1.21</f>
        <v>80.00014782200013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1"/>
      <c r="AD232" s="1"/>
    </row>
    <row r="233" spans="1:30" x14ac:dyDescent="0.25">
      <c r="A233" s="1" t="s">
        <v>2357</v>
      </c>
      <c r="B233" s="1" t="s">
        <v>2358</v>
      </c>
      <c r="C233" s="2">
        <v>44391</v>
      </c>
      <c r="D233" s="1" t="s">
        <v>2359</v>
      </c>
      <c r="E233" s="1" t="s">
        <v>2360</v>
      </c>
      <c r="F233" s="1">
        <v>3338</v>
      </c>
      <c r="G233" s="1" t="s">
        <v>2361</v>
      </c>
      <c r="H233" s="1" t="s">
        <v>2362</v>
      </c>
      <c r="I233" s="3">
        <v>1</v>
      </c>
      <c r="J233" s="3">
        <v>35.314132231404997</v>
      </c>
      <c r="K233" s="3">
        <f>+J233*I233*1.21</f>
        <v>42.730100000000043</v>
      </c>
      <c r="L233" s="3"/>
      <c r="M233" s="3"/>
      <c r="N233" s="3">
        <f>+K233*0.95</f>
        <v>40.593595000000036</v>
      </c>
      <c r="O233" s="3">
        <f>+N233-(N233*9.09/100)</f>
        <v>36.90363721450003</v>
      </c>
      <c r="P233" s="3">
        <f>+O233+O232+O231+O230+O229+O228+O227</f>
        <v>2520.6700926075009</v>
      </c>
      <c r="Q233" s="3">
        <v>66.115824646281098</v>
      </c>
      <c r="R233" s="3">
        <f>+Q233*1.21</f>
        <v>80.00014782200013</v>
      </c>
      <c r="S233" s="3">
        <f>+R233+R232+R231+R230+R229+R228+R227</f>
        <v>3538.4568989539953</v>
      </c>
      <c r="T233" s="3">
        <v>3538.46</v>
      </c>
      <c r="U233" s="3">
        <f t="shared" si="3"/>
        <v>3.1010460047582455E-3</v>
      </c>
      <c r="V233" s="3"/>
      <c r="W233" s="3"/>
      <c r="X233" s="3"/>
      <c r="Y233" s="3"/>
      <c r="Z233" s="3"/>
      <c r="AA233" s="3"/>
      <c r="AB233" s="3"/>
      <c r="AC233" s="1"/>
      <c r="AD233" s="1"/>
    </row>
    <row r="234" spans="1:30" x14ac:dyDescent="0.25">
      <c r="A234" s="1" t="s">
        <v>1793</v>
      </c>
      <c r="B234" s="1" t="s">
        <v>1794</v>
      </c>
      <c r="C234" s="2">
        <v>44391</v>
      </c>
      <c r="D234" s="1" t="s">
        <v>1795</v>
      </c>
      <c r="E234" s="1" t="s">
        <v>1796</v>
      </c>
      <c r="F234" s="1">
        <v>3350</v>
      </c>
      <c r="G234" s="1" t="s">
        <v>1797</v>
      </c>
      <c r="H234" s="1" t="s">
        <v>1798</v>
      </c>
      <c r="I234" s="3">
        <v>1</v>
      </c>
      <c r="J234" s="3">
        <v>624.93925619834704</v>
      </c>
      <c r="K234" s="3">
        <f>+J234*I234*1.21</f>
        <v>756.17649999999992</v>
      </c>
      <c r="L234" s="3"/>
      <c r="M234" s="3"/>
      <c r="N234" s="3">
        <f>+K234*0.95</f>
        <v>718.36767499999985</v>
      </c>
      <c r="O234" s="3">
        <f>+N234-(N234*9.09/100)</f>
        <v>653.06805334249987</v>
      </c>
      <c r="P234" s="3">
        <f>+O234</f>
        <v>653.06805334249987</v>
      </c>
      <c r="Q234" s="3">
        <v>1156.1938685</v>
      </c>
      <c r="R234" s="3">
        <f>+Q234*1.21</f>
        <v>1398.994580885</v>
      </c>
      <c r="S234" s="3">
        <f>+R234</f>
        <v>1398.994580885</v>
      </c>
      <c r="T234" s="3">
        <v>1399</v>
      </c>
      <c r="U234" s="3">
        <f t="shared" si="3"/>
        <v>5.4191149999951449E-3</v>
      </c>
      <c r="V234" s="3"/>
      <c r="W234" s="3"/>
      <c r="X234" s="3"/>
      <c r="Y234" s="3"/>
      <c r="Z234" s="3"/>
      <c r="AA234" s="3"/>
      <c r="AB234" s="3"/>
      <c r="AC234" s="1"/>
      <c r="AD234" s="1"/>
    </row>
    <row r="235" spans="1:30" x14ac:dyDescent="0.25">
      <c r="A235" s="12" t="s">
        <v>2099</v>
      </c>
      <c r="B235" s="12" t="s">
        <v>2100</v>
      </c>
      <c r="C235" s="13">
        <v>44391</v>
      </c>
      <c r="D235" s="12" t="s">
        <v>2101</v>
      </c>
      <c r="E235" s="12" t="s">
        <v>2102</v>
      </c>
      <c r="F235" s="12">
        <v>3340</v>
      </c>
      <c r="G235" s="12" t="s">
        <v>2103</v>
      </c>
      <c r="H235" s="12" t="s">
        <v>15</v>
      </c>
      <c r="I235" s="14">
        <v>1</v>
      </c>
      <c r="J235" s="14">
        <v>661.15700000000004</v>
      </c>
      <c r="K235" s="14">
        <f>+J235*I235*1.21</f>
        <v>799.99997000000008</v>
      </c>
      <c r="L235" s="14"/>
      <c r="M235" s="14"/>
      <c r="N235" s="3" t="s">
        <v>2892</v>
      </c>
      <c r="O235" s="3">
        <f>+K235</f>
        <v>799.99997000000008</v>
      </c>
      <c r="P235" s="14">
        <f>+O235</f>
        <v>799.99997000000008</v>
      </c>
      <c r="Q235" s="14">
        <v>2314.0464627000001</v>
      </c>
      <c r="R235" s="14">
        <f>+Q235*1.21</f>
        <v>2799.996219867</v>
      </c>
      <c r="S235" s="14">
        <f>+R235</f>
        <v>2799.996219867</v>
      </c>
      <c r="T235" s="3">
        <v>2800</v>
      </c>
      <c r="U235" s="3">
        <f t="shared" si="3"/>
        <v>3.7801329999638256E-3</v>
      </c>
      <c r="V235" s="14"/>
      <c r="W235" s="14"/>
      <c r="X235" s="14"/>
      <c r="Y235" s="14"/>
      <c r="Z235" s="14"/>
      <c r="AA235" s="14"/>
      <c r="AB235" s="14"/>
      <c r="AC235" s="12"/>
      <c r="AD235" s="12"/>
    </row>
    <row r="236" spans="1:30" x14ac:dyDescent="0.25">
      <c r="A236" s="1" t="s">
        <v>171</v>
      </c>
      <c r="B236" s="1" t="s">
        <v>172</v>
      </c>
      <c r="C236" s="2">
        <v>44391</v>
      </c>
      <c r="D236" s="1" t="s">
        <v>173</v>
      </c>
      <c r="E236" s="1" t="s">
        <v>174</v>
      </c>
      <c r="F236" s="1"/>
      <c r="G236" s="1" t="s">
        <v>175</v>
      </c>
      <c r="H236" s="1" t="s">
        <v>176</v>
      </c>
      <c r="I236" s="3">
        <v>1</v>
      </c>
      <c r="J236" s="3">
        <v>768.64</v>
      </c>
      <c r="K236" s="3">
        <f>+J236*I236*1.21</f>
        <v>930.05439999999999</v>
      </c>
      <c r="L236" s="3"/>
      <c r="M236" s="3"/>
      <c r="N236" s="3" t="s">
        <v>2892</v>
      </c>
      <c r="O236" s="3">
        <f>+K236</f>
        <v>930.05439999999999</v>
      </c>
      <c r="P236" s="3"/>
      <c r="Q236" s="3">
        <v>1421.4847851818199</v>
      </c>
      <c r="R236" s="3">
        <f>+Q236*1.21</f>
        <v>1719.996590070002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1"/>
      <c r="AD236" s="1"/>
    </row>
    <row r="237" spans="1:30" s="15" customFormat="1" x14ac:dyDescent="0.25">
      <c r="A237" s="1" t="s">
        <v>213</v>
      </c>
      <c r="B237" s="1" t="s">
        <v>214</v>
      </c>
      <c r="C237" s="2">
        <v>44391</v>
      </c>
      <c r="D237" s="1" t="s">
        <v>215</v>
      </c>
      <c r="E237" s="1" t="s">
        <v>216</v>
      </c>
      <c r="F237" s="1"/>
      <c r="G237" s="1" t="s">
        <v>217</v>
      </c>
      <c r="H237" s="1" t="s">
        <v>218</v>
      </c>
      <c r="I237" s="3">
        <v>1</v>
      </c>
      <c r="J237" s="3">
        <v>295.88</v>
      </c>
      <c r="K237" s="3">
        <f>+J237*I237*1.21</f>
        <v>358.01479999999998</v>
      </c>
      <c r="L237" s="3"/>
      <c r="M237" s="3"/>
      <c r="N237" s="3" t="s">
        <v>2892</v>
      </c>
      <c r="O237" s="3">
        <f>+K237</f>
        <v>358.01479999999998</v>
      </c>
      <c r="P237" s="3"/>
      <c r="Q237" s="3">
        <v>547.11159523305798</v>
      </c>
      <c r="R237" s="3">
        <f>+Q237*1.21</f>
        <v>662.00503023200019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1"/>
      <c r="AD237" s="1"/>
    </row>
    <row r="238" spans="1:30" x14ac:dyDescent="0.25">
      <c r="A238" s="1" t="s">
        <v>1175</v>
      </c>
      <c r="B238" s="1" t="s">
        <v>1176</v>
      </c>
      <c r="C238" s="2">
        <v>44391</v>
      </c>
      <c r="D238" s="1" t="s">
        <v>1177</v>
      </c>
      <c r="E238" s="1" t="s">
        <v>1178</v>
      </c>
      <c r="F238" s="1"/>
      <c r="G238" s="1" t="s">
        <v>1179</v>
      </c>
      <c r="H238" s="1" t="s">
        <v>1180</v>
      </c>
      <c r="I238" s="3">
        <v>1</v>
      </c>
      <c r="J238" s="3">
        <v>180.7388</v>
      </c>
      <c r="K238" s="3">
        <f>+J238*I238*1.21</f>
        <v>218.69394799999998</v>
      </c>
      <c r="L238" s="3"/>
      <c r="M238" s="3"/>
      <c r="N238" s="3" t="s">
        <v>2892</v>
      </c>
      <c r="O238" s="3">
        <f>+K238</f>
        <v>218.69394799999998</v>
      </c>
      <c r="P238" s="3"/>
      <c r="Q238" s="3">
        <v>302.47268737272702</v>
      </c>
      <c r="R238" s="3">
        <f>+Q238*1.21</f>
        <v>365.99195172099968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1"/>
      <c r="AD238" s="1"/>
    </row>
    <row r="239" spans="1:30" x14ac:dyDescent="0.25">
      <c r="A239" s="1" t="s">
        <v>1745</v>
      </c>
      <c r="B239" s="1" t="s">
        <v>1746</v>
      </c>
      <c r="C239" s="2">
        <v>44391</v>
      </c>
      <c r="D239" s="1" t="s">
        <v>1747</v>
      </c>
      <c r="E239" s="1" t="s">
        <v>1748</v>
      </c>
      <c r="F239" s="1"/>
      <c r="G239" s="1" t="s">
        <v>1749</v>
      </c>
      <c r="H239" s="1" t="s">
        <v>1750</v>
      </c>
      <c r="I239" s="3">
        <v>1</v>
      </c>
      <c r="J239" s="3">
        <v>95.047499999999999</v>
      </c>
      <c r="K239" s="3">
        <f>+J239*I239*1.21</f>
        <v>115.007475</v>
      </c>
      <c r="L239" s="3"/>
      <c r="M239" s="3"/>
      <c r="N239" s="3" t="s">
        <v>2892</v>
      </c>
      <c r="O239" s="3">
        <f>+K239</f>
        <v>115.007475</v>
      </c>
      <c r="P239" s="3"/>
      <c r="Q239" s="3">
        <v>214.87655838677699</v>
      </c>
      <c r="R239" s="3">
        <f>+Q239*1.21</f>
        <v>260.00063564800013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1"/>
      <c r="AD239" s="1"/>
    </row>
    <row r="240" spans="1:30" x14ac:dyDescent="0.25">
      <c r="A240" s="1" t="s">
        <v>2307</v>
      </c>
      <c r="B240" s="1" t="s">
        <v>2308</v>
      </c>
      <c r="C240" s="2">
        <v>44391</v>
      </c>
      <c r="D240" s="1" t="s">
        <v>2309</v>
      </c>
      <c r="E240" s="1" t="s">
        <v>2310</v>
      </c>
      <c r="F240" s="1"/>
      <c r="G240" s="1" t="s">
        <v>2311</v>
      </c>
      <c r="H240" s="1" t="s">
        <v>2312</v>
      </c>
      <c r="I240" s="3">
        <v>1</v>
      </c>
      <c r="J240" s="3">
        <v>91.3481818181818</v>
      </c>
      <c r="K240" s="3">
        <f>+J240*I240*1.21</f>
        <v>110.53129999999997</v>
      </c>
      <c r="L240" s="3"/>
      <c r="M240" s="3"/>
      <c r="N240" s="3">
        <f>+K240*0.95</f>
        <v>105.00473499999997</v>
      </c>
      <c r="O240" s="3">
        <f>+N240-(N240*9.09/100)</f>
        <v>95.459804588499964</v>
      </c>
      <c r="P240" s="3"/>
      <c r="Q240" s="3">
        <v>169.42347281818201</v>
      </c>
      <c r="R240" s="3">
        <f>+Q240*1.21</f>
        <v>205.00240211000022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1"/>
      <c r="AD240" s="1"/>
    </row>
    <row r="241" spans="1:30" x14ac:dyDescent="0.25">
      <c r="A241" s="1" t="s">
        <v>2535</v>
      </c>
      <c r="B241" s="1" t="s">
        <v>2536</v>
      </c>
      <c r="C241" s="2">
        <v>44391</v>
      </c>
      <c r="D241" s="1" t="s">
        <v>2537</v>
      </c>
      <c r="E241" s="1" t="s">
        <v>2538</v>
      </c>
      <c r="F241" s="1">
        <v>3354</v>
      </c>
      <c r="G241" s="1" t="s">
        <v>2539</v>
      </c>
      <c r="H241" s="1" t="s">
        <v>2540</v>
      </c>
      <c r="I241" s="3">
        <v>1</v>
      </c>
      <c r="J241" s="3">
        <v>247.95</v>
      </c>
      <c r="K241" s="3">
        <f>+J241*I241*1.21</f>
        <v>300.01949999999999</v>
      </c>
      <c r="L241" s="3"/>
      <c r="M241" s="3"/>
      <c r="N241" s="3">
        <f>+K241</f>
        <v>300.01949999999999</v>
      </c>
      <c r="O241" s="14">
        <f>+N241-(N241*9.09/100)</f>
        <v>272.74772745000001</v>
      </c>
      <c r="P241" s="3">
        <f>+O241+O240+O239+O238+O237+O236</f>
        <v>1989.9781550384998</v>
      </c>
      <c r="Q241" s="3">
        <v>438.00373531239597</v>
      </c>
      <c r="R241" s="3">
        <f>+Q241*1.21</f>
        <v>529.9845197279991</v>
      </c>
      <c r="S241" s="3">
        <f>+R241+R240+R239+R238+R237+R236</f>
        <v>3742.9811295090012</v>
      </c>
      <c r="T241" s="3">
        <v>3742.98</v>
      </c>
      <c r="U241" s="3">
        <f t="shared" si="3"/>
        <v>-1.1295090012026776E-3</v>
      </c>
      <c r="V241" s="3"/>
      <c r="W241" s="3"/>
      <c r="X241" s="3"/>
      <c r="Y241" s="3"/>
      <c r="Z241" s="3"/>
      <c r="AA241" s="3"/>
      <c r="AB241" s="3"/>
      <c r="AC241" s="1"/>
      <c r="AD241" s="1"/>
    </row>
    <row r="242" spans="1:30" x14ac:dyDescent="0.25">
      <c r="A242" s="12" t="s">
        <v>2463</v>
      </c>
      <c r="B242" s="12" t="s">
        <v>2464</v>
      </c>
      <c r="C242" s="13">
        <v>44391</v>
      </c>
      <c r="D242" s="12" t="s">
        <v>2465</v>
      </c>
      <c r="E242" s="12" t="s">
        <v>2466</v>
      </c>
      <c r="F242" s="12">
        <v>3355</v>
      </c>
      <c r="G242" s="12" t="s">
        <v>2467</v>
      </c>
      <c r="H242" s="12" t="s">
        <v>2468</v>
      </c>
      <c r="I242" s="14">
        <v>1</v>
      </c>
      <c r="J242" s="14">
        <v>743.85</v>
      </c>
      <c r="K242" s="14">
        <f>+J242*I242*1.21</f>
        <v>900.05849999999998</v>
      </c>
      <c r="L242" s="14"/>
      <c r="M242" s="14"/>
      <c r="N242" s="3" t="s">
        <v>2892</v>
      </c>
      <c r="O242" s="3">
        <f>+K242</f>
        <v>900.05849999999998</v>
      </c>
      <c r="P242" s="14">
        <f>+O242</f>
        <v>900.05849999999998</v>
      </c>
      <c r="Q242" s="14">
        <v>3140.4723600000002</v>
      </c>
      <c r="R242" s="14">
        <f>+Q242*1.21</f>
        <v>3799.9715556000001</v>
      </c>
      <c r="S242" s="14">
        <f>+R242</f>
        <v>3799.9715556000001</v>
      </c>
      <c r="T242" s="3">
        <v>3799.99</v>
      </c>
      <c r="U242" s="3">
        <f t="shared" si="3"/>
        <v>1.8444399999680172E-2</v>
      </c>
      <c r="V242" s="14"/>
      <c r="W242" s="14"/>
      <c r="X242" s="14"/>
      <c r="Y242" s="14"/>
      <c r="Z242" s="14"/>
      <c r="AA242" s="14"/>
      <c r="AB242" s="14"/>
      <c r="AC242" s="12"/>
      <c r="AD242" s="12"/>
    </row>
    <row r="243" spans="1:30" x14ac:dyDescent="0.25">
      <c r="A243" s="1" t="s">
        <v>1368</v>
      </c>
      <c r="B243" s="1" t="s">
        <v>1369</v>
      </c>
      <c r="C243" s="2">
        <v>44392</v>
      </c>
      <c r="D243" s="1" t="s">
        <v>1370</v>
      </c>
      <c r="E243" s="1" t="s">
        <v>1371</v>
      </c>
      <c r="F243" s="1"/>
      <c r="G243" s="1" t="s">
        <v>1372</v>
      </c>
      <c r="H243" s="1" t="s">
        <v>1373</v>
      </c>
      <c r="I243" s="3">
        <v>1</v>
      </c>
      <c r="J243" s="3">
        <v>119.993223140496</v>
      </c>
      <c r="K243" s="3">
        <f>+J243*I243*1.21</f>
        <v>145.19180000000014</v>
      </c>
      <c r="L243" s="3"/>
      <c r="M243" s="14">
        <f>+K243*0.85</f>
        <v>123.41303000000012</v>
      </c>
      <c r="N243" s="3">
        <f>+M243*0.95</f>
        <v>117.24237850000011</v>
      </c>
      <c r="O243" s="14">
        <f>+N243-(N243*9.09/100)</f>
        <v>106.58504629435011</v>
      </c>
      <c r="P243" s="3"/>
      <c r="Q243" s="3">
        <v>223.134598023141</v>
      </c>
      <c r="R243" s="3">
        <f>+Q243*1.21</f>
        <v>269.99286360800062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1"/>
      <c r="AD243" s="1"/>
    </row>
    <row r="244" spans="1:30" x14ac:dyDescent="0.25">
      <c r="A244" s="1" t="s">
        <v>2693</v>
      </c>
      <c r="B244" s="1" t="s">
        <v>2694</v>
      </c>
      <c r="C244" s="2">
        <v>44392</v>
      </c>
      <c r="D244" s="1" t="s">
        <v>2695</v>
      </c>
      <c r="E244" s="1" t="s">
        <v>2696</v>
      </c>
      <c r="F244" s="1">
        <v>3351</v>
      </c>
      <c r="G244" s="1" t="s">
        <v>2697</v>
      </c>
      <c r="H244" s="1" t="s">
        <v>2698</v>
      </c>
      <c r="I244" s="3">
        <v>1</v>
      </c>
      <c r="J244" s="3">
        <v>418.2</v>
      </c>
      <c r="K244" s="3">
        <f>+J244*I244*1.21</f>
        <v>506.02199999999999</v>
      </c>
      <c r="L244" s="3"/>
      <c r="M244" s="3"/>
      <c r="N244" s="3" t="s">
        <v>2892</v>
      </c>
      <c r="O244" s="3">
        <f>+K244</f>
        <v>506.02199999999999</v>
      </c>
      <c r="P244" s="3">
        <f>+O244+O243</f>
        <v>612.60704629435008</v>
      </c>
      <c r="Q244" s="3">
        <v>652.88939117355403</v>
      </c>
      <c r="R244" s="3">
        <f>+Q244*1.21</f>
        <v>789.99616332000039</v>
      </c>
      <c r="S244" s="3">
        <f>+R244+R243</f>
        <v>1059.9890269280011</v>
      </c>
      <c r="T244" s="3">
        <v>1059.99</v>
      </c>
      <c r="U244" s="3">
        <f t="shared" si="3"/>
        <v>9.7307199894203222E-4</v>
      </c>
      <c r="V244" s="3"/>
      <c r="W244" s="3"/>
      <c r="X244" s="3"/>
      <c r="Y244" s="3"/>
      <c r="Z244" s="3"/>
      <c r="AA244" s="3"/>
      <c r="AB244" s="3"/>
      <c r="AC244" s="1"/>
      <c r="AD244" s="1"/>
    </row>
    <row r="245" spans="1:30" x14ac:dyDescent="0.25">
      <c r="A245" s="1" t="s">
        <v>514</v>
      </c>
      <c r="B245" s="1" t="s">
        <v>515</v>
      </c>
      <c r="C245" s="2">
        <v>44396</v>
      </c>
      <c r="D245" s="1" t="s">
        <v>516</v>
      </c>
      <c r="E245" s="1" t="s">
        <v>517</v>
      </c>
      <c r="F245" s="1"/>
      <c r="G245" s="1" t="s">
        <v>518</v>
      </c>
      <c r="H245" s="1" t="s">
        <v>519</v>
      </c>
      <c r="I245" s="3">
        <v>2</v>
      </c>
      <c r="J245" s="3">
        <v>166.67</v>
      </c>
      <c r="K245" s="3">
        <f>+J245*I245*1.21</f>
        <v>403.34139999999996</v>
      </c>
      <c r="L245" s="3"/>
      <c r="M245" s="3"/>
      <c r="N245" s="3" t="s">
        <v>2892</v>
      </c>
      <c r="O245" s="3">
        <f>+K245</f>
        <v>403.34139999999996</v>
      </c>
      <c r="P245" s="3"/>
      <c r="Q245" s="3">
        <v>628.08024221599999</v>
      </c>
      <c r="R245" s="3">
        <f>+Q245*1.21</f>
        <v>759.97709308135995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1"/>
      <c r="AD245" s="1"/>
    </row>
    <row r="246" spans="1:30" x14ac:dyDescent="0.25">
      <c r="A246" s="1" t="s">
        <v>2115</v>
      </c>
      <c r="B246" s="1" t="s">
        <v>2116</v>
      </c>
      <c r="C246" s="2">
        <v>44396</v>
      </c>
      <c r="D246" s="1" t="s">
        <v>2117</v>
      </c>
      <c r="E246" s="1" t="s">
        <v>2118</v>
      </c>
      <c r="F246" s="1">
        <v>3353</v>
      </c>
      <c r="G246" s="1" t="s">
        <v>2119</v>
      </c>
      <c r="H246" s="1" t="s">
        <v>2120</v>
      </c>
      <c r="I246" s="3">
        <v>1</v>
      </c>
      <c r="J246" s="3">
        <v>786.6</v>
      </c>
      <c r="K246" s="3">
        <f>+J246*I246*1.21</f>
        <v>951.78599999999994</v>
      </c>
      <c r="L246" s="3"/>
      <c r="M246" s="3"/>
      <c r="N246" s="3" t="s">
        <v>2892</v>
      </c>
      <c r="O246" s="3">
        <f>+K246</f>
        <v>951.78599999999994</v>
      </c>
      <c r="P246" s="3">
        <f>+O246+O245</f>
        <v>1355.1273999999999</v>
      </c>
      <c r="Q246" s="3">
        <v>1373.554629</v>
      </c>
      <c r="R246" s="3">
        <f>+Q246*1.21</f>
        <v>1662.00110109</v>
      </c>
      <c r="S246" s="3">
        <f>+R246+R245</f>
        <v>2421.97819417136</v>
      </c>
      <c r="T246" s="3">
        <v>2421.98</v>
      </c>
      <c r="U246" s="3">
        <f t="shared" si="3"/>
        <v>1.8058286400446377E-3</v>
      </c>
      <c r="V246" s="3"/>
      <c r="W246" s="3"/>
      <c r="X246" s="3"/>
      <c r="Y246" s="3"/>
      <c r="Z246" s="3"/>
      <c r="AA246" s="3"/>
      <c r="AB246" s="3"/>
      <c r="AC246" s="1"/>
      <c r="AD246" s="1"/>
    </row>
    <row r="247" spans="1:30" x14ac:dyDescent="0.25">
      <c r="A247" s="1" t="s">
        <v>1308</v>
      </c>
      <c r="B247" s="1" t="s">
        <v>1309</v>
      </c>
      <c r="C247" s="2">
        <v>44396</v>
      </c>
      <c r="D247" s="1" t="s">
        <v>1310</v>
      </c>
      <c r="E247" s="1" t="s">
        <v>1311</v>
      </c>
      <c r="F247" s="1"/>
      <c r="G247" s="1" t="s">
        <v>1312</v>
      </c>
      <c r="H247" s="1" t="s">
        <v>1313</v>
      </c>
      <c r="I247" s="3">
        <v>1</v>
      </c>
      <c r="J247" s="3">
        <v>109.11</v>
      </c>
      <c r="K247" s="3">
        <f>+J247*I247*1.21</f>
        <v>132.0231</v>
      </c>
      <c r="L247" s="3"/>
      <c r="M247" s="14">
        <f>+K247*0.85</f>
        <v>112.219635</v>
      </c>
      <c r="N247" s="3">
        <f>+M247*0.95</f>
        <v>106.60865324999999</v>
      </c>
      <c r="O247" s="14">
        <f>+N247-(N247*9.09/100)</f>
        <v>96.917926669574996</v>
      </c>
      <c r="P247" s="3"/>
      <c r="Q247" s="3">
        <v>190.91304030000001</v>
      </c>
      <c r="R247" s="3">
        <f>+Q247*1.21</f>
        <v>231.00477876299999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1"/>
      <c r="AD247" s="1"/>
    </row>
    <row r="248" spans="1:30" x14ac:dyDescent="0.25">
      <c r="A248" s="1" t="s">
        <v>1540</v>
      </c>
      <c r="B248" s="1" t="s">
        <v>1541</v>
      </c>
      <c r="C248" s="2">
        <v>44396</v>
      </c>
      <c r="D248" s="1" t="s">
        <v>1542</v>
      </c>
      <c r="E248" s="1" t="s">
        <v>1543</v>
      </c>
      <c r="F248" s="1">
        <v>3359</v>
      </c>
      <c r="G248" s="1" t="s">
        <v>1544</v>
      </c>
      <c r="H248" s="1" t="s">
        <v>1545</v>
      </c>
      <c r="I248" s="3">
        <v>1</v>
      </c>
      <c r="J248" s="3">
        <v>253.762396694215</v>
      </c>
      <c r="K248" s="3">
        <f>+J248*I248*1.21</f>
        <v>307.05250000000012</v>
      </c>
      <c r="L248" s="3">
        <f>+K248*0.6</f>
        <v>184.23150000000007</v>
      </c>
      <c r="M248" s="3"/>
      <c r="N248" s="3">
        <f>+K248*0.95</f>
        <v>291.69987500000008</v>
      </c>
      <c r="O248" s="3">
        <f>+N248-(N248*9.09/100)</f>
        <v>265.18435636250007</v>
      </c>
      <c r="P248" s="3">
        <f>+O248+O247</f>
        <v>362.10228303207509</v>
      </c>
      <c r="Q248" s="3">
        <v>329.75408400826501</v>
      </c>
      <c r="R248" s="3">
        <f>+Q248*1.21</f>
        <v>399.00244165000066</v>
      </c>
      <c r="S248" s="3">
        <f>+R248+R247</f>
        <v>630.0072204130006</v>
      </c>
      <c r="T248" s="3">
        <v>630</v>
      </c>
      <c r="U248" s="3">
        <f t="shared" si="3"/>
        <v>-7.2204130005957268E-3</v>
      </c>
      <c r="V248" s="3"/>
      <c r="W248" s="3"/>
      <c r="X248" s="3"/>
      <c r="Y248" s="3"/>
      <c r="Z248" s="3"/>
      <c r="AA248" s="3"/>
      <c r="AB248" s="3"/>
      <c r="AC248" s="1"/>
      <c r="AD248" s="1"/>
    </row>
    <row r="249" spans="1:30" x14ac:dyDescent="0.25">
      <c r="A249" s="1" t="s">
        <v>1314</v>
      </c>
      <c r="B249" s="1" t="s">
        <v>1315</v>
      </c>
      <c r="C249" s="2">
        <v>44396</v>
      </c>
      <c r="D249" s="1" t="s">
        <v>1316</v>
      </c>
      <c r="E249" s="1" t="s">
        <v>1317</v>
      </c>
      <c r="F249" s="1"/>
      <c r="G249" s="1" t="s">
        <v>1318</v>
      </c>
      <c r="H249" s="1" t="s">
        <v>1319</v>
      </c>
      <c r="I249" s="3">
        <v>1</v>
      </c>
      <c r="J249" s="3">
        <v>109.11107438016499</v>
      </c>
      <c r="K249" s="3">
        <f>+J249*I249*1.21</f>
        <v>132.02439999999964</v>
      </c>
      <c r="L249" s="3"/>
      <c r="M249" s="14">
        <f>+K249*0.85</f>
        <v>112.22073999999969</v>
      </c>
      <c r="N249" s="3">
        <f>+M249*0.95</f>
        <v>106.6097029999997</v>
      </c>
      <c r="O249" s="14">
        <f>+N249-(N249*9.09/100)</f>
        <v>96.918880997299723</v>
      </c>
      <c r="P249" s="3"/>
      <c r="Q249" s="3">
        <v>190.91492017520599</v>
      </c>
      <c r="R249" s="3">
        <f>+Q249*1.21</f>
        <v>231.00705341199924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1"/>
      <c r="AD249" s="1"/>
    </row>
    <row r="250" spans="1:30" x14ac:dyDescent="0.25">
      <c r="A250" s="1" t="s">
        <v>1546</v>
      </c>
      <c r="B250" s="1" t="s">
        <v>1547</v>
      </c>
      <c r="C250" s="2">
        <v>44396</v>
      </c>
      <c r="D250" s="1" t="s">
        <v>1548</v>
      </c>
      <c r="E250" s="1" t="s">
        <v>1549</v>
      </c>
      <c r="F250" s="1">
        <v>3360</v>
      </c>
      <c r="G250" s="1" t="s">
        <v>1550</v>
      </c>
      <c r="H250" s="1" t="s">
        <v>1551</v>
      </c>
      <c r="I250" s="3">
        <v>1</v>
      </c>
      <c r="J250" s="3">
        <v>253.762396694215</v>
      </c>
      <c r="K250" s="3">
        <f>+J250*I250*1.21</f>
        <v>307.05250000000012</v>
      </c>
      <c r="L250" s="3">
        <f>+K250*0.6</f>
        <v>184.23150000000007</v>
      </c>
      <c r="M250" s="3"/>
      <c r="N250" s="3">
        <f>+K250*0.95</f>
        <v>291.69987500000008</v>
      </c>
      <c r="O250" s="3">
        <f>+N250-(N250*9.09/100)</f>
        <v>265.18435636250007</v>
      </c>
      <c r="P250" s="3">
        <f>+O250+O249</f>
        <v>362.10323735979978</v>
      </c>
      <c r="Q250" s="3">
        <v>329.75408400826501</v>
      </c>
      <c r="R250" s="3">
        <f>+Q250*1.21</f>
        <v>399.00244165000066</v>
      </c>
      <c r="S250" s="3">
        <f>+R250+R249</f>
        <v>630.00949506199993</v>
      </c>
      <c r="T250" s="3">
        <v>630</v>
      </c>
      <c r="U250" s="3">
        <f t="shared" si="3"/>
        <v>-9.4950619999281116E-3</v>
      </c>
      <c r="V250" s="3"/>
      <c r="W250" s="3"/>
      <c r="X250" s="3"/>
      <c r="Y250" s="3"/>
      <c r="Z250" s="3"/>
      <c r="AA250" s="3"/>
      <c r="AB250" s="3"/>
      <c r="AC250" s="1"/>
      <c r="AD250" s="1"/>
    </row>
    <row r="251" spans="1:30" x14ac:dyDescent="0.25">
      <c r="A251" s="12" t="s">
        <v>72</v>
      </c>
      <c r="B251" s="12" t="s">
        <v>73</v>
      </c>
      <c r="C251" s="13">
        <v>44396</v>
      </c>
      <c r="D251" s="12" t="s">
        <v>74</v>
      </c>
      <c r="E251" s="12" t="s">
        <v>75</v>
      </c>
      <c r="F251" s="12"/>
      <c r="G251" s="12" t="s">
        <v>76</v>
      </c>
      <c r="H251" s="12" t="s">
        <v>15</v>
      </c>
      <c r="I251" s="14">
        <v>-1</v>
      </c>
      <c r="J251" s="14">
        <v>650.57851239669401</v>
      </c>
      <c r="K251" s="14">
        <f>+J251*I251*1.21</f>
        <v>-787.1999999999997</v>
      </c>
      <c r="L251" s="14"/>
      <c r="M251" s="14"/>
      <c r="N251" s="14"/>
      <c r="O251" s="14">
        <v>0</v>
      </c>
      <c r="P251" s="14"/>
      <c r="Q251" s="14">
        <v>-650.57851239669401</v>
      </c>
      <c r="R251" s="14">
        <f>+Q251*1.21</f>
        <v>-787.1999999999997</v>
      </c>
      <c r="S251" s="14"/>
      <c r="T251" s="3"/>
      <c r="U251" s="3"/>
      <c r="V251" s="14"/>
      <c r="W251" s="14"/>
      <c r="X251" s="14"/>
      <c r="Y251" s="14"/>
      <c r="Z251" s="14"/>
      <c r="AA251" s="14"/>
      <c r="AB251" s="14"/>
      <c r="AC251" s="12" t="s">
        <v>77</v>
      </c>
      <c r="AD251" s="12" t="s">
        <v>78</v>
      </c>
    </row>
    <row r="252" spans="1:30" s="15" customFormat="1" x14ac:dyDescent="0.25">
      <c r="A252" s="12" t="s">
        <v>377</v>
      </c>
      <c r="B252" s="12" t="s">
        <v>378</v>
      </c>
      <c r="C252" s="13">
        <v>44396</v>
      </c>
      <c r="D252" s="12" t="s">
        <v>379</v>
      </c>
      <c r="E252" s="12" t="s">
        <v>380</v>
      </c>
      <c r="F252" s="12"/>
      <c r="G252" s="12" t="s">
        <v>381</v>
      </c>
      <c r="H252" s="12" t="s">
        <v>382</v>
      </c>
      <c r="I252" s="14">
        <v>1</v>
      </c>
      <c r="J252" s="14">
        <v>33.656611570247897</v>
      </c>
      <c r="K252" s="14">
        <f>+J252*I252*1.21</f>
        <v>40.724499999999956</v>
      </c>
      <c r="L252" s="14"/>
      <c r="M252" s="14"/>
      <c r="N252" s="3">
        <f>+K252*0.95</f>
        <v>38.688274999999955</v>
      </c>
      <c r="O252" s="3">
        <f>+N252-(N252*9.09/100)</f>
        <v>35.171510802499959</v>
      </c>
      <c r="P252" s="14"/>
      <c r="Q252" s="14">
        <v>62.799889581818199</v>
      </c>
      <c r="R252" s="14">
        <f>+Q252*1.21</f>
        <v>75.987866394000022</v>
      </c>
      <c r="S252" s="14"/>
      <c r="T252" s="3"/>
      <c r="U252" s="3"/>
      <c r="V252" s="14"/>
      <c r="W252" s="14"/>
      <c r="X252" s="14"/>
      <c r="Y252" s="14"/>
      <c r="Z252" s="14"/>
      <c r="AA252" s="14"/>
      <c r="AB252" s="14"/>
      <c r="AC252" s="12" t="s">
        <v>383</v>
      </c>
      <c r="AD252" s="12" t="s">
        <v>384</v>
      </c>
    </row>
    <row r="253" spans="1:30" x14ac:dyDescent="0.25">
      <c r="A253" s="12" t="s">
        <v>976</v>
      </c>
      <c r="B253" s="12" t="s">
        <v>977</v>
      </c>
      <c r="C253" s="13">
        <v>44396</v>
      </c>
      <c r="D253" s="12" t="s">
        <v>978</v>
      </c>
      <c r="E253" s="12" t="s">
        <v>979</v>
      </c>
      <c r="F253" s="12"/>
      <c r="G253" s="12" t="s">
        <v>980</v>
      </c>
      <c r="H253" s="12" t="s">
        <v>15</v>
      </c>
      <c r="I253" s="14">
        <v>5</v>
      </c>
      <c r="J253" s="14">
        <v>316.34160000000003</v>
      </c>
      <c r="K253" s="14">
        <f>+J253*I253*1.21</f>
        <v>1913.8666800000001</v>
      </c>
      <c r="L253" s="14"/>
      <c r="M253" s="14"/>
      <c r="N253" s="3" t="s">
        <v>2892</v>
      </c>
      <c r="O253" s="3">
        <f>+K253</f>
        <v>1913.8666800000001</v>
      </c>
      <c r="P253" s="14"/>
      <c r="Q253" s="14">
        <v>2408.2749727272699</v>
      </c>
      <c r="R253" s="14">
        <f>+Q253*1.21</f>
        <v>2914.0127169999964</v>
      </c>
      <c r="S253" s="14"/>
      <c r="T253" s="3"/>
      <c r="U253" s="3"/>
      <c r="V253" s="14"/>
      <c r="W253" s="14"/>
      <c r="X253" s="14"/>
      <c r="Y253" s="14"/>
      <c r="Z253" s="14"/>
      <c r="AA253" s="14"/>
      <c r="AB253" s="14"/>
      <c r="AC253" s="12" t="s">
        <v>981</v>
      </c>
      <c r="AD253" s="12" t="s">
        <v>982</v>
      </c>
    </row>
    <row r="254" spans="1:30" x14ac:dyDescent="0.25">
      <c r="A254" s="12" t="s">
        <v>1570</v>
      </c>
      <c r="B254" s="12" t="s">
        <v>1571</v>
      </c>
      <c r="C254" s="13">
        <v>44396</v>
      </c>
      <c r="D254" s="12" t="s">
        <v>1572</v>
      </c>
      <c r="E254" s="12" t="s">
        <v>1573</v>
      </c>
      <c r="F254" s="12"/>
      <c r="G254" s="12" t="s">
        <v>1574</v>
      </c>
      <c r="H254" s="12" t="s">
        <v>1575</v>
      </c>
      <c r="I254" s="14">
        <v>1</v>
      </c>
      <c r="J254" s="3">
        <v>1008.06760330579</v>
      </c>
      <c r="K254" s="14">
        <f>+J254*I254*1.21</f>
        <v>1219.7618000000059</v>
      </c>
      <c r="L254" s="14"/>
      <c r="M254" s="14">
        <f>+K254*0.85</f>
        <v>1036.7975300000051</v>
      </c>
      <c r="N254" s="3">
        <f>+M254*0.95</f>
        <v>984.95765350000477</v>
      </c>
      <c r="O254" s="14">
        <f>+N254-(N254*9.09/100)</f>
        <v>895.4250027968543</v>
      </c>
      <c r="P254" s="14"/>
      <c r="Q254" s="14">
        <v>1865.29044692975</v>
      </c>
      <c r="R254" s="14">
        <f>+Q254*1.21</f>
        <v>2257.0014407849976</v>
      </c>
      <c r="S254" s="14"/>
      <c r="T254" s="3"/>
      <c r="U254" s="3"/>
      <c r="V254" s="14"/>
      <c r="W254" s="14"/>
      <c r="X254" s="14"/>
      <c r="Y254" s="14"/>
      <c r="Z254" s="14"/>
      <c r="AA254" s="14"/>
      <c r="AB254" s="14"/>
      <c r="AC254" s="12" t="s">
        <v>1576</v>
      </c>
      <c r="AD254" s="12" t="s">
        <v>1577</v>
      </c>
    </row>
    <row r="255" spans="1:30" x14ac:dyDescent="0.25">
      <c r="A255" s="12" t="s">
        <v>1961</v>
      </c>
      <c r="B255" s="12" t="s">
        <v>1962</v>
      </c>
      <c r="C255" s="13">
        <v>44396</v>
      </c>
      <c r="D255" s="12" t="s">
        <v>1963</v>
      </c>
      <c r="E255" s="12" t="s">
        <v>1964</v>
      </c>
      <c r="F255" s="12"/>
      <c r="G255" s="12" t="s">
        <v>1965</v>
      </c>
      <c r="H255" s="12" t="s">
        <v>1966</v>
      </c>
      <c r="I255" s="14">
        <v>1</v>
      </c>
      <c r="J255" s="3">
        <v>268.61250000000001</v>
      </c>
      <c r="K255" s="14">
        <f>+J255*I255*1.21</f>
        <v>325.02112499999998</v>
      </c>
      <c r="L255" s="14"/>
      <c r="M255" s="14"/>
      <c r="N255" s="3" t="s">
        <v>2892</v>
      </c>
      <c r="O255" s="3">
        <f>+K255</f>
        <v>325.02112499999998</v>
      </c>
      <c r="P255" s="14"/>
      <c r="Q255" s="14">
        <v>495.86004530578498</v>
      </c>
      <c r="R255" s="14">
        <f>+Q255*1.21</f>
        <v>599.9906548199998</v>
      </c>
      <c r="S255" s="14"/>
      <c r="T255" s="3"/>
      <c r="U255" s="3"/>
      <c r="V255" s="14"/>
      <c r="W255" s="14"/>
      <c r="X255" s="14"/>
      <c r="Y255" s="14"/>
      <c r="Z255" s="14"/>
      <c r="AA255" s="14"/>
      <c r="AB255" s="14"/>
      <c r="AC255" s="12" t="s">
        <v>1967</v>
      </c>
      <c r="AD255" s="12" t="s">
        <v>1968</v>
      </c>
    </row>
    <row r="256" spans="1:30" x14ac:dyDescent="0.25">
      <c r="A256" s="12" t="s">
        <v>1981</v>
      </c>
      <c r="B256" s="12" t="s">
        <v>1982</v>
      </c>
      <c r="C256" s="13">
        <v>44396</v>
      </c>
      <c r="D256" s="12" t="s">
        <v>1983</v>
      </c>
      <c r="E256" s="12" t="s">
        <v>1984</v>
      </c>
      <c r="F256" s="12">
        <v>3394</v>
      </c>
      <c r="G256" s="12" t="s">
        <v>1985</v>
      </c>
      <c r="H256" s="12" t="s">
        <v>1986</v>
      </c>
      <c r="I256" s="14">
        <v>1</v>
      </c>
      <c r="J256" s="3">
        <v>268.61250000000001</v>
      </c>
      <c r="K256" s="14">
        <f>+J256*I256*1.21</f>
        <v>325.02112499999998</v>
      </c>
      <c r="L256" s="14"/>
      <c r="M256" s="14"/>
      <c r="N256" s="3" t="s">
        <v>2892</v>
      </c>
      <c r="O256" s="3">
        <f>+K256</f>
        <v>325.02112499999998</v>
      </c>
      <c r="P256" s="14">
        <f>+O256+O255+O254+O253+O252+O251</f>
        <v>3494.5054435993543</v>
      </c>
      <c r="Q256" s="14">
        <v>495.86004530578498</v>
      </c>
      <c r="R256" s="14">
        <f>+Q256*1.21</f>
        <v>599.9906548199998</v>
      </c>
      <c r="S256" s="14">
        <f>+R256+R255+R254+R253+R252+R251</f>
        <v>5659.783333818993</v>
      </c>
      <c r="T256" s="3">
        <v>5660.76</v>
      </c>
      <c r="U256" s="3">
        <f t="shared" si="3"/>
        <v>0.9766661810072037</v>
      </c>
      <c r="V256" s="14"/>
      <c r="W256" s="14"/>
      <c r="X256" s="14"/>
      <c r="Y256" s="14"/>
      <c r="Z256" s="14"/>
      <c r="AA256" s="14"/>
      <c r="AB256" s="14"/>
      <c r="AC256" s="12" t="s">
        <v>1987</v>
      </c>
      <c r="AD256" s="12" t="s">
        <v>1988</v>
      </c>
    </row>
    <row r="257" spans="1:30" x14ac:dyDescent="0.25">
      <c r="A257" s="1" t="s">
        <v>1805</v>
      </c>
      <c r="B257" s="1" t="s">
        <v>1806</v>
      </c>
      <c r="C257" s="2">
        <v>44396</v>
      </c>
      <c r="D257" s="1" t="s">
        <v>1807</v>
      </c>
      <c r="E257" s="1" t="s">
        <v>1808</v>
      </c>
      <c r="F257" s="1">
        <v>3364</v>
      </c>
      <c r="G257" s="1" t="s">
        <v>1809</v>
      </c>
      <c r="H257" s="1" t="s">
        <v>1810</v>
      </c>
      <c r="I257" s="3">
        <v>1</v>
      </c>
      <c r="J257" s="3">
        <v>2479.5</v>
      </c>
      <c r="K257" s="3">
        <f>+J257*I257*1.21</f>
        <v>3000.1949999999997</v>
      </c>
      <c r="L257" s="3"/>
      <c r="M257" s="3"/>
      <c r="N257" s="3" t="s">
        <v>2892</v>
      </c>
      <c r="O257" s="3">
        <f>+K257</f>
        <v>3000.1949999999997</v>
      </c>
      <c r="P257" s="3">
        <f>+O257</f>
        <v>3000.1949999999997</v>
      </c>
      <c r="Q257" s="3">
        <v>4545.4491539999999</v>
      </c>
      <c r="R257" s="3">
        <f>+Q257*1.21</f>
        <v>5499.9934763399997</v>
      </c>
      <c r="S257" s="3">
        <f>+R257</f>
        <v>5499.9934763399997</v>
      </c>
      <c r="T257" s="3">
        <v>5499.99</v>
      </c>
      <c r="U257" s="3">
        <f t="shared" si="3"/>
        <v>-3.4763399999064859E-3</v>
      </c>
      <c r="V257" s="3"/>
      <c r="W257" s="3"/>
      <c r="X257" s="3"/>
      <c r="Y257" s="3"/>
      <c r="Z257" s="3"/>
      <c r="AA257" s="3"/>
      <c r="AB257" s="3"/>
      <c r="AC257" s="1"/>
      <c r="AD257" s="1"/>
    </row>
    <row r="258" spans="1:30" x14ac:dyDescent="0.25">
      <c r="A258" s="1" t="s">
        <v>1680</v>
      </c>
      <c r="B258" s="1" t="s">
        <v>1681</v>
      </c>
      <c r="C258" s="2">
        <v>44396</v>
      </c>
      <c r="D258" s="1" t="s">
        <v>1682</v>
      </c>
      <c r="E258" s="1" t="s">
        <v>1683</v>
      </c>
      <c r="F258" s="1"/>
      <c r="G258" s="1" t="s">
        <v>1684</v>
      </c>
      <c r="H258" s="1" t="s">
        <v>1685</v>
      </c>
      <c r="I258" s="3">
        <v>1</v>
      </c>
      <c r="J258" s="3">
        <v>1299.9889256198301</v>
      </c>
      <c r="K258" s="3">
        <f>+J258*I258*1.21</f>
        <v>1572.9865999999943</v>
      </c>
      <c r="L258" s="3"/>
      <c r="M258" s="14">
        <f>+K258*0.85</f>
        <v>1337.0386099999951</v>
      </c>
      <c r="N258" s="3">
        <f>+M258*0.95</f>
        <v>1270.1866794999953</v>
      </c>
      <c r="O258" s="14">
        <f>+N258-(N258*9.09/100)</f>
        <v>1154.7267103334457</v>
      </c>
      <c r="P258" s="3"/>
      <c r="Q258" s="3">
        <v>1982.6391102413199</v>
      </c>
      <c r="R258" s="3">
        <f>+Q258*1.21</f>
        <v>2398.9933233919969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1"/>
      <c r="AD258" s="1"/>
    </row>
    <row r="259" spans="1:30" x14ac:dyDescent="0.25">
      <c r="A259" s="1" t="s">
        <v>2753</v>
      </c>
      <c r="B259" s="1" t="s">
        <v>2754</v>
      </c>
      <c r="C259" s="2">
        <v>44396</v>
      </c>
      <c r="D259" s="1" t="s">
        <v>2755</v>
      </c>
      <c r="E259" s="1" t="s">
        <v>2756</v>
      </c>
      <c r="F259" s="1">
        <v>3349</v>
      </c>
      <c r="G259" s="1" t="s">
        <v>2757</v>
      </c>
      <c r="H259" s="1" t="s">
        <v>2758</v>
      </c>
      <c r="I259" s="3">
        <v>1</v>
      </c>
      <c r="J259" s="3">
        <v>404.05454545454501</v>
      </c>
      <c r="K259" s="3">
        <f>+J259*I259*1.21</f>
        <v>488.90599999999944</v>
      </c>
      <c r="L259" s="3"/>
      <c r="M259" s="3">
        <f>+K259*0.9</f>
        <v>440.01539999999949</v>
      </c>
      <c r="N259" s="3">
        <f>+M259*0.95</f>
        <v>418.0146299999995</v>
      </c>
      <c r="O259" s="14">
        <f>+N259-(N259*9.09/100)</f>
        <v>380.01710013299953</v>
      </c>
      <c r="P259" s="3">
        <f>+O259+O258</f>
        <v>1534.7438104664452</v>
      </c>
      <c r="Q259" s="3">
        <v>727.25777636363603</v>
      </c>
      <c r="R259" s="3">
        <f>+Q259*1.21</f>
        <v>879.98190939999961</v>
      </c>
      <c r="S259" s="3">
        <f>+R259+R258</f>
        <v>3278.9752327919964</v>
      </c>
      <c r="T259" s="3">
        <v>3278.99</v>
      </c>
      <c r="U259" s="3">
        <f t="shared" ref="U259:U322" si="4">+T259-S259</f>
        <v>1.4767208003377164E-2</v>
      </c>
      <c r="V259" s="3"/>
      <c r="W259" s="3"/>
      <c r="X259" s="3"/>
      <c r="Y259" s="3"/>
      <c r="Z259" s="3"/>
      <c r="AA259" s="3"/>
      <c r="AB259" s="3"/>
      <c r="AC259" s="1"/>
      <c r="AD259" s="1"/>
    </row>
    <row r="260" spans="1:30" x14ac:dyDescent="0.25">
      <c r="A260" s="1" t="s">
        <v>1686</v>
      </c>
      <c r="B260" s="1" t="s">
        <v>1687</v>
      </c>
      <c r="C260" s="2">
        <v>44396</v>
      </c>
      <c r="D260" s="1" t="s">
        <v>1688</v>
      </c>
      <c r="E260" s="1" t="s">
        <v>1689</v>
      </c>
      <c r="F260" s="1">
        <v>3375</v>
      </c>
      <c r="G260" s="1" t="s">
        <v>1690</v>
      </c>
      <c r="H260" s="1" t="s">
        <v>1691</v>
      </c>
      <c r="I260" s="3">
        <v>1</v>
      </c>
      <c r="J260" s="3">
        <v>1299.9889256198301</v>
      </c>
      <c r="K260" s="3">
        <f>+J260*I260*1.21</f>
        <v>1572.9865999999943</v>
      </c>
      <c r="L260" s="3"/>
      <c r="M260" s="14">
        <f>+K260*0.85</f>
        <v>1337.0386099999951</v>
      </c>
      <c r="N260" s="3">
        <f>+M260*0.95</f>
        <v>1270.1866794999953</v>
      </c>
      <c r="O260" s="14">
        <f>+N260-(N260*9.09/100)</f>
        <v>1154.7267103334457</v>
      </c>
      <c r="P260" s="3">
        <f>+O260</f>
        <v>1154.7267103334457</v>
      </c>
      <c r="Q260" s="3">
        <v>1982.6391102413199</v>
      </c>
      <c r="R260" s="3">
        <f>+Q260*1.21</f>
        <v>2398.9933233919969</v>
      </c>
      <c r="S260" s="3">
        <f>+R260</f>
        <v>2398.9933233919969</v>
      </c>
      <c r="T260" s="3">
        <v>2399</v>
      </c>
      <c r="U260" s="3">
        <f t="shared" si="4"/>
        <v>6.6766080030902231E-3</v>
      </c>
      <c r="V260" s="3"/>
      <c r="W260" s="3"/>
      <c r="X260" s="3"/>
      <c r="Y260" s="3"/>
      <c r="Z260" s="3"/>
      <c r="AA260" s="3"/>
      <c r="AB260" s="3"/>
      <c r="AC260" s="1"/>
      <c r="AD260" s="1"/>
    </row>
    <row r="261" spans="1:30" x14ac:dyDescent="0.25">
      <c r="A261" s="1" t="s">
        <v>10</v>
      </c>
      <c r="B261" s="1" t="s">
        <v>11</v>
      </c>
      <c r="C261" s="2">
        <v>44396</v>
      </c>
      <c r="D261" s="1" t="s">
        <v>12</v>
      </c>
      <c r="E261" s="1" t="s">
        <v>13</v>
      </c>
      <c r="F261" s="1"/>
      <c r="G261" s="1" t="s">
        <v>14</v>
      </c>
      <c r="H261" s="1" t="s">
        <v>15</v>
      </c>
      <c r="I261" s="3">
        <v>1</v>
      </c>
      <c r="J261" s="3">
        <v>207.65</v>
      </c>
      <c r="K261" s="3">
        <f>+J261*I261*1.21</f>
        <v>251.25649999999999</v>
      </c>
      <c r="L261" s="3"/>
      <c r="M261" s="3"/>
      <c r="N261" s="3" t="s">
        <v>2892</v>
      </c>
      <c r="O261" s="3">
        <f>+K261</f>
        <v>251.25649999999999</v>
      </c>
      <c r="P261" s="3"/>
      <c r="Q261" s="3">
        <v>380.16346459504098</v>
      </c>
      <c r="R261" s="3">
        <f>+Q261*1.21</f>
        <v>459.99779215999956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1"/>
      <c r="AD261" s="1"/>
    </row>
    <row r="262" spans="1:30" x14ac:dyDescent="0.25">
      <c r="A262" s="1" t="s">
        <v>1284</v>
      </c>
      <c r="B262" s="1" t="s">
        <v>1285</v>
      </c>
      <c r="C262" s="2">
        <v>44396</v>
      </c>
      <c r="D262" s="1" t="s">
        <v>1286</v>
      </c>
      <c r="E262" s="1" t="s">
        <v>1287</v>
      </c>
      <c r="F262" s="1">
        <v>3344</v>
      </c>
      <c r="G262" s="1" t="s">
        <v>1288</v>
      </c>
      <c r="H262" s="1" t="s">
        <v>1289</v>
      </c>
      <c r="I262" s="3">
        <v>1</v>
      </c>
      <c r="J262" s="3">
        <v>237.50528925619801</v>
      </c>
      <c r="K262" s="3">
        <f>+J262*I262*1.21</f>
        <v>287.38139999999959</v>
      </c>
      <c r="L262" s="3"/>
      <c r="M262" s="3"/>
      <c r="N262" s="3">
        <f>+K262*0.95</f>
        <v>273.01232999999962</v>
      </c>
      <c r="O262" s="3">
        <f>+N262-(N262*9.09/100)</f>
        <v>248.19550920299966</v>
      </c>
      <c r="P262" s="3">
        <f>+O262+O261</f>
        <v>499.45200920299965</v>
      </c>
      <c r="Q262" s="3">
        <v>439.67216652396598</v>
      </c>
      <c r="R262" s="3">
        <f>+Q262*1.21</f>
        <v>532.00332149399878</v>
      </c>
      <c r="S262" s="3">
        <f>+R262+R261</f>
        <v>992.00111365399835</v>
      </c>
      <c r="T262" s="3">
        <v>992</v>
      </c>
      <c r="U262" s="3">
        <f t="shared" si="4"/>
        <v>-1.1136539983453986E-3</v>
      </c>
      <c r="V262" s="3"/>
      <c r="W262" s="3"/>
      <c r="X262" s="3"/>
      <c r="Y262" s="3"/>
      <c r="Z262" s="3"/>
      <c r="AA262" s="3"/>
      <c r="AB262" s="3"/>
      <c r="AC262" s="1"/>
      <c r="AD262" s="1"/>
    </row>
    <row r="263" spans="1:30" x14ac:dyDescent="0.25">
      <c r="A263" s="1" t="s">
        <v>544</v>
      </c>
      <c r="B263" s="1" t="s">
        <v>545</v>
      </c>
      <c r="C263" s="2">
        <v>44396</v>
      </c>
      <c r="D263" s="1" t="s">
        <v>546</v>
      </c>
      <c r="E263" s="1" t="s">
        <v>547</v>
      </c>
      <c r="F263" s="1"/>
      <c r="G263" s="1" t="s">
        <v>548</v>
      </c>
      <c r="H263" s="1" t="s">
        <v>549</v>
      </c>
      <c r="I263" s="3">
        <v>2</v>
      </c>
      <c r="J263" s="3">
        <v>123.97</v>
      </c>
      <c r="K263" s="3">
        <f>+J263*I263*1.21</f>
        <v>300.00739999999996</v>
      </c>
      <c r="L263" s="3"/>
      <c r="M263" s="3"/>
      <c r="N263" s="3" t="s">
        <v>2892</v>
      </c>
      <c r="O263" s="3">
        <f>+K263</f>
        <v>300.00739999999996</v>
      </c>
      <c r="P263" s="3"/>
      <c r="Q263" s="3">
        <v>461.14202107438001</v>
      </c>
      <c r="R263" s="3">
        <f>+Q263*1.21</f>
        <v>557.98184549999985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1"/>
      <c r="AD263" s="1"/>
    </row>
    <row r="264" spans="1:30" x14ac:dyDescent="0.25">
      <c r="A264" s="1" t="s">
        <v>564</v>
      </c>
      <c r="B264" s="1" t="s">
        <v>565</v>
      </c>
      <c r="C264" s="2">
        <v>44396</v>
      </c>
      <c r="D264" s="1" t="s">
        <v>566</v>
      </c>
      <c r="E264" s="1" t="s">
        <v>567</v>
      </c>
      <c r="F264" s="1"/>
      <c r="G264" s="1" t="s">
        <v>568</v>
      </c>
      <c r="H264" s="1" t="s">
        <v>569</v>
      </c>
      <c r="I264" s="3">
        <v>2</v>
      </c>
      <c r="J264" s="3">
        <v>123.97</v>
      </c>
      <c r="K264" s="3">
        <f>+J264*I264*1.21</f>
        <v>300.00739999999996</v>
      </c>
      <c r="L264" s="3"/>
      <c r="M264" s="3"/>
      <c r="N264" s="3" t="s">
        <v>2892</v>
      </c>
      <c r="O264" s="3">
        <f>+K264</f>
        <v>300.00739999999996</v>
      </c>
      <c r="P264" s="3"/>
      <c r="Q264" s="3">
        <v>461.14202107438001</v>
      </c>
      <c r="R264" s="3">
        <f>+Q264*1.21</f>
        <v>557.98184549999985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1"/>
      <c r="AD264" s="1"/>
    </row>
    <row r="265" spans="1:30" x14ac:dyDescent="0.25">
      <c r="A265" s="1" t="s">
        <v>578</v>
      </c>
      <c r="B265" s="1" t="s">
        <v>579</v>
      </c>
      <c r="C265" s="2">
        <v>44396</v>
      </c>
      <c r="D265" s="1" t="s">
        <v>580</v>
      </c>
      <c r="E265" s="1" t="s">
        <v>581</v>
      </c>
      <c r="F265" s="1"/>
      <c r="G265" s="1" t="s">
        <v>582</v>
      </c>
      <c r="H265" s="1" t="s">
        <v>583</v>
      </c>
      <c r="I265" s="3">
        <v>2</v>
      </c>
      <c r="J265" s="3">
        <v>123.97</v>
      </c>
      <c r="K265" s="3">
        <f>+J265*I265*1.21</f>
        <v>300.00739999999996</v>
      </c>
      <c r="L265" s="3"/>
      <c r="M265" s="3"/>
      <c r="N265" s="3" t="s">
        <v>2892</v>
      </c>
      <c r="O265" s="3">
        <f>+K265</f>
        <v>300.00739999999996</v>
      </c>
      <c r="P265" s="3"/>
      <c r="Q265" s="3">
        <v>461.14202107438001</v>
      </c>
      <c r="R265" s="3">
        <f>+Q265*1.21</f>
        <v>557.98184549999985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1"/>
      <c r="AD265" s="1"/>
    </row>
    <row r="266" spans="1:30" x14ac:dyDescent="0.25">
      <c r="A266" s="1" t="s">
        <v>584</v>
      </c>
      <c r="B266" s="1" t="s">
        <v>585</v>
      </c>
      <c r="C266" s="2">
        <v>44396</v>
      </c>
      <c r="D266" s="1" t="s">
        <v>586</v>
      </c>
      <c r="E266" s="1" t="s">
        <v>587</v>
      </c>
      <c r="F266" s="1"/>
      <c r="G266" s="1" t="s">
        <v>588</v>
      </c>
      <c r="H266" s="1" t="s">
        <v>589</v>
      </c>
      <c r="I266" s="3">
        <v>2</v>
      </c>
      <c r="J266" s="3">
        <v>123.97</v>
      </c>
      <c r="K266" s="3">
        <f>+J266*I266*1.21</f>
        <v>300.00739999999996</v>
      </c>
      <c r="L266" s="3"/>
      <c r="M266" s="3"/>
      <c r="N266" s="3" t="s">
        <v>2892</v>
      </c>
      <c r="O266" s="3">
        <f>+K266</f>
        <v>300.00739999999996</v>
      </c>
      <c r="P266" s="3"/>
      <c r="Q266" s="3">
        <v>461.14202107438001</v>
      </c>
      <c r="R266" s="3">
        <f>+Q266*1.21</f>
        <v>557.98184549999985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1"/>
      <c r="AD266" s="1"/>
    </row>
    <row r="267" spans="1:30" x14ac:dyDescent="0.25">
      <c r="A267" s="1" t="s">
        <v>596</v>
      </c>
      <c r="B267" s="1" t="s">
        <v>597</v>
      </c>
      <c r="C267" s="2">
        <v>44396</v>
      </c>
      <c r="D267" s="1" t="s">
        <v>598</v>
      </c>
      <c r="E267" s="1" t="s">
        <v>599</v>
      </c>
      <c r="F267" s="1"/>
      <c r="G267" s="1" t="s">
        <v>600</v>
      </c>
      <c r="H267" s="1" t="s">
        <v>601</v>
      </c>
      <c r="I267" s="3">
        <v>2</v>
      </c>
      <c r="J267" s="3">
        <v>123.97</v>
      </c>
      <c r="K267" s="3">
        <f>+J267*I267*1.21</f>
        <v>300.00739999999996</v>
      </c>
      <c r="L267" s="3"/>
      <c r="M267" s="3"/>
      <c r="N267" s="3" t="s">
        <v>2892</v>
      </c>
      <c r="O267" s="3">
        <f>+K267</f>
        <v>300.00739999999996</v>
      </c>
      <c r="P267" s="3"/>
      <c r="Q267" s="3">
        <v>461.14202107438001</v>
      </c>
      <c r="R267" s="3">
        <f>+Q267*1.21</f>
        <v>557.98184549999985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1"/>
      <c r="AD267" s="1"/>
    </row>
    <row r="268" spans="1:30" x14ac:dyDescent="0.25">
      <c r="A268" s="1" t="s">
        <v>608</v>
      </c>
      <c r="B268" s="1" t="s">
        <v>609</v>
      </c>
      <c r="C268" s="2">
        <v>44396</v>
      </c>
      <c r="D268" s="1" t="s">
        <v>610</v>
      </c>
      <c r="E268" s="1" t="s">
        <v>611</v>
      </c>
      <c r="F268" s="1"/>
      <c r="G268" s="1" t="s">
        <v>612</v>
      </c>
      <c r="H268" s="1" t="s">
        <v>613</v>
      </c>
      <c r="I268" s="3">
        <v>2</v>
      </c>
      <c r="J268" s="3">
        <v>123.97</v>
      </c>
      <c r="K268" s="3">
        <f>+J268*I268*1.21</f>
        <v>300.00739999999996</v>
      </c>
      <c r="L268" s="3"/>
      <c r="M268" s="3"/>
      <c r="N268" s="3" t="s">
        <v>2892</v>
      </c>
      <c r="O268" s="3">
        <f>+K268</f>
        <v>300.00739999999996</v>
      </c>
      <c r="P268" s="3"/>
      <c r="Q268" s="3">
        <v>461.16185727272699</v>
      </c>
      <c r="R268" s="3">
        <f>+Q268*1.21</f>
        <v>558.00584729999969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1"/>
      <c r="AD268" s="1"/>
    </row>
    <row r="269" spans="1:30" x14ac:dyDescent="0.25">
      <c r="A269" s="1" t="s">
        <v>620</v>
      </c>
      <c r="B269" s="1" t="s">
        <v>621</v>
      </c>
      <c r="C269" s="2">
        <v>44396</v>
      </c>
      <c r="D269" s="1" t="s">
        <v>622</v>
      </c>
      <c r="E269" s="1" t="s">
        <v>623</v>
      </c>
      <c r="F269" s="1"/>
      <c r="G269" s="1" t="s">
        <v>624</v>
      </c>
      <c r="H269" s="1" t="s">
        <v>625</v>
      </c>
      <c r="I269" s="3">
        <v>2</v>
      </c>
      <c r="J269" s="3">
        <v>123.97</v>
      </c>
      <c r="K269" s="3">
        <f>+J269*I269*1.21</f>
        <v>300.00739999999996</v>
      </c>
      <c r="L269" s="3"/>
      <c r="M269" s="3"/>
      <c r="N269" s="3" t="s">
        <v>2892</v>
      </c>
      <c r="O269" s="3">
        <f>+K269</f>
        <v>300.00739999999996</v>
      </c>
      <c r="P269" s="3"/>
      <c r="Q269" s="3">
        <v>461.14202107438001</v>
      </c>
      <c r="R269" s="3">
        <f>+Q269*1.21</f>
        <v>557.98184549999985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1"/>
      <c r="AD269" s="1"/>
    </row>
    <row r="270" spans="1:30" x14ac:dyDescent="0.25">
      <c r="A270" s="1" t="s">
        <v>634</v>
      </c>
      <c r="B270" s="1" t="s">
        <v>635</v>
      </c>
      <c r="C270" s="2">
        <v>44396</v>
      </c>
      <c r="D270" s="1" t="s">
        <v>636</v>
      </c>
      <c r="E270" s="1" t="s">
        <v>637</v>
      </c>
      <c r="F270" s="1"/>
      <c r="G270" s="1" t="s">
        <v>638</v>
      </c>
      <c r="H270" s="1" t="s">
        <v>639</v>
      </c>
      <c r="I270" s="3">
        <v>2</v>
      </c>
      <c r="J270" s="3">
        <v>123.97</v>
      </c>
      <c r="K270" s="3">
        <f>+J270*I270*1.21</f>
        <v>300.00739999999996</v>
      </c>
      <c r="L270" s="3"/>
      <c r="M270" s="3"/>
      <c r="N270" s="3" t="s">
        <v>2892</v>
      </c>
      <c r="O270" s="3">
        <f>+K270</f>
        <v>300.00739999999996</v>
      </c>
      <c r="P270" s="3"/>
      <c r="Q270" s="3">
        <v>461.14202107438001</v>
      </c>
      <c r="R270" s="3">
        <f>+Q270*1.21</f>
        <v>557.98184549999985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1"/>
      <c r="AD270" s="1"/>
    </row>
    <row r="271" spans="1:30" x14ac:dyDescent="0.25">
      <c r="A271" s="1" t="s">
        <v>1853</v>
      </c>
      <c r="B271" s="1" t="s">
        <v>1854</v>
      </c>
      <c r="C271" s="2">
        <v>44396</v>
      </c>
      <c r="D271" s="1" t="s">
        <v>1855</v>
      </c>
      <c r="E271" s="1" t="s">
        <v>1856</v>
      </c>
      <c r="F271" s="1">
        <v>3342</v>
      </c>
      <c r="G271" s="1" t="s">
        <v>1857</v>
      </c>
      <c r="H271" s="1" t="s">
        <v>1858</v>
      </c>
      <c r="I271" s="3">
        <v>2</v>
      </c>
      <c r="J271" s="3">
        <v>123.97499999999999</v>
      </c>
      <c r="K271" s="3">
        <f>+J271*I271*1.21</f>
        <v>300.01949999999999</v>
      </c>
      <c r="L271" s="3"/>
      <c r="M271" s="3"/>
      <c r="N271" s="3" t="s">
        <v>2892</v>
      </c>
      <c r="O271" s="3">
        <f>+K271</f>
        <v>300.01949999999999</v>
      </c>
      <c r="P271" s="3">
        <f>+SUM(O263:O271)</f>
        <v>2700.0786999999996</v>
      </c>
      <c r="Q271" s="3">
        <v>495.870245330579</v>
      </c>
      <c r="R271" s="3">
        <f>+Q271*1.21</f>
        <v>600.00299685000061</v>
      </c>
      <c r="S271" s="3">
        <f>+SUM(R263:R271)</f>
        <v>5063.8817626499995</v>
      </c>
      <c r="T271" s="3">
        <v>5471.47</v>
      </c>
      <c r="U271" s="3">
        <f t="shared" si="4"/>
        <v>407.58823735000078</v>
      </c>
      <c r="V271" s="3"/>
      <c r="W271" s="3"/>
      <c r="X271" s="3"/>
      <c r="Y271" s="3"/>
      <c r="Z271" s="3"/>
      <c r="AA271" s="3"/>
      <c r="AB271" s="3" t="s">
        <v>2900</v>
      </c>
      <c r="AC271" s="1"/>
      <c r="AD271" s="1"/>
    </row>
    <row r="272" spans="1:30" x14ac:dyDescent="0.25">
      <c r="A272" s="12" t="s">
        <v>2487</v>
      </c>
      <c r="B272" s="12" t="s">
        <v>2488</v>
      </c>
      <c r="C272" s="13">
        <v>44396</v>
      </c>
      <c r="D272" s="12" t="s">
        <v>2489</v>
      </c>
      <c r="E272" s="12" t="s">
        <v>2490</v>
      </c>
      <c r="F272" s="12">
        <v>3345</v>
      </c>
      <c r="G272" s="12" t="s">
        <v>2491</v>
      </c>
      <c r="H272" s="12" t="s">
        <v>2492</v>
      </c>
      <c r="I272" s="14">
        <v>1</v>
      </c>
      <c r="J272" s="14">
        <v>661.15700000000004</v>
      </c>
      <c r="K272" s="14">
        <f>+J272*I272*1.21</f>
        <v>799.99997000000008</v>
      </c>
      <c r="L272" s="14"/>
      <c r="M272" s="14"/>
      <c r="N272" s="3" t="s">
        <v>2892</v>
      </c>
      <c r="O272" s="3">
        <f>+K272</f>
        <v>799.99997000000008</v>
      </c>
      <c r="P272" s="14">
        <f>+O272</f>
        <v>799.99997000000008</v>
      </c>
      <c r="Q272" s="14">
        <v>2561.9660660999998</v>
      </c>
      <c r="R272" s="14">
        <f>+Q272*1.21</f>
        <v>3099.9789399809997</v>
      </c>
      <c r="S272" s="14">
        <f>+R272</f>
        <v>3099.9789399809997</v>
      </c>
      <c r="T272" s="3">
        <v>3099.99</v>
      </c>
      <c r="U272" s="3">
        <f t="shared" si="4"/>
        <v>1.1060019000069587E-2</v>
      </c>
      <c r="V272" s="14"/>
      <c r="W272" s="14"/>
      <c r="X272" s="14"/>
      <c r="Y272" s="14"/>
      <c r="Z272" s="14"/>
      <c r="AA272" s="14"/>
      <c r="AB272" s="14"/>
      <c r="AC272" s="12"/>
      <c r="AD272" s="12"/>
    </row>
    <row r="273" spans="1:30" x14ac:dyDescent="0.25">
      <c r="A273" s="1" t="s">
        <v>219</v>
      </c>
      <c r="B273" s="1" t="s">
        <v>220</v>
      </c>
      <c r="C273" s="2">
        <v>44396</v>
      </c>
      <c r="D273" s="1" t="s">
        <v>221</v>
      </c>
      <c r="E273" s="1" t="s">
        <v>222</v>
      </c>
      <c r="F273" s="1"/>
      <c r="G273" s="1" t="s">
        <v>223</v>
      </c>
      <c r="H273" s="1" t="s">
        <v>224</v>
      </c>
      <c r="I273" s="3">
        <v>1</v>
      </c>
      <c r="J273" s="3">
        <v>295.88</v>
      </c>
      <c r="K273" s="3">
        <f>+J273*I273*1.21</f>
        <v>358.01479999999998</v>
      </c>
      <c r="L273" s="3"/>
      <c r="M273" s="3"/>
      <c r="N273" s="3" t="s">
        <v>2892</v>
      </c>
      <c r="O273" s="3">
        <f>+K273</f>
        <v>358.01479999999998</v>
      </c>
      <c r="P273" s="3"/>
      <c r="Q273" s="3">
        <v>547.11159523305798</v>
      </c>
      <c r="R273" s="3">
        <f>+Q273*1.21</f>
        <v>662.00503023200019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1"/>
      <c r="AD273" s="1"/>
    </row>
    <row r="274" spans="1:30" x14ac:dyDescent="0.25">
      <c r="A274" s="1" t="s">
        <v>1127</v>
      </c>
      <c r="B274" s="1" t="s">
        <v>1128</v>
      </c>
      <c r="C274" s="2">
        <v>44396</v>
      </c>
      <c r="D274" s="1" t="s">
        <v>1129</v>
      </c>
      <c r="E274" s="1" t="s">
        <v>1130</v>
      </c>
      <c r="F274" s="1"/>
      <c r="G274" s="1" t="s">
        <v>1131</v>
      </c>
      <c r="H274" s="1" t="s">
        <v>1132</v>
      </c>
      <c r="I274" s="3">
        <v>1</v>
      </c>
      <c r="J274" s="3">
        <v>406.75580000000002</v>
      </c>
      <c r="K274" s="3">
        <f>+J274*I274*1.21</f>
        <v>492.17451800000003</v>
      </c>
      <c r="L274" s="3"/>
      <c r="M274" s="3"/>
      <c r="N274" s="3" t="s">
        <v>2892</v>
      </c>
      <c r="O274" s="3">
        <f>+K274</f>
        <v>492.17451800000003</v>
      </c>
      <c r="P274" s="3"/>
      <c r="Q274" s="3">
        <v>694.210145487604</v>
      </c>
      <c r="R274" s="3">
        <f>+Q274*1.21</f>
        <v>839.99427604000084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1"/>
      <c r="AD274" s="1"/>
    </row>
    <row r="275" spans="1:30" x14ac:dyDescent="0.25">
      <c r="A275" s="1" t="s">
        <v>2747</v>
      </c>
      <c r="B275" s="1" t="s">
        <v>2748</v>
      </c>
      <c r="C275" s="2">
        <v>44396</v>
      </c>
      <c r="D275" s="1" t="s">
        <v>2749</v>
      </c>
      <c r="E275" s="1" t="s">
        <v>2750</v>
      </c>
      <c r="F275" s="1"/>
      <c r="G275" s="1" t="s">
        <v>2751</v>
      </c>
      <c r="H275" s="1" t="s">
        <v>2752</v>
      </c>
      <c r="I275" s="3">
        <v>1</v>
      </c>
      <c r="J275" s="3">
        <v>404.05454545454501</v>
      </c>
      <c r="K275" s="3">
        <f>+J275*I275*1.21</f>
        <v>488.90599999999944</v>
      </c>
      <c r="L275" s="3"/>
      <c r="M275" s="3">
        <f>+K275*0.9</f>
        <v>440.01539999999949</v>
      </c>
      <c r="N275" s="3">
        <f>+M275*0.95</f>
        <v>418.0146299999995</v>
      </c>
      <c r="O275" s="14">
        <f>+N275-(N275*9.09/100)</f>
        <v>380.01710013299953</v>
      </c>
      <c r="P275" s="3"/>
      <c r="Q275" s="3">
        <v>727.25777636363603</v>
      </c>
      <c r="R275" s="3">
        <f>+Q275*1.21</f>
        <v>879.98190939999961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1"/>
      <c r="AD275" s="1"/>
    </row>
    <row r="276" spans="1:30" x14ac:dyDescent="0.25">
      <c r="A276" s="1" t="s">
        <v>369</v>
      </c>
      <c r="B276" s="1" t="s">
        <v>370</v>
      </c>
      <c r="C276" s="2">
        <v>44405</v>
      </c>
      <c r="D276" s="1" t="s">
        <v>371</v>
      </c>
      <c r="E276" s="1" t="s">
        <v>372</v>
      </c>
      <c r="F276" s="1"/>
      <c r="G276" s="1" t="s">
        <v>373</v>
      </c>
      <c r="H276" s="1" t="s">
        <v>374</v>
      </c>
      <c r="I276" s="3">
        <v>1</v>
      </c>
      <c r="J276" s="3">
        <v>275.11429752066101</v>
      </c>
      <c r="K276" s="3">
        <f>+J276*I276*1.21</f>
        <v>332.88829999999979</v>
      </c>
      <c r="L276" s="3"/>
      <c r="M276" s="3"/>
      <c r="N276" s="3">
        <f>+K276*0.95</f>
        <v>316.24388499999981</v>
      </c>
      <c r="O276" s="3">
        <f>+N276-(N276*9.09/100)</f>
        <v>287.4973158534998</v>
      </c>
      <c r="P276" s="3"/>
      <c r="Q276" s="3">
        <v>509.07974956115697</v>
      </c>
      <c r="R276" s="3">
        <f>+Q276*1.21</f>
        <v>615.98649696899997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1" t="s">
        <v>375</v>
      </c>
      <c r="AD276" s="1" t="s">
        <v>376</v>
      </c>
    </row>
    <row r="277" spans="1:30" x14ac:dyDescent="0.25">
      <c r="A277" s="12" t="s">
        <v>435</v>
      </c>
      <c r="B277" s="12" t="s">
        <v>436</v>
      </c>
      <c r="C277" s="13">
        <v>44405</v>
      </c>
      <c r="D277" s="12" t="s">
        <v>437</v>
      </c>
      <c r="E277" s="12" t="s">
        <v>438</v>
      </c>
      <c r="F277" s="12"/>
      <c r="G277" s="12" t="s">
        <v>439</v>
      </c>
      <c r="H277" s="1" t="s">
        <v>15</v>
      </c>
      <c r="I277" s="14">
        <v>1</v>
      </c>
      <c r="J277" s="14">
        <v>95.46</v>
      </c>
      <c r="K277" s="14">
        <f>+J277*I277*1.21</f>
        <v>115.50659999999999</v>
      </c>
      <c r="L277" s="14"/>
      <c r="M277" s="14"/>
      <c r="N277" s="3" t="s">
        <v>2892</v>
      </c>
      <c r="O277" s="3">
        <f>+K277</f>
        <v>115.50659999999999</v>
      </c>
      <c r="P277" s="14"/>
      <c r="Q277" s="14">
        <v>495.85867503471098</v>
      </c>
      <c r="R277" s="14">
        <f>+Q277*1.21</f>
        <v>599.98899679200031</v>
      </c>
      <c r="S277" s="14"/>
      <c r="T277" s="3"/>
      <c r="U277" s="3"/>
      <c r="V277" s="14"/>
      <c r="W277" s="14"/>
      <c r="X277" s="14"/>
      <c r="Y277" s="14"/>
      <c r="Z277" s="14"/>
      <c r="AA277" s="14"/>
      <c r="AB277" s="14"/>
      <c r="AC277" s="12"/>
      <c r="AD277" s="12"/>
    </row>
    <row r="278" spans="1:30" x14ac:dyDescent="0.25">
      <c r="A278" s="1" t="s">
        <v>2759</v>
      </c>
      <c r="B278" s="1" t="s">
        <v>2760</v>
      </c>
      <c r="C278" s="2">
        <v>44405</v>
      </c>
      <c r="D278" s="1" t="s">
        <v>2761</v>
      </c>
      <c r="E278" s="1" t="s">
        <v>2762</v>
      </c>
      <c r="F278" s="1">
        <v>3346</v>
      </c>
      <c r="G278" s="1" t="s">
        <v>2763</v>
      </c>
      <c r="H278" s="1" t="s">
        <v>2764</v>
      </c>
      <c r="I278" s="3">
        <v>-1</v>
      </c>
      <c r="J278" s="3">
        <v>404.05454545454501</v>
      </c>
      <c r="K278" s="3">
        <f>+J278*I278*1.21</f>
        <v>-488.90599999999944</v>
      </c>
      <c r="L278" s="3"/>
      <c r="M278" s="3">
        <f>+K278*0.9</f>
        <v>-440.01539999999949</v>
      </c>
      <c r="N278" s="3">
        <f>+M278*0.95</f>
        <v>-418.0146299999995</v>
      </c>
      <c r="O278" s="14">
        <f>+N278-(N278*9.09/100)</f>
        <v>-380.01710013299953</v>
      </c>
      <c r="P278" s="3">
        <f>+O278+O277+O276+O275+O274+O273</f>
        <v>1253.1932338534998</v>
      </c>
      <c r="Q278" s="3">
        <v>-727.25777636363603</v>
      </c>
      <c r="R278" s="3">
        <f>+Q278*1.21</f>
        <v>-879.98190939999961</v>
      </c>
      <c r="S278" s="3">
        <f>+R278+R277+R276+R275+R274+R273</f>
        <v>2717.9748000330014</v>
      </c>
      <c r="T278" s="3">
        <v>2381.98</v>
      </c>
      <c r="U278" s="3">
        <f t="shared" si="4"/>
        <v>-335.99480003300141</v>
      </c>
      <c r="V278" s="3"/>
      <c r="W278" s="3"/>
      <c r="X278" s="3"/>
      <c r="Y278" s="3"/>
      <c r="Z278" s="3"/>
      <c r="AA278" s="3"/>
      <c r="AB278" s="3" t="s">
        <v>2901</v>
      </c>
      <c r="AC278" s="1" t="s">
        <v>2765</v>
      </c>
      <c r="AD278" s="1" t="s">
        <v>2766</v>
      </c>
    </row>
    <row r="279" spans="1:30" x14ac:dyDescent="0.25">
      <c r="A279" s="1" t="s">
        <v>177</v>
      </c>
      <c r="B279" s="1" t="s">
        <v>178</v>
      </c>
      <c r="C279" s="2">
        <v>44396</v>
      </c>
      <c r="D279" s="1" t="s">
        <v>179</v>
      </c>
      <c r="E279" s="1" t="s">
        <v>180</v>
      </c>
      <c r="F279" s="1"/>
      <c r="G279" s="1" t="s">
        <v>181</v>
      </c>
      <c r="H279" s="1" t="s">
        <v>182</v>
      </c>
      <c r="I279" s="3">
        <v>1</v>
      </c>
      <c r="J279" s="3">
        <v>768.64</v>
      </c>
      <c r="K279" s="3">
        <f>+J279*I279*1.21</f>
        <v>930.05439999999999</v>
      </c>
      <c r="L279" s="3"/>
      <c r="M279" s="3"/>
      <c r="N279" s="3" t="s">
        <v>2892</v>
      </c>
      <c r="O279" s="3">
        <f>+K279</f>
        <v>930.05439999999999</v>
      </c>
      <c r="P279" s="3"/>
      <c r="Q279" s="3">
        <v>1421.4847851818199</v>
      </c>
      <c r="R279" s="3">
        <f>+Q279*1.21</f>
        <v>1719.996590070002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1"/>
      <c r="AD279" s="1"/>
    </row>
    <row r="280" spans="1:30" x14ac:dyDescent="0.25">
      <c r="A280" s="1" t="s">
        <v>225</v>
      </c>
      <c r="B280" s="1" t="s">
        <v>226</v>
      </c>
      <c r="C280" s="2">
        <v>44396</v>
      </c>
      <c r="D280" s="1" t="s">
        <v>227</v>
      </c>
      <c r="E280" s="1" t="s">
        <v>228</v>
      </c>
      <c r="F280" s="1"/>
      <c r="G280" s="1" t="s">
        <v>229</v>
      </c>
      <c r="H280" s="1" t="s">
        <v>230</v>
      </c>
      <c r="I280" s="3">
        <v>1</v>
      </c>
      <c r="J280" s="3">
        <v>295.88</v>
      </c>
      <c r="K280" s="3">
        <f>+J280*I280*1.21</f>
        <v>358.01479999999998</v>
      </c>
      <c r="L280" s="3"/>
      <c r="M280" s="3"/>
      <c r="N280" s="3" t="s">
        <v>2892</v>
      </c>
      <c r="O280" s="3">
        <f>+K280</f>
        <v>358.01479999999998</v>
      </c>
      <c r="P280" s="3"/>
      <c r="Q280" s="3">
        <v>547.11159523305798</v>
      </c>
      <c r="R280" s="3">
        <f>+Q280*1.21</f>
        <v>662.00503023200019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1"/>
      <c r="AD280" s="1"/>
    </row>
    <row r="281" spans="1:30" x14ac:dyDescent="0.25">
      <c r="A281" s="1" t="s">
        <v>502</v>
      </c>
      <c r="B281" s="1" t="s">
        <v>503</v>
      </c>
      <c r="C281" s="2">
        <v>44396</v>
      </c>
      <c r="D281" s="1" t="s">
        <v>504</v>
      </c>
      <c r="E281" s="1" t="s">
        <v>505</v>
      </c>
      <c r="F281" s="1"/>
      <c r="G281" s="1" t="s">
        <v>506</v>
      </c>
      <c r="H281" s="1" t="s">
        <v>507</v>
      </c>
      <c r="I281" s="3">
        <v>2</v>
      </c>
      <c r="J281" s="3">
        <v>166.67529999999999</v>
      </c>
      <c r="K281" s="3">
        <f>+J281*I281*1.21</f>
        <v>403.35422599999998</v>
      </c>
      <c r="L281" s="3"/>
      <c r="M281" s="3"/>
      <c r="N281" s="3" t="s">
        <v>2892</v>
      </c>
      <c r="O281" s="3">
        <f>+K281</f>
        <v>403.35422599999998</v>
      </c>
      <c r="P281" s="3"/>
      <c r="Q281" s="3">
        <v>616.52510567272702</v>
      </c>
      <c r="R281" s="3">
        <f>+Q281*1.21</f>
        <v>745.99537786399969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1"/>
      <c r="AD281" s="1"/>
    </row>
    <row r="282" spans="1:30" x14ac:dyDescent="0.25">
      <c r="A282" s="1" t="s">
        <v>1332</v>
      </c>
      <c r="B282" s="1" t="s">
        <v>1333</v>
      </c>
      <c r="C282" s="2">
        <v>44396</v>
      </c>
      <c r="D282" s="1" t="s">
        <v>1334</v>
      </c>
      <c r="E282" s="1" t="s">
        <v>1335</v>
      </c>
      <c r="F282" s="1"/>
      <c r="G282" s="1" t="s">
        <v>1336</v>
      </c>
      <c r="H282" s="1" t="s">
        <v>1337</v>
      </c>
      <c r="I282" s="3">
        <v>1</v>
      </c>
      <c r="J282" s="3">
        <v>623.97685950413199</v>
      </c>
      <c r="K282" s="3">
        <f>+J282*I282*1.21</f>
        <v>755.01199999999972</v>
      </c>
      <c r="L282" s="3"/>
      <c r="M282" s="14">
        <f>+K282*0.85</f>
        <v>641.76019999999971</v>
      </c>
      <c r="N282" s="3">
        <f>+M282*0.95</f>
        <v>609.67218999999966</v>
      </c>
      <c r="O282" s="14">
        <f>+N282-(N282*9.09/100)</f>
        <v>554.25298792899969</v>
      </c>
      <c r="P282" s="3"/>
      <c r="Q282" s="3">
        <v>1154.5381433719001</v>
      </c>
      <c r="R282" s="3">
        <f>+Q282*1.21</f>
        <v>1396.9911534799992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1"/>
      <c r="AD282" s="1"/>
    </row>
    <row r="283" spans="1:30" s="15" customFormat="1" x14ac:dyDescent="0.25">
      <c r="A283" s="1" t="s">
        <v>1871</v>
      </c>
      <c r="B283" s="1" t="s">
        <v>1872</v>
      </c>
      <c r="C283" s="2">
        <v>44396</v>
      </c>
      <c r="D283" s="1" t="s">
        <v>1873</v>
      </c>
      <c r="E283" s="1" t="s">
        <v>1874</v>
      </c>
      <c r="F283" s="1"/>
      <c r="G283" s="1" t="s">
        <v>1875</v>
      </c>
      <c r="H283" s="1" t="s">
        <v>1876</v>
      </c>
      <c r="I283" s="3">
        <v>1</v>
      </c>
      <c r="J283" s="3">
        <v>268.61250000000001</v>
      </c>
      <c r="K283" s="3">
        <f>+J283*I283*1.21</f>
        <v>325.02112499999998</v>
      </c>
      <c r="L283" s="3"/>
      <c r="M283" s="3"/>
      <c r="N283" s="3" t="s">
        <v>2892</v>
      </c>
      <c r="O283" s="3">
        <f>+K283</f>
        <v>325.02112499999998</v>
      </c>
      <c r="P283" s="3"/>
      <c r="Q283" s="3">
        <v>495.85871314049598</v>
      </c>
      <c r="R283" s="3">
        <f>+Q283*1.21</f>
        <v>599.98904290000007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1"/>
      <c r="AD283" s="1"/>
    </row>
    <row r="284" spans="1:30" x14ac:dyDescent="0.25">
      <c r="A284" s="1" t="s">
        <v>2223</v>
      </c>
      <c r="B284" s="1" t="s">
        <v>2224</v>
      </c>
      <c r="C284" s="2">
        <v>44396</v>
      </c>
      <c r="D284" s="1" t="s">
        <v>2225</v>
      </c>
      <c r="E284" s="1" t="s">
        <v>2226</v>
      </c>
      <c r="F284" s="1"/>
      <c r="G284" s="1" t="s">
        <v>2227</v>
      </c>
      <c r="H284" s="1" t="s">
        <v>2228</v>
      </c>
      <c r="I284" s="3">
        <v>3</v>
      </c>
      <c r="J284" s="3">
        <v>31.667438016528902</v>
      </c>
      <c r="K284" s="3">
        <f>+J284*I284*1.21</f>
        <v>114.95279999999991</v>
      </c>
      <c r="L284" s="3"/>
      <c r="M284" s="3"/>
      <c r="N284" s="3">
        <f>+K284*0.95</f>
        <v>109.20515999999991</v>
      </c>
      <c r="O284" s="3">
        <f>+N284-(N284*9.09/100)</f>
        <v>99.278410955999917</v>
      </c>
      <c r="P284" s="3"/>
      <c r="Q284" s="3">
        <v>177.23726711404899</v>
      </c>
      <c r="R284" s="3">
        <f>+Q284*1.21</f>
        <v>214.45709320799926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1"/>
      <c r="AD284" s="1"/>
    </row>
    <row r="285" spans="1:30" x14ac:dyDescent="0.25">
      <c r="A285" s="1" t="s">
        <v>2371</v>
      </c>
      <c r="B285" s="1" t="s">
        <v>2372</v>
      </c>
      <c r="C285" s="2">
        <v>44396</v>
      </c>
      <c r="D285" s="1" t="s">
        <v>2373</v>
      </c>
      <c r="E285" s="1" t="s">
        <v>2374</v>
      </c>
      <c r="F285" s="1">
        <v>3347</v>
      </c>
      <c r="G285" s="1" t="s">
        <v>2375</v>
      </c>
      <c r="H285" s="1" t="s">
        <v>2376</v>
      </c>
      <c r="I285" s="3">
        <v>1</v>
      </c>
      <c r="J285" s="3">
        <v>146.12785123966901</v>
      </c>
      <c r="K285" s="3">
        <f>+J285*I285*1.21</f>
        <v>176.8146999999995</v>
      </c>
      <c r="L285" s="3"/>
      <c r="M285" s="3"/>
      <c r="N285" s="3">
        <f>+K285*0.95</f>
        <v>167.97396499999951</v>
      </c>
      <c r="O285" s="3">
        <f>+N285-(N285*9.09/100)</f>
        <v>152.70513158149956</v>
      </c>
      <c r="P285" s="3">
        <f>+O285+O284+O283+O282+O281+O280+O279</f>
        <v>2822.6810814664991</v>
      </c>
      <c r="Q285" s="3">
        <v>270.66823501570201</v>
      </c>
      <c r="R285" s="3">
        <f>+Q285*1.21</f>
        <v>327.50856436899943</v>
      </c>
      <c r="S285" s="3">
        <f>+R285+R284+R283+R282+R281+R280+R279</f>
        <v>5666.9428521229993</v>
      </c>
      <c r="T285" s="3">
        <v>5963.79</v>
      </c>
      <c r="U285" s="3">
        <f t="shared" si="4"/>
        <v>296.84714787700068</v>
      </c>
      <c r="V285" s="3"/>
      <c r="W285" s="3"/>
      <c r="X285" s="3"/>
      <c r="Y285" s="3"/>
      <c r="Z285" s="3"/>
      <c r="AA285" s="3"/>
      <c r="AB285" s="3" t="s">
        <v>2900</v>
      </c>
      <c r="AC285" s="1"/>
      <c r="AD285" s="1"/>
    </row>
    <row r="286" spans="1:30" x14ac:dyDescent="0.25">
      <c r="A286" s="1" t="s">
        <v>1751</v>
      </c>
      <c r="B286" s="1" t="s">
        <v>1752</v>
      </c>
      <c r="C286" s="2">
        <v>44396</v>
      </c>
      <c r="D286" s="1" t="s">
        <v>1753</v>
      </c>
      <c r="E286" s="1" t="s">
        <v>1754</v>
      </c>
      <c r="F286" s="1"/>
      <c r="G286" s="1" t="s">
        <v>1755</v>
      </c>
      <c r="H286" s="1" t="s">
        <v>1756</v>
      </c>
      <c r="I286" s="3">
        <v>1</v>
      </c>
      <c r="J286" s="3">
        <v>95.047499999999999</v>
      </c>
      <c r="K286" s="3">
        <f>+J286*I286*1.21</f>
        <v>115.007475</v>
      </c>
      <c r="L286" s="3"/>
      <c r="M286" s="3"/>
      <c r="N286" s="3" t="s">
        <v>2892</v>
      </c>
      <c r="O286" s="3">
        <f>+K286</f>
        <v>115.007475</v>
      </c>
      <c r="P286" s="3"/>
      <c r="Q286" s="3">
        <v>202.47910264958699</v>
      </c>
      <c r="R286" s="3">
        <f>+Q286*1.21</f>
        <v>244.99971420600025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1"/>
      <c r="AD286" s="1"/>
    </row>
    <row r="287" spans="1:30" x14ac:dyDescent="0.25">
      <c r="A287" s="1" t="s">
        <v>2281</v>
      </c>
      <c r="B287" s="1" t="s">
        <v>2282</v>
      </c>
      <c r="C287" s="2">
        <v>44396</v>
      </c>
      <c r="D287" s="1" t="s">
        <v>2283</v>
      </c>
      <c r="E287" s="1" t="s">
        <v>2284</v>
      </c>
      <c r="F287" s="1"/>
      <c r="G287" s="1" t="s">
        <v>2285</v>
      </c>
      <c r="H287" s="1" t="s">
        <v>2286</v>
      </c>
      <c r="I287" s="3">
        <v>2</v>
      </c>
      <c r="J287" s="3">
        <v>53.590909090909101</v>
      </c>
      <c r="K287" s="3">
        <f>+J287*I287*1.21</f>
        <v>129.69000000000003</v>
      </c>
      <c r="L287" s="3"/>
      <c r="M287" s="3"/>
      <c r="N287" s="3">
        <f>+K287*0.95</f>
        <v>123.20550000000001</v>
      </c>
      <c r="O287" s="3">
        <f>+N287-(N287*9.09/100)</f>
        <v>112.00612005000001</v>
      </c>
      <c r="P287" s="3"/>
      <c r="Q287" s="3">
        <v>198.33138</v>
      </c>
      <c r="R287" s="3">
        <f>+Q287*1.21</f>
        <v>239.9809698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1"/>
      <c r="AD287" s="1"/>
    </row>
    <row r="288" spans="1:30" x14ac:dyDescent="0.25">
      <c r="A288" s="1" t="s">
        <v>2627</v>
      </c>
      <c r="B288" s="1" t="s">
        <v>2628</v>
      </c>
      <c r="C288" s="2">
        <v>44396</v>
      </c>
      <c r="D288" s="1" t="s">
        <v>2629</v>
      </c>
      <c r="E288" s="1" t="s">
        <v>2630</v>
      </c>
      <c r="F288" s="1">
        <v>3348</v>
      </c>
      <c r="G288" s="1" t="s">
        <v>2631</v>
      </c>
      <c r="H288" s="1" t="s">
        <v>2632</v>
      </c>
      <c r="I288" s="3">
        <v>1</v>
      </c>
      <c r="J288" s="3">
        <v>418.2</v>
      </c>
      <c r="K288" s="3">
        <f>+J288*I288*1.21</f>
        <v>506.02199999999999</v>
      </c>
      <c r="L288" s="3"/>
      <c r="M288" s="3"/>
      <c r="N288" s="3" t="s">
        <v>2892</v>
      </c>
      <c r="O288" s="3">
        <f>+K288</f>
        <v>506.02199999999999</v>
      </c>
      <c r="P288" s="3">
        <f>+O288+O287+O286</f>
        <v>733.03559504999998</v>
      </c>
      <c r="Q288" s="3">
        <v>652.88939117355403</v>
      </c>
      <c r="R288" s="3">
        <f>+Q288*1.21</f>
        <v>789.99616332000039</v>
      </c>
      <c r="S288" s="3">
        <f>+R288+R287+R286</f>
        <v>1274.9768473260006</v>
      </c>
      <c r="T288" s="3">
        <v>1650.54</v>
      </c>
      <c r="U288" s="3">
        <f t="shared" si="4"/>
        <v>375.56315267399941</v>
      </c>
      <c r="V288" s="3"/>
      <c r="W288" s="3"/>
      <c r="X288" s="3"/>
      <c r="Y288" s="3"/>
      <c r="Z288" s="3"/>
      <c r="AA288" s="3"/>
      <c r="AB288" s="3" t="s">
        <v>2900</v>
      </c>
      <c r="AC288" s="1"/>
      <c r="AD288" s="1"/>
    </row>
    <row r="289" spans="1:30" x14ac:dyDescent="0.25">
      <c r="A289" s="1" t="s">
        <v>195</v>
      </c>
      <c r="B289" s="1" t="s">
        <v>196</v>
      </c>
      <c r="C289" s="2">
        <v>44396</v>
      </c>
      <c r="D289" s="1" t="s">
        <v>197</v>
      </c>
      <c r="E289" s="1" t="s">
        <v>198</v>
      </c>
      <c r="F289" s="1"/>
      <c r="G289" s="1" t="s">
        <v>199</v>
      </c>
      <c r="H289" s="1" t="s">
        <v>200</v>
      </c>
      <c r="I289" s="3">
        <v>1</v>
      </c>
      <c r="J289" s="3">
        <v>208.8</v>
      </c>
      <c r="K289" s="3">
        <f>+J289*I289*1.21</f>
        <v>252.648</v>
      </c>
      <c r="L289" s="3"/>
      <c r="M289" s="3"/>
      <c r="N289" s="3" t="s">
        <v>2892</v>
      </c>
      <c r="O289" s="3">
        <f>+K289</f>
        <v>252.648</v>
      </c>
      <c r="P289" s="3"/>
      <c r="Q289" s="3">
        <v>371.07100800000001</v>
      </c>
      <c r="R289" s="3">
        <f>+Q289*1.21</f>
        <v>448.99591967999999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1"/>
      <c r="AD289" s="1"/>
    </row>
    <row r="290" spans="1:30" x14ac:dyDescent="0.25">
      <c r="A290" s="12" t="s">
        <v>1233</v>
      </c>
      <c r="B290" s="12" t="s">
        <v>1234</v>
      </c>
      <c r="C290" s="13">
        <v>44396</v>
      </c>
      <c r="D290" s="12" t="s">
        <v>1235</v>
      </c>
      <c r="E290" s="12" t="s">
        <v>1236</v>
      </c>
      <c r="F290" s="12"/>
      <c r="G290" s="12" t="s">
        <v>1237</v>
      </c>
      <c r="H290" s="12" t="s">
        <v>15</v>
      </c>
      <c r="I290" s="14">
        <v>2</v>
      </c>
      <c r="J290" s="3">
        <v>271.13819999999998</v>
      </c>
      <c r="K290" s="14">
        <f>+J290*I290*1.21</f>
        <v>656.1544439999999</v>
      </c>
      <c r="L290" s="14"/>
      <c r="M290" s="14"/>
      <c r="N290" s="3" t="s">
        <v>2892</v>
      </c>
      <c r="O290" s="3">
        <f>+K290</f>
        <v>656.1544439999999</v>
      </c>
      <c r="P290" s="14"/>
      <c r="Q290" s="14">
        <v>909.06396185454605</v>
      </c>
      <c r="R290" s="14">
        <f>+Q290*1.21</f>
        <v>1099.9673938440008</v>
      </c>
      <c r="S290" s="14"/>
      <c r="T290" s="3"/>
      <c r="U290" s="3"/>
      <c r="V290" s="14"/>
      <c r="W290" s="14"/>
      <c r="X290" s="14"/>
      <c r="Y290" s="14"/>
      <c r="Z290" s="14"/>
      <c r="AA290" s="14"/>
      <c r="AB290" s="14"/>
      <c r="AC290" s="12"/>
      <c r="AD290" s="12"/>
    </row>
    <row r="291" spans="1:30" x14ac:dyDescent="0.25">
      <c r="A291" s="1" t="s">
        <v>1516</v>
      </c>
      <c r="B291" s="1" t="s">
        <v>1517</v>
      </c>
      <c r="C291" s="2">
        <v>44396</v>
      </c>
      <c r="D291" s="1" t="s">
        <v>1518</v>
      </c>
      <c r="E291" s="1" t="s">
        <v>1519</v>
      </c>
      <c r="F291" s="1"/>
      <c r="G291" s="1" t="s">
        <v>1520</v>
      </c>
      <c r="H291" s="1" t="s">
        <v>1521</v>
      </c>
      <c r="I291" s="3">
        <v>1</v>
      </c>
      <c r="J291" s="3">
        <v>128.035123966942</v>
      </c>
      <c r="K291" s="3">
        <f>+J291*I291*1.21</f>
        <v>154.92249999999981</v>
      </c>
      <c r="L291" s="3"/>
      <c r="M291" s="14">
        <f>+K291*0.85</f>
        <v>131.68412499999985</v>
      </c>
      <c r="N291" s="3">
        <f>+M291*0.95</f>
        <v>125.09991874999986</v>
      </c>
      <c r="O291" s="14">
        <f>+N291-(N291*9.09/100)</f>
        <v>113.72833613562487</v>
      </c>
      <c r="P291" s="3"/>
      <c r="Q291" s="3">
        <v>239.67278960743801</v>
      </c>
      <c r="R291" s="3">
        <f>+Q291*1.21</f>
        <v>290.004075425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1"/>
      <c r="AD291" s="1"/>
    </row>
    <row r="292" spans="1:30" x14ac:dyDescent="0.25">
      <c r="A292" s="1" t="s">
        <v>1608</v>
      </c>
      <c r="B292" s="1" t="s">
        <v>1609</v>
      </c>
      <c r="C292" s="2">
        <v>44396</v>
      </c>
      <c r="D292" s="1" t="s">
        <v>1610</v>
      </c>
      <c r="E292" s="1" t="s">
        <v>1611</v>
      </c>
      <c r="F292" s="1"/>
      <c r="G292" s="1" t="s">
        <v>1612</v>
      </c>
      <c r="H292" s="1" t="s">
        <v>1613</v>
      </c>
      <c r="I292" s="3">
        <v>1</v>
      </c>
      <c r="J292" s="3">
        <v>401.74264462809901</v>
      </c>
      <c r="K292" s="3">
        <f>+J292*I292*1.21</f>
        <v>486.1085999999998</v>
      </c>
      <c r="L292" s="3"/>
      <c r="M292" s="14">
        <f>+K292*0.85</f>
        <v>413.19230999999979</v>
      </c>
      <c r="N292" s="3">
        <f>+M292*0.95</f>
        <v>392.53269449999976</v>
      </c>
      <c r="O292" s="14">
        <f>+N292-(N292*9.09/100)</f>
        <v>356.85147256994981</v>
      </c>
      <c r="P292" s="3"/>
      <c r="Q292" s="3">
        <v>742.97481212231401</v>
      </c>
      <c r="R292" s="3">
        <f>+Q292*1.21</f>
        <v>898.99952266799994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1"/>
      <c r="AD292" s="1"/>
    </row>
    <row r="293" spans="1:30" x14ac:dyDescent="0.25">
      <c r="A293" s="1" t="s">
        <v>1638</v>
      </c>
      <c r="B293" s="1" t="s">
        <v>1639</v>
      </c>
      <c r="C293" s="2">
        <v>44396</v>
      </c>
      <c r="D293" s="1" t="s">
        <v>1640</v>
      </c>
      <c r="E293" s="1" t="s">
        <v>1641</v>
      </c>
      <c r="F293" s="1"/>
      <c r="G293" s="1" t="s">
        <v>1642</v>
      </c>
      <c r="H293" s="1" t="s">
        <v>1643</v>
      </c>
      <c r="I293" s="3">
        <v>1</v>
      </c>
      <c r="J293" s="3">
        <v>268.68330578512399</v>
      </c>
      <c r="K293" s="3">
        <f>+J293*I293*1.21</f>
        <v>325.10680000000002</v>
      </c>
      <c r="L293" s="3"/>
      <c r="M293" s="14">
        <f>+K293*0.85</f>
        <v>276.34078</v>
      </c>
      <c r="N293" s="3">
        <f>+M293*0.95</f>
        <v>262.52374099999997</v>
      </c>
      <c r="O293" s="14">
        <f>+N293-(N293*9.09/100)</f>
        <v>238.66033294309997</v>
      </c>
      <c r="P293" s="3"/>
      <c r="Q293" s="3">
        <v>499.995450568595</v>
      </c>
      <c r="R293" s="3">
        <f>+Q293*1.21</f>
        <v>604.99449518799997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1"/>
      <c r="AD293" s="1"/>
    </row>
    <row r="294" spans="1:30" x14ac:dyDescent="0.25">
      <c r="A294" s="1" t="s">
        <v>1704</v>
      </c>
      <c r="B294" s="1" t="s">
        <v>1705</v>
      </c>
      <c r="C294" s="2">
        <v>44396</v>
      </c>
      <c r="D294" s="1" t="s">
        <v>1706</v>
      </c>
      <c r="E294" s="1" t="s">
        <v>1707</v>
      </c>
      <c r="F294" s="1"/>
      <c r="G294" s="1" t="s">
        <v>1708</v>
      </c>
      <c r="H294" s="1" t="s">
        <v>1709</v>
      </c>
      <c r="I294" s="3">
        <v>2</v>
      </c>
      <c r="J294" s="3">
        <v>129.66661157024799</v>
      </c>
      <c r="K294" s="3">
        <f>+J294*I294*1.21</f>
        <v>313.79320000000013</v>
      </c>
      <c r="L294" s="3"/>
      <c r="M294" s="14">
        <f>+K294*0.85</f>
        <v>266.72422000000012</v>
      </c>
      <c r="N294" s="3">
        <f>+M294*0.95</f>
        <v>253.3880090000001</v>
      </c>
      <c r="O294" s="14">
        <f>+N294-(N294*9.09/100)</f>
        <v>230.35503898190009</v>
      </c>
      <c r="P294" s="3"/>
      <c r="Q294" s="3">
        <v>480.96458230082698</v>
      </c>
      <c r="R294" s="3">
        <f>+Q294*1.21</f>
        <v>581.96714458400061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1"/>
      <c r="AD294" s="1"/>
    </row>
    <row r="295" spans="1:30" x14ac:dyDescent="0.25">
      <c r="A295" s="1" t="s">
        <v>1757</v>
      </c>
      <c r="B295" s="1" t="s">
        <v>1758</v>
      </c>
      <c r="C295" s="2">
        <v>44396</v>
      </c>
      <c r="D295" s="1" t="s">
        <v>1759</v>
      </c>
      <c r="E295" s="1" t="s">
        <v>1760</v>
      </c>
      <c r="F295" s="1"/>
      <c r="G295" s="1" t="s">
        <v>1761</v>
      </c>
      <c r="H295" s="1" t="s">
        <v>1762</v>
      </c>
      <c r="I295" s="3">
        <v>1</v>
      </c>
      <c r="J295" s="3">
        <v>95.047499999999999</v>
      </c>
      <c r="K295" s="3">
        <f>+J295*I295*1.21</f>
        <v>115.007475</v>
      </c>
      <c r="L295" s="3"/>
      <c r="M295" s="3"/>
      <c r="N295" s="3" t="s">
        <v>2892</v>
      </c>
      <c r="O295" s="3">
        <f>+K295</f>
        <v>115.007475</v>
      </c>
      <c r="P295" s="3"/>
      <c r="Q295" s="3">
        <v>202.47910264958699</v>
      </c>
      <c r="R295" s="3">
        <f>+Q295*1.21</f>
        <v>244.99971420600025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1"/>
      <c r="AD295" s="1"/>
    </row>
    <row r="296" spans="1:30" x14ac:dyDescent="0.25">
      <c r="A296" s="1" t="s">
        <v>1817</v>
      </c>
      <c r="B296" s="1" t="s">
        <v>1818</v>
      </c>
      <c r="C296" s="2">
        <v>44396</v>
      </c>
      <c r="D296" s="1" t="s">
        <v>1819</v>
      </c>
      <c r="E296" s="1" t="s">
        <v>1820</v>
      </c>
      <c r="F296" s="1"/>
      <c r="G296" s="1" t="s">
        <v>1821</v>
      </c>
      <c r="H296" s="1" t="s">
        <v>1822</v>
      </c>
      <c r="I296" s="3">
        <v>2</v>
      </c>
      <c r="J296" s="3">
        <v>1239.75</v>
      </c>
      <c r="K296" s="3">
        <f>+J296*I296*1.21</f>
        <v>3000.1949999999997</v>
      </c>
      <c r="L296" s="3"/>
      <c r="M296" s="3"/>
      <c r="N296" s="3" t="s">
        <v>2892</v>
      </c>
      <c r="O296" s="3">
        <f>+K296</f>
        <v>3000.1949999999997</v>
      </c>
      <c r="P296" s="3"/>
      <c r="Q296" s="3">
        <v>6115.6867499999998</v>
      </c>
      <c r="R296" s="3">
        <f>+Q296*1.21</f>
        <v>7399.9809674999997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1"/>
      <c r="AD296" s="1"/>
    </row>
    <row r="297" spans="1:30" x14ac:dyDescent="0.25">
      <c r="A297" s="1" t="s">
        <v>2287</v>
      </c>
      <c r="B297" s="1" t="s">
        <v>2288</v>
      </c>
      <c r="C297" s="2">
        <v>44396</v>
      </c>
      <c r="D297" s="1" t="s">
        <v>2289</v>
      </c>
      <c r="E297" s="1" t="s">
        <v>2290</v>
      </c>
      <c r="F297" s="1"/>
      <c r="G297" s="1" t="s">
        <v>2291</v>
      </c>
      <c r="H297" s="1" t="s">
        <v>2292</v>
      </c>
      <c r="I297" s="3">
        <v>2</v>
      </c>
      <c r="J297" s="3">
        <v>53.590909090909101</v>
      </c>
      <c r="K297" s="3">
        <f>+J297*I297*1.21</f>
        <v>129.69000000000003</v>
      </c>
      <c r="L297" s="3"/>
      <c r="M297" s="3"/>
      <c r="N297" s="3">
        <f>+K297*0.95</f>
        <v>123.20550000000001</v>
      </c>
      <c r="O297" s="3">
        <f>+N297-(N297*9.09/100)</f>
        <v>112.00612005000001</v>
      </c>
      <c r="P297" s="3"/>
      <c r="Q297" s="3">
        <v>198.33138</v>
      </c>
      <c r="R297" s="3">
        <f>+Q297*1.21</f>
        <v>239.9809698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1"/>
      <c r="AD297" s="1"/>
    </row>
    <row r="298" spans="1:30" x14ac:dyDescent="0.25">
      <c r="A298" s="1" t="s">
        <v>2541</v>
      </c>
      <c r="B298" s="1" t="s">
        <v>2542</v>
      </c>
      <c r="C298" s="2">
        <v>44396</v>
      </c>
      <c r="D298" s="1" t="s">
        <v>2543</v>
      </c>
      <c r="E298" s="1" t="s">
        <v>2544</v>
      </c>
      <c r="F298" s="1">
        <v>3352</v>
      </c>
      <c r="G298" s="1" t="s">
        <v>2545</v>
      </c>
      <c r="H298" s="1" t="s">
        <v>2546</v>
      </c>
      <c r="I298" s="3">
        <v>1</v>
      </c>
      <c r="J298" s="3">
        <v>247.95</v>
      </c>
      <c r="K298" s="3">
        <f>+J298*I298*1.21</f>
        <v>300.01949999999999</v>
      </c>
      <c r="L298" s="3"/>
      <c r="M298" s="3"/>
      <c r="N298" s="3">
        <f>+K298</f>
        <v>300.01949999999999</v>
      </c>
      <c r="O298" s="14">
        <f>+N298-(N298*9.09/100)</f>
        <v>272.74772745000001</v>
      </c>
      <c r="P298" s="3">
        <f>+SUM(O289:O298)</f>
        <v>5348.3539471305739</v>
      </c>
      <c r="Q298" s="3">
        <v>438.00373531239597</v>
      </c>
      <c r="R298" s="3">
        <f>+Q298*1.21</f>
        <v>529.9845197279991</v>
      </c>
      <c r="S298" s="3">
        <f>+SUM(R289:R298)</f>
        <v>12339.874722623001</v>
      </c>
      <c r="T298" s="3">
        <v>12593.05</v>
      </c>
      <c r="U298" s="3">
        <f t="shared" si="4"/>
        <v>253.17527737699857</v>
      </c>
      <c r="V298" s="3"/>
      <c r="W298" s="3"/>
      <c r="X298" s="3"/>
      <c r="Y298" s="3"/>
      <c r="Z298" s="3"/>
      <c r="AA298" s="3"/>
      <c r="AB298" s="3" t="s">
        <v>2900</v>
      </c>
      <c r="AC298" s="1"/>
      <c r="AD298" s="1"/>
    </row>
    <row r="299" spans="1:30" x14ac:dyDescent="0.25">
      <c r="A299" s="1" t="s">
        <v>1025</v>
      </c>
      <c r="B299" s="1" t="s">
        <v>1026</v>
      </c>
      <c r="C299" s="2">
        <v>44396</v>
      </c>
      <c r="D299" s="1" t="s">
        <v>1027</v>
      </c>
      <c r="E299" s="1" t="s">
        <v>1028</v>
      </c>
      <c r="F299" s="1">
        <v>3356</v>
      </c>
      <c r="G299" s="1" t="s">
        <v>1029</v>
      </c>
      <c r="H299" s="1" t="s">
        <v>1030</v>
      </c>
      <c r="I299" s="3">
        <v>4</v>
      </c>
      <c r="J299" s="3">
        <v>271.13819999999998</v>
      </c>
      <c r="K299" s="3">
        <f>+J299*I299*1.21</f>
        <v>1312.3088879999998</v>
      </c>
      <c r="L299" s="3"/>
      <c r="M299" s="3"/>
      <c r="N299" s="3" t="s">
        <v>2892</v>
      </c>
      <c r="O299" s="3">
        <f>+K299</f>
        <v>1312.3088879999998</v>
      </c>
      <c r="P299" s="3">
        <f>+O299</f>
        <v>1312.3088879999998</v>
      </c>
      <c r="Q299" s="3">
        <v>1818.1279237090901</v>
      </c>
      <c r="R299" s="3">
        <f>+Q299*1.21</f>
        <v>2199.9347876879988</v>
      </c>
      <c r="S299" s="3">
        <f>+R299</f>
        <v>2199.9347876879988</v>
      </c>
      <c r="T299" s="3">
        <v>2199.96</v>
      </c>
      <c r="U299" s="3">
        <f t="shared" si="4"/>
        <v>2.5212312001258397E-2</v>
      </c>
      <c r="V299" s="3"/>
      <c r="W299" s="3"/>
      <c r="X299" s="3"/>
      <c r="Y299" s="3"/>
      <c r="Z299" s="3"/>
      <c r="AA299" s="3"/>
      <c r="AB299" s="3"/>
      <c r="AC299" s="1"/>
      <c r="AD299" s="1"/>
    </row>
    <row r="300" spans="1:30" x14ac:dyDescent="0.25">
      <c r="A300" s="1" t="s">
        <v>550</v>
      </c>
      <c r="B300" s="1" t="s">
        <v>551</v>
      </c>
      <c r="C300" s="2">
        <v>44396</v>
      </c>
      <c r="D300" s="1" t="s">
        <v>552</v>
      </c>
      <c r="E300" s="1" t="s">
        <v>553</v>
      </c>
      <c r="F300" s="1"/>
      <c r="G300" s="1" t="s">
        <v>554</v>
      </c>
      <c r="H300" s="1" t="s">
        <v>555</v>
      </c>
      <c r="I300" s="3">
        <v>6</v>
      </c>
      <c r="J300" s="3">
        <v>123.97</v>
      </c>
      <c r="K300" s="3">
        <f>+J300*I300*1.21</f>
        <v>900.02219999999988</v>
      </c>
      <c r="L300" s="3"/>
      <c r="M300" s="3"/>
      <c r="N300" s="3" t="s">
        <v>2892</v>
      </c>
      <c r="O300" s="3">
        <f>+K300</f>
        <v>900.02219999999988</v>
      </c>
      <c r="P300" s="3"/>
      <c r="Q300" s="3">
        <v>1383.48557181818</v>
      </c>
      <c r="R300" s="3">
        <f>+Q300*1.21</f>
        <v>1674.0175418999977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1"/>
      <c r="AD300" s="1"/>
    </row>
    <row r="301" spans="1:30" x14ac:dyDescent="0.25">
      <c r="A301" s="1" t="s">
        <v>556</v>
      </c>
      <c r="B301" s="1" t="s">
        <v>557</v>
      </c>
      <c r="C301" s="2">
        <v>44398</v>
      </c>
      <c r="D301" s="1" t="s">
        <v>558</v>
      </c>
      <c r="E301" s="1" t="s">
        <v>559</v>
      </c>
      <c r="F301" s="1"/>
      <c r="G301" s="1" t="s">
        <v>560</v>
      </c>
      <c r="H301" s="1" t="s">
        <v>561</v>
      </c>
      <c r="I301" s="3">
        <v>-6</v>
      </c>
      <c r="J301" s="3">
        <v>123.97</v>
      </c>
      <c r="K301" s="3">
        <f>+J301*I301*1.21</f>
        <v>-900.02219999999988</v>
      </c>
      <c r="L301" s="3"/>
      <c r="M301" s="3"/>
      <c r="N301" s="3" t="s">
        <v>2892</v>
      </c>
      <c r="O301" s="3">
        <f>+K301</f>
        <v>-900.02219999999988</v>
      </c>
      <c r="P301" s="3"/>
      <c r="Q301" s="3">
        <v>-1383.48557181818</v>
      </c>
      <c r="R301" s="3">
        <f>+Q301*1.21</f>
        <v>-1674.0175418999977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1" t="s">
        <v>562</v>
      </c>
      <c r="AD301" s="1" t="s">
        <v>563</v>
      </c>
    </row>
    <row r="302" spans="1:30" x14ac:dyDescent="0.25">
      <c r="A302" s="1" t="s">
        <v>570</v>
      </c>
      <c r="B302" s="1" t="s">
        <v>571</v>
      </c>
      <c r="C302" s="2">
        <v>44398</v>
      </c>
      <c r="D302" s="1" t="s">
        <v>572</v>
      </c>
      <c r="E302" s="1" t="s">
        <v>573</v>
      </c>
      <c r="F302" s="1">
        <v>3357</v>
      </c>
      <c r="G302" s="1" t="s">
        <v>574</v>
      </c>
      <c r="H302" s="1" t="s">
        <v>575</v>
      </c>
      <c r="I302" s="3">
        <v>6</v>
      </c>
      <c r="J302" s="3">
        <v>123.97</v>
      </c>
      <c r="K302" s="3">
        <f>+J302*I302*1.21</f>
        <v>900.02219999999988</v>
      </c>
      <c r="L302" s="3"/>
      <c r="M302" s="3"/>
      <c r="N302" s="3" t="s">
        <v>2892</v>
      </c>
      <c r="O302" s="3">
        <f>+K302</f>
        <v>900.02219999999988</v>
      </c>
      <c r="P302" s="3">
        <f>+O302+O301+O300</f>
        <v>900.02219999999988</v>
      </c>
      <c r="Q302" s="3">
        <v>1383.4260632231401</v>
      </c>
      <c r="R302" s="3">
        <f>+Q302*1.21</f>
        <v>1673.9455364999994</v>
      </c>
      <c r="S302" s="3">
        <f>+R302+R301+R300</f>
        <v>1673.9455364999994</v>
      </c>
      <c r="T302" s="3">
        <v>1674</v>
      </c>
      <c r="U302" s="3">
        <f t="shared" si="4"/>
        <v>5.4463500000565546E-2</v>
      </c>
      <c r="V302" s="3"/>
      <c r="W302" s="3"/>
      <c r="X302" s="3"/>
      <c r="Y302" s="3"/>
      <c r="Z302" s="3"/>
      <c r="AA302" s="3"/>
      <c r="AB302" s="3"/>
      <c r="AC302" s="1" t="s">
        <v>576</v>
      </c>
      <c r="AD302" s="1" t="s">
        <v>577</v>
      </c>
    </row>
    <row r="303" spans="1:30" x14ac:dyDescent="0.25">
      <c r="A303" s="1" t="s">
        <v>267</v>
      </c>
      <c r="B303" s="1" t="s">
        <v>268</v>
      </c>
      <c r="C303" s="2">
        <v>44396</v>
      </c>
      <c r="D303" s="1" t="s">
        <v>269</v>
      </c>
      <c r="E303" s="1" t="s">
        <v>270</v>
      </c>
      <c r="F303" s="1"/>
      <c r="G303" s="1" t="s">
        <v>271</v>
      </c>
      <c r="H303" s="1" t="s">
        <v>272</v>
      </c>
      <c r="I303" s="3">
        <v>1</v>
      </c>
      <c r="J303" s="3">
        <v>228.170165289256</v>
      </c>
      <c r="K303" s="3">
        <f>+J303*I303*1.21</f>
        <v>276.08589999999975</v>
      </c>
      <c r="L303" s="3"/>
      <c r="M303" s="3"/>
      <c r="N303" s="3">
        <f>+K303*0.95</f>
        <v>262.28160499999973</v>
      </c>
      <c r="O303" s="3">
        <f>+N303-(N303*9.09/100)</f>
        <v>238.44020710549975</v>
      </c>
      <c r="P303" s="3"/>
      <c r="Q303" s="3">
        <v>384.29103748512398</v>
      </c>
      <c r="R303" s="3">
        <f>+Q303*1.21</f>
        <v>464.992155357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1"/>
      <c r="AD303" s="1"/>
    </row>
    <row r="304" spans="1:30" x14ac:dyDescent="0.25">
      <c r="A304" s="1" t="s">
        <v>345</v>
      </c>
      <c r="B304" s="1" t="s">
        <v>346</v>
      </c>
      <c r="C304" s="2">
        <v>44396</v>
      </c>
      <c r="D304" s="1" t="s">
        <v>347</v>
      </c>
      <c r="E304" s="1" t="s">
        <v>348</v>
      </c>
      <c r="F304" s="1"/>
      <c r="G304" s="1" t="s">
        <v>349</v>
      </c>
      <c r="H304" s="1" t="s">
        <v>350</v>
      </c>
      <c r="I304" s="3">
        <v>1</v>
      </c>
      <c r="J304" s="3">
        <v>188.42280991735501</v>
      </c>
      <c r="K304" s="3">
        <f>+J304*I304*1.21</f>
        <v>227.99159999999955</v>
      </c>
      <c r="L304" s="3"/>
      <c r="M304" s="3"/>
      <c r="N304" s="3">
        <f>+K304*0.95</f>
        <v>216.59201999999956</v>
      </c>
      <c r="O304" s="3">
        <f>+N304-(N304*9.09/100)</f>
        <v>196.9038053819996</v>
      </c>
      <c r="P304" s="3"/>
      <c r="Q304" s="3">
        <v>348.75366310413199</v>
      </c>
      <c r="R304" s="3">
        <f>+Q304*1.21</f>
        <v>421.99193235599967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1"/>
      <c r="AD304" s="1"/>
    </row>
    <row r="305" spans="1:30" x14ac:dyDescent="0.25">
      <c r="A305" s="1" t="s">
        <v>995</v>
      </c>
      <c r="B305" s="1" t="s">
        <v>996</v>
      </c>
      <c r="C305" s="2">
        <v>44396</v>
      </c>
      <c r="D305" s="1" t="s">
        <v>997</v>
      </c>
      <c r="E305" s="1" t="s">
        <v>998</v>
      </c>
      <c r="F305" s="1"/>
      <c r="G305" s="1" t="s">
        <v>999</v>
      </c>
      <c r="H305" s="1" t="s">
        <v>1000</v>
      </c>
      <c r="I305" s="3">
        <v>1</v>
      </c>
      <c r="J305" s="3">
        <v>328.66980000000001</v>
      </c>
      <c r="K305" s="3">
        <f>+J305*I305*1.21</f>
        <v>397.69045799999998</v>
      </c>
      <c r="L305" s="3"/>
      <c r="M305" s="3"/>
      <c r="N305" s="3" t="s">
        <v>2892</v>
      </c>
      <c r="O305" s="3">
        <f>+K305</f>
        <v>397.69045799999998</v>
      </c>
      <c r="P305" s="3"/>
      <c r="Q305" s="3">
        <v>577.68901024132299</v>
      </c>
      <c r="R305" s="3">
        <f>+Q305*1.21</f>
        <v>699.00370239200083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1"/>
      <c r="AD305" s="1"/>
    </row>
    <row r="306" spans="1:30" x14ac:dyDescent="0.25">
      <c r="A306" s="1" t="s">
        <v>1115</v>
      </c>
      <c r="B306" s="1" t="s">
        <v>1116</v>
      </c>
      <c r="C306" s="2">
        <v>44396</v>
      </c>
      <c r="D306" s="1" t="s">
        <v>1117</v>
      </c>
      <c r="E306" s="1" t="s">
        <v>1118</v>
      </c>
      <c r="F306" s="1"/>
      <c r="G306" s="1" t="s">
        <v>1119</v>
      </c>
      <c r="H306" s="1" t="s">
        <v>1120</v>
      </c>
      <c r="I306" s="3">
        <v>1</v>
      </c>
      <c r="J306" s="3">
        <v>624.54660000000001</v>
      </c>
      <c r="K306" s="3">
        <f>+J306*I306*1.21</f>
        <v>755.70138599999996</v>
      </c>
      <c r="L306" s="3"/>
      <c r="M306" s="3"/>
      <c r="N306" s="3" t="s">
        <v>2892</v>
      </c>
      <c r="O306" s="3">
        <f>+K306</f>
        <v>755.70138599999996</v>
      </c>
      <c r="P306" s="3"/>
      <c r="Q306" s="3">
        <v>1045.4441867727301</v>
      </c>
      <c r="R306" s="3">
        <f>+Q306*1.21</f>
        <v>1264.9874659950033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1"/>
      <c r="AD306" s="1"/>
    </row>
    <row r="307" spans="1:30" x14ac:dyDescent="0.25">
      <c r="A307" s="1" t="s">
        <v>2007</v>
      </c>
      <c r="B307" s="1" t="s">
        <v>2008</v>
      </c>
      <c r="C307" s="2">
        <v>44396</v>
      </c>
      <c r="D307" s="1" t="s">
        <v>2009</v>
      </c>
      <c r="E307" s="1" t="s">
        <v>2010</v>
      </c>
      <c r="F307" s="1"/>
      <c r="G307" s="1" t="s">
        <v>2011</v>
      </c>
      <c r="H307" s="1" t="s">
        <v>2012</v>
      </c>
      <c r="I307" s="3">
        <v>1</v>
      </c>
      <c r="J307" s="3">
        <v>98.545619834710706</v>
      </c>
      <c r="K307" s="3">
        <f>+J307*I307*1.21</f>
        <v>119.24019999999994</v>
      </c>
      <c r="L307" s="3"/>
      <c r="M307" s="3">
        <f>+K307*0.9</f>
        <v>107.31617999999995</v>
      </c>
      <c r="N307" s="3">
        <f>+M307*0.95</f>
        <v>101.95037099999995</v>
      </c>
      <c r="O307" s="14">
        <f>+N307-(N307*9.09/100)</f>
        <v>92.683082276099952</v>
      </c>
      <c r="P307" s="3"/>
      <c r="Q307" s="3">
        <v>166.11638044297499</v>
      </c>
      <c r="R307" s="3">
        <f>+Q307*1.21</f>
        <v>201.00082033599972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1"/>
      <c r="AD307" s="1"/>
    </row>
    <row r="308" spans="1:30" x14ac:dyDescent="0.25">
      <c r="A308" s="1" t="s">
        <v>2657</v>
      </c>
      <c r="B308" s="1" t="s">
        <v>2658</v>
      </c>
      <c r="C308" s="2">
        <v>44396</v>
      </c>
      <c r="D308" s="1" t="s">
        <v>2659</v>
      </c>
      <c r="E308" s="1" t="s">
        <v>2660</v>
      </c>
      <c r="F308" s="1">
        <v>3361</v>
      </c>
      <c r="G308" s="1" t="s">
        <v>2661</v>
      </c>
      <c r="H308" s="1" t="s">
        <v>2662</v>
      </c>
      <c r="I308" s="3">
        <v>1</v>
      </c>
      <c r="J308" s="3">
        <v>418.2</v>
      </c>
      <c r="K308" s="3">
        <f>+J308*I308*1.21</f>
        <v>506.02199999999999</v>
      </c>
      <c r="L308" s="3"/>
      <c r="M308" s="3"/>
      <c r="N308" s="3" t="s">
        <v>2892</v>
      </c>
      <c r="O308" s="3">
        <f>+K308</f>
        <v>506.02199999999999</v>
      </c>
      <c r="P308" s="3">
        <f>+O308+O307+O306+O305+O304+O303</f>
        <v>2187.4409387635992</v>
      </c>
      <c r="Q308" s="3">
        <v>652.88939117355403</v>
      </c>
      <c r="R308" s="3">
        <f>+Q308*1.21</f>
        <v>789.99616332000039</v>
      </c>
      <c r="S308" s="3">
        <f>+R308+R307+R306+R305+R304+R303</f>
        <v>3841.9722397560035</v>
      </c>
      <c r="T308" s="3">
        <v>4280.24</v>
      </c>
      <c r="U308" s="3">
        <f t="shared" si="4"/>
        <v>438.26776024399624</v>
      </c>
      <c r="V308" s="3"/>
      <c r="W308" s="3"/>
      <c r="X308" s="3"/>
      <c r="Y308" s="3"/>
      <c r="Z308" s="3"/>
      <c r="AA308" s="3"/>
      <c r="AB308" s="3" t="s">
        <v>2900</v>
      </c>
      <c r="AC308" s="1"/>
      <c r="AD308" s="1"/>
    </row>
    <row r="309" spans="1:30" x14ac:dyDescent="0.25">
      <c r="A309" s="1" t="s">
        <v>464</v>
      </c>
      <c r="B309" s="1" t="s">
        <v>465</v>
      </c>
      <c r="C309" s="2">
        <v>44396</v>
      </c>
      <c r="D309" s="1" t="s">
        <v>466</v>
      </c>
      <c r="E309" s="1" t="s">
        <v>467</v>
      </c>
      <c r="F309" s="1"/>
      <c r="G309" s="1" t="s">
        <v>468</v>
      </c>
      <c r="H309" s="1" t="s">
        <v>469</v>
      </c>
      <c r="I309" s="3">
        <v>1</v>
      </c>
      <c r="J309" s="3">
        <v>150.7944</v>
      </c>
      <c r="K309" s="3">
        <f>+J309*I309*1.21</f>
        <v>182.46122399999999</v>
      </c>
      <c r="L309" s="3"/>
      <c r="M309" s="3"/>
      <c r="N309" s="3" t="s">
        <v>2892</v>
      </c>
      <c r="O309" s="3">
        <f>+K309</f>
        <v>182.46122399999999</v>
      </c>
      <c r="P309" s="3"/>
      <c r="Q309" s="3">
        <v>297.51859995041298</v>
      </c>
      <c r="R309" s="3">
        <f>+Q309*1.21</f>
        <v>359.99750593999971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1"/>
      <c r="AD309" s="1"/>
    </row>
    <row r="310" spans="1:30" x14ac:dyDescent="0.25">
      <c r="A310" s="1" t="s">
        <v>2181</v>
      </c>
      <c r="B310" s="1" t="s">
        <v>2182</v>
      </c>
      <c r="C310" s="2">
        <v>44396</v>
      </c>
      <c r="D310" s="1" t="s">
        <v>2183</v>
      </c>
      <c r="E310" s="1" t="s">
        <v>2184</v>
      </c>
      <c r="F310" s="1">
        <v>3362</v>
      </c>
      <c r="G310" s="1" t="s">
        <v>2185</v>
      </c>
      <c r="H310" s="1" t="s">
        <v>2186</v>
      </c>
      <c r="I310" s="3">
        <v>2</v>
      </c>
      <c r="J310" s="3">
        <v>219.21371900826401</v>
      </c>
      <c r="K310" s="3">
        <f>+J310*I310*1.21</f>
        <v>530.49719999999888</v>
      </c>
      <c r="L310" s="3">
        <f>+K310*0.7</f>
        <v>371.34803999999917</v>
      </c>
      <c r="M310" s="3"/>
      <c r="N310" s="3">
        <f>+K310*0.95</f>
        <v>503.97233999999889</v>
      </c>
      <c r="O310" s="3">
        <f>+N310-(N310*9.09/100)</f>
        <v>458.16125429399898</v>
      </c>
      <c r="P310" s="3">
        <f>+O310+O309</f>
        <v>640.62247829399894</v>
      </c>
      <c r="Q310" s="3">
        <v>413.22224460495801</v>
      </c>
      <c r="R310" s="3">
        <f>+Q310*1.21</f>
        <v>499.99891597199917</v>
      </c>
      <c r="S310" s="3">
        <f>+R310+R309</f>
        <v>859.99642191199882</v>
      </c>
      <c r="T310" s="3">
        <v>860</v>
      </c>
      <c r="U310" s="3">
        <f t="shared" si="4"/>
        <v>3.5780880011770932E-3</v>
      </c>
      <c r="V310" s="3"/>
      <c r="W310" s="3"/>
      <c r="X310" s="3"/>
      <c r="Y310" s="3"/>
      <c r="Z310" s="3"/>
      <c r="AA310" s="3"/>
      <c r="AB310" s="3"/>
      <c r="AC310" s="1"/>
      <c r="AD310" s="1"/>
    </row>
    <row r="311" spans="1:30" x14ac:dyDescent="0.25">
      <c r="A311" s="1" t="s">
        <v>2639</v>
      </c>
      <c r="B311" s="1" t="s">
        <v>2640</v>
      </c>
      <c r="C311" s="2">
        <v>44396</v>
      </c>
      <c r="D311" s="1" t="s">
        <v>2641</v>
      </c>
      <c r="E311" s="1" t="s">
        <v>2642</v>
      </c>
      <c r="F311" s="1">
        <v>3377</v>
      </c>
      <c r="G311" s="1" t="s">
        <v>2643</v>
      </c>
      <c r="H311" s="1" t="s">
        <v>2644</v>
      </c>
      <c r="I311" s="3">
        <v>1</v>
      </c>
      <c r="J311" s="3">
        <v>418.2</v>
      </c>
      <c r="K311" s="3">
        <f>+J311*I311*1.21</f>
        <v>506.02199999999999</v>
      </c>
      <c r="L311" s="3"/>
      <c r="M311" s="3"/>
      <c r="N311" s="3" t="s">
        <v>2892</v>
      </c>
      <c r="O311" s="3">
        <f>+K311</f>
        <v>506.02199999999999</v>
      </c>
      <c r="P311" s="3"/>
      <c r="Q311" s="3">
        <v>652.88904129008199</v>
      </c>
      <c r="R311" s="3">
        <f>+Q311*1.21</f>
        <v>789.99573996099923</v>
      </c>
      <c r="S311" s="3">
        <f>+R311</f>
        <v>789.99573996099923</v>
      </c>
      <c r="T311" s="3">
        <v>790</v>
      </c>
      <c r="U311" s="3">
        <f>+T311-S311</f>
        <v>4.2600390007692113E-3</v>
      </c>
      <c r="V311" s="3"/>
      <c r="W311" s="3"/>
      <c r="X311" s="3"/>
      <c r="Y311" s="3"/>
      <c r="Z311" s="3"/>
      <c r="AA311" s="3"/>
      <c r="AB311" s="3"/>
      <c r="AC311" s="1"/>
      <c r="AD311" s="1"/>
    </row>
    <row r="312" spans="1:30" x14ac:dyDescent="0.25">
      <c r="A312" s="1" t="s">
        <v>2675</v>
      </c>
      <c r="B312" s="1" t="s">
        <v>2676</v>
      </c>
      <c r="C312" s="2">
        <v>44396</v>
      </c>
      <c r="D312" s="1" t="s">
        <v>2677</v>
      </c>
      <c r="E312" s="1" t="s">
        <v>2678</v>
      </c>
      <c r="F312" s="1">
        <v>3363</v>
      </c>
      <c r="G312" s="1" t="s">
        <v>2679</v>
      </c>
      <c r="H312" s="1" t="s">
        <v>2680</v>
      </c>
      <c r="I312" s="3">
        <v>1</v>
      </c>
      <c r="J312" s="3">
        <v>418.2</v>
      </c>
      <c r="K312" s="3">
        <f>+J312*I312*1.21</f>
        <v>506.02199999999999</v>
      </c>
      <c r="L312" s="3"/>
      <c r="M312" s="3"/>
      <c r="N312" s="3" t="s">
        <v>2892</v>
      </c>
      <c r="O312" s="3">
        <f>+K312</f>
        <v>506.02199999999999</v>
      </c>
      <c r="P312" s="3">
        <f>+O312+O311</f>
        <v>1012.044</v>
      </c>
      <c r="Q312" s="3">
        <v>652.88939117355403</v>
      </c>
      <c r="R312" s="3">
        <f>+Q312*1.21</f>
        <v>789.99616332000039</v>
      </c>
      <c r="S312" s="3">
        <f>+R312</f>
        <v>789.99616332000039</v>
      </c>
      <c r="T312" s="3">
        <v>790</v>
      </c>
      <c r="U312" s="3">
        <f t="shared" si="4"/>
        <v>3.83667999960835E-3</v>
      </c>
      <c r="V312" s="3"/>
      <c r="W312" s="3"/>
      <c r="X312" s="3"/>
      <c r="Y312" s="3"/>
      <c r="Z312" s="3"/>
      <c r="AA312" s="3"/>
      <c r="AB312" s="3"/>
      <c r="AC312" s="1"/>
      <c r="AD312" s="1"/>
    </row>
    <row r="313" spans="1:30" x14ac:dyDescent="0.25">
      <c r="A313" s="1" t="s">
        <v>2681</v>
      </c>
      <c r="B313" s="1" t="s">
        <v>2682</v>
      </c>
      <c r="C313" s="2">
        <v>44396</v>
      </c>
      <c r="D313" s="1" t="s">
        <v>2683</v>
      </c>
      <c r="E313" s="1" t="s">
        <v>2684</v>
      </c>
      <c r="F313" s="1">
        <v>3365</v>
      </c>
      <c r="G313" s="1" t="s">
        <v>2685</v>
      </c>
      <c r="H313" s="1" t="s">
        <v>2686</v>
      </c>
      <c r="I313" s="3">
        <v>1</v>
      </c>
      <c r="J313" s="3">
        <v>418.2</v>
      </c>
      <c r="K313" s="3">
        <f>+J313*I313*1.21</f>
        <v>506.02199999999999</v>
      </c>
      <c r="L313" s="3"/>
      <c r="M313" s="3"/>
      <c r="N313" s="3" t="s">
        <v>2892</v>
      </c>
      <c r="O313" s="3">
        <f>+K313</f>
        <v>506.02199999999999</v>
      </c>
      <c r="P313" s="3"/>
      <c r="Q313" s="3">
        <v>652.88939117355403</v>
      </c>
      <c r="R313" s="3">
        <f>+Q313*1.21</f>
        <v>789.99616332000039</v>
      </c>
      <c r="S313" s="3">
        <f>+R313</f>
        <v>789.99616332000039</v>
      </c>
      <c r="T313" s="3">
        <v>790</v>
      </c>
      <c r="U313" s="3">
        <f>+T313-S313</f>
        <v>3.83667999960835E-3</v>
      </c>
      <c r="V313" s="3"/>
      <c r="W313" s="3"/>
      <c r="X313" s="3"/>
      <c r="Y313" s="3"/>
      <c r="Z313" s="3"/>
      <c r="AA313" s="3"/>
      <c r="AB313" s="3"/>
      <c r="AC313" s="1"/>
      <c r="AD313" s="1"/>
    </row>
    <row r="314" spans="1:30" x14ac:dyDescent="0.25">
      <c r="A314" s="1" t="s">
        <v>1462</v>
      </c>
      <c r="B314" s="1" t="s">
        <v>1463</v>
      </c>
      <c r="C314" s="2">
        <v>44398</v>
      </c>
      <c r="D314" s="1" t="s">
        <v>1464</v>
      </c>
      <c r="E314" s="1" t="s">
        <v>1465</v>
      </c>
      <c r="F314" s="1"/>
      <c r="G314" s="1" t="s">
        <v>1466</v>
      </c>
      <c r="H314" s="1" t="s">
        <v>1467</v>
      </c>
      <c r="I314" s="3">
        <v>1</v>
      </c>
      <c r="J314" s="3">
        <v>664.06818181818198</v>
      </c>
      <c r="K314" s="3">
        <f>+J314*I314*1.21</f>
        <v>803.52250000000015</v>
      </c>
      <c r="L314" s="3"/>
      <c r="M314" s="14">
        <f>+K314*0.85</f>
        <v>682.99412500000005</v>
      </c>
      <c r="N314" s="3">
        <f>+M314*0.95</f>
        <v>648.84441875000005</v>
      </c>
      <c r="O314" s="14">
        <f>+N314-(N314*9.09/100)</f>
        <v>589.86446108562507</v>
      </c>
      <c r="P314" s="3"/>
      <c r="Q314" s="3">
        <v>1228.1011327272699</v>
      </c>
      <c r="R314" s="3">
        <f>+Q314*1.21</f>
        <v>1486.0023705999965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1"/>
      <c r="AD314" s="1"/>
    </row>
    <row r="315" spans="1:30" s="15" customFormat="1" x14ac:dyDescent="0.25">
      <c r="A315" s="1" t="s">
        <v>1558</v>
      </c>
      <c r="B315" s="1" t="s">
        <v>1559</v>
      </c>
      <c r="C315" s="2">
        <v>44398</v>
      </c>
      <c r="D315" s="1" t="s">
        <v>1560</v>
      </c>
      <c r="E315" s="1" t="s">
        <v>1561</v>
      </c>
      <c r="F315" s="1">
        <v>3374</v>
      </c>
      <c r="G315" s="1" t="s">
        <v>1562</v>
      </c>
      <c r="H315" s="1" t="s">
        <v>1563</v>
      </c>
      <c r="I315" s="3">
        <v>1</v>
      </c>
      <c r="J315" s="3">
        <v>135.40561983471099</v>
      </c>
      <c r="K315" s="3">
        <f>+J315*I315*1.21</f>
        <v>163.84080000000029</v>
      </c>
      <c r="L315" s="3"/>
      <c r="M315" s="14">
        <f>+K315*0.85</f>
        <v>139.26468000000023</v>
      </c>
      <c r="N315" s="3">
        <f>+M315*0.95</f>
        <v>132.3014460000002</v>
      </c>
      <c r="O315" s="14">
        <f>+N315-(N315*9.09/100)</f>
        <v>120.27524455860018</v>
      </c>
      <c r="P315" s="3">
        <f>+O315+O314+O313</f>
        <v>1216.1617056442253</v>
      </c>
      <c r="Q315" s="3">
        <v>250.415091153719</v>
      </c>
      <c r="R315" s="3">
        <f>+Q315*1.21</f>
        <v>303.00226029599997</v>
      </c>
      <c r="S315" s="3">
        <f>+R315+R314</f>
        <v>1789.0046308959966</v>
      </c>
      <c r="T315" s="3">
        <v>1789</v>
      </c>
      <c r="U315" s="3">
        <f>+T315-S315</f>
        <v>-4.6308959965699614E-3</v>
      </c>
      <c r="V315" s="3"/>
      <c r="W315" s="3"/>
      <c r="X315" s="3"/>
      <c r="Y315" s="3"/>
      <c r="Z315" s="3"/>
      <c r="AA315" s="3"/>
      <c r="AB315" s="3"/>
      <c r="AC315" s="1"/>
      <c r="AD315" s="1"/>
    </row>
    <row r="316" spans="1:30" x14ac:dyDescent="0.25">
      <c r="A316" s="1" t="s">
        <v>309</v>
      </c>
      <c r="B316" s="1" t="s">
        <v>310</v>
      </c>
      <c r="C316" s="2">
        <v>44396</v>
      </c>
      <c r="D316" s="1" t="s">
        <v>311</v>
      </c>
      <c r="E316" s="1" t="s">
        <v>312</v>
      </c>
      <c r="F316" s="1"/>
      <c r="G316" s="1" t="s">
        <v>313</v>
      </c>
      <c r="H316" s="1" t="s">
        <v>314</v>
      </c>
      <c r="I316" s="3">
        <v>1</v>
      </c>
      <c r="J316" s="3">
        <v>237.88082644628099</v>
      </c>
      <c r="K316" s="3">
        <f>+J316*I316*1.21</f>
        <v>287.83580000000001</v>
      </c>
      <c r="L316" s="3"/>
      <c r="M316" s="3"/>
      <c r="N316" s="3">
        <f>+K316*0.95</f>
        <v>273.44400999999999</v>
      </c>
      <c r="O316" s="3">
        <f>+N316-(N316*9.09/100)</f>
        <v>248.58794949099999</v>
      </c>
      <c r="P316" s="3"/>
      <c r="Q316" s="3">
        <v>440.48154752231397</v>
      </c>
      <c r="R316" s="3">
        <f>+Q316*1.21</f>
        <v>532.9826725019999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1"/>
      <c r="AD316" s="1"/>
    </row>
    <row r="317" spans="1:30" x14ac:dyDescent="0.25">
      <c r="A317" s="1" t="s">
        <v>339</v>
      </c>
      <c r="B317" s="1" t="s">
        <v>340</v>
      </c>
      <c r="C317" s="2">
        <v>44396</v>
      </c>
      <c r="D317" s="1" t="s">
        <v>341</v>
      </c>
      <c r="E317" s="1" t="s">
        <v>342</v>
      </c>
      <c r="F317" s="1"/>
      <c r="G317" s="1" t="s">
        <v>343</v>
      </c>
      <c r="H317" s="1" t="s">
        <v>344</v>
      </c>
      <c r="I317" s="3">
        <v>1</v>
      </c>
      <c r="J317" s="3">
        <v>237.88074380165301</v>
      </c>
      <c r="K317" s="3">
        <f>+J317*I317*1.21</f>
        <v>287.83570000000014</v>
      </c>
      <c r="L317" s="3"/>
      <c r="M317" s="3"/>
      <c r="N317" s="3">
        <f>+K317*0.95</f>
        <v>273.44391500000012</v>
      </c>
      <c r="O317" s="3">
        <f>+N317-(N317*9.09/100)</f>
        <v>248.58786312650011</v>
      </c>
      <c r="P317" s="3"/>
      <c r="Q317" s="3">
        <v>400.81953807603298</v>
      </c>
      <c r="R317" s="3">
        <f>+Q317*1.21</f>
        <v>484.99164107199988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1"/>
      <c r="AD317" s="1"/>
    </row>
    <row r="318" spans="1:30" x14ac:dyDescent="0.25">
      <c r="A318" s="1" t="s">
        <v>496</v>
      </c>
      <c r="B318" s="1" t="s">
        <v>497</v>
      </c>
      <c r="C318" s="2">
        <v>44396</v>
      </c>
      <c r="D318" s="1" t="s">
        <v>498</v>
      </c>
      <c r="E318" s="1" t="s">
        <v>499</v>
      </c>
      <c r="F318" s="1"/>
      <c r="G318" s="1" t="s">
        <v>500</v>
      </c>
      <c r="H318" s="1" t="s">
        <v>501</v>
      </c>
      <c r="I318" s="3">
        <v>1</v>
      </c>
      <c r="J318" s="3">
        <v>491.462809917355</v>
      </c>
      <c r="K318" s="3">
        <f>+J318*I318*1.21</f>
        <v>594.6699999999995</v>
      </c>
      <c r="L318" s="3">
        <f>+K318*0.55</f>
        <v>327.06849999999974</v>
      </c>
      <c r="M318" s="3"/>
      <c r="N318" s="3">
        <f>+K318*0.95</f>
        <v>564.93649999999946</v>
      </c>
      <c r="O318" s="3">
        <f>+N318-(N318*9.09/100)</f>
        <v>513.5837721499995</v>
      </c>
      <c r="P318" s="3"/>
      <c r="Q318" s="3">
        <v>499.99951892562001</v>
      </c>
      <c r="R318" s="3">
        <f>+Q318*1.21</f>
        <v>604.99941790000014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1"/>
      <c r="AD318" s="1"/>
    </row>
    <row r="319" spans="1:30" x14ac:dyDescent="0.25">
      <c r="A319" s="12" t="s">
        <v>2493</v>
      </c>
      <c r="B319" s="12" t="s">
        <v>2494</v>
      </c>
      <c r="C319" s="13">
        <v>44396</v>
      </c>
      <c r="D319" s="12" t="s">
        <v>2495</v>
      </c>
      <c r="E319" s="12" t="s">
        <v>2496</v>
      </c>
      <c r="F319" s="12">
        <v>3366</v>
      </c>
      <c r="G319" s="12" t="s">
        <v>2497</v>
      </c>
      <c r="H319" s="12" t="s">
        <v>2498</v>
      </c>
      <c r="I319" s="14">
        <v>1</v>
      </c>
      <c r="J319" s="14">
        <v>661.15700000000004</v>
      </c>
      <c r="K319" s="14">
        <f>+J319*I319*1.21</f>
        <v>799.99997000000008</v>
      </c>
      <c r="L319" s="14"/>
      <c r="M319" s="14"/>
      <c r="N319" s="3" t="s">
        <v>2892</v>
      </c>
      <c r="O319" s="3">
        <f>+K319</f>
        <v>799.99997000000008</v>
      </c>
      <c r="P319" s="14">
        <f>+O319+O318+O317+O316</f>
        <v>1810.7595547674996</v>
      </c>
      <c r="Q319" s="14">
        <v>2561.9660660999998</v>
      </c>
      <c r="R319" s="14">
        <f>+Q319*1.21</f>
        <v>3099.9789399809997</v>
      </c>
      <c r="S319" s="14">
        <f>+R319+R318+R317+R316</f>
        <v>4722.9526714550002</v>
      </c>
      <c r="T319" s="3">
        <v>5013.59</v>
      </c>
      <c r="U319" s="3">
        <f t="shared" si="4"/>
        <v>290.63732854499995</v>
      </c>
      <c r="V319" s="3"/>
      <c r="W319" s="14"/>
      <c r="X319" s="14"/>
      <c r="Y319" s="14"/>
      <c r="Z319" s="14"/>
      <c r="AA319" s="14"/>
      <c r="AB319" s="3" t="s">
        <v>2900</v>
      </c>
      <c r="AC319" s="12"/>
      <c r="AD319" s="12"/>
    </row>
    <row r="320" spans="1:30" x14ac:dyDescent="0.25">
      <c r="A320" s="1" t="s">
        <v>446</v>
      </c>
      <c r="B320" s="1" t="s">
        <v>447</v>
      </c>
      <c r="C320" s="2">
        <v>44396</v>
      </c>
      <c r="D320" s="1" t="s">
        <v>448</v>
      </c>
      <c r="E320" s="1" t="s">
        <v>449</v>
      </c>
      <c r="F320" s="1"/>
      <c r="G320" s="1" t="s">
        <v>450</v>
      </c>
      <c r="H320" s="1" t="s">
        <v>451</v>
      </c>
      <c r="I320" s="3">
        <v>1</v>
      </c>
      <c r="J320" s="3">
        <v>200.46</v>
      </c>
      <c r="K320" s="3">
        <f>+J320*I320*1.21</f>
        <v>242.5566</v>
      </c>
      <c r="L320" s="3"/>
      <c r="M320" s="3"/>
      <c r="N320" s="3" t="s">
        <v>2892</v>
      </c>
      <c r="O320" s="3">
        <f>+K320</f>
        <v>242.5566</v>
      </c>
      <c r="P320" s="3"/>
      <c r="Q320" s="3">
        <v>371.89718346281001</v>
      </c>
      <c r="R320" s="3">
        <f>+Q320*1.21</f>
        <v>449.99559199000009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1"/>
      <c r="AD320" s="1"/>
    </row>
    <row r="321" spans="1:30" x14ac:dyDescent="0.25">
      <c r="A321" s="1" t="s">
        <v>1710</v>
      </c>
      <c r="B321" s="1" t="s">
        <v>1711</v>
      </c>
      <c r="C321" s="2">
        <v>44396</v>
      </c>
      <c r="D321" s="1" t="s">
        <v>1712</v>
      </c>
      <c r="E321" s="1" t="s">
        <v>1713</v>
      </c>
      <c r="F321" s="1"/>
      <c r="G321" s="1" t="s">
        <v>1714</v>
      </c>
      <c r="H321" s="1" t="s">
        <v>1715</v>
      </c>
      <c r="I321" s="3">
        <v>1</v>
      </c>
      <c r="J321" s="3">
        <v>129.66661157024799</v>
      </c>
      <c r="K321" s="3">
        <f>+J321*I321*1.21</f>
        <v>156.89660000000006</v>
      </c>
      <c r="L321" s="3"/>
      <c r="M321" s="14">
        <f>+K321*0.85</f>
        <v>133.36211000000006</v>
      </c>
      <c r="N321" s="3">
        <f>+M321*0.95</f>
        <v>126.69400450000005</v>
      </c>
      <c r="O321" s="14">
        <f>+N321-(N321*9.09/100)</f>
        <v>115.17751949095005</v>
      </c>
      <c r="P321" s="3"/>
      <c r="Q321" s="3">
        <v>240.482291150413</v>
      </c>
      <c r="R321" s="3">
        <f>+Q321*1.21</f>
        <v>290.98357229199974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1"/>
      <c r="AD321" s="1"/>
    </row>
    <row r="322" spans="1:30" x14ac:dyDescent="0.25">
      <c r="A322" s="1" t="s">
        <v>2547</v>
      </c>
      <c r="B322" s="1" t="s">
        <v>2548</v>
      </c>
      <c r="C322" s="2">
        <v>44396</v>
      </c>
      <c r="D322" s="1" t="s">
        <v>2549</v>
      </c>
      <c r="E322" s="1" t="s">
        <v>2550</v>
      </c>
      <c r="F322" s="1">
        <v>3371</v>
      </c>
      <c r="G322" s="1" t="s">
        <v>2551</v>
      </c>
      <c r="H322" s="1" t="s">
        <v>2552</v>
      </c>
      <c r="I322" s="3">
        <v>1</v>
      </c>
      <c r="J322" s="3">
        <v>247.95</v>
      </c>
      <c r="K322" s="3">
        <f>+J322*I322*1.21</f>
        <v>300.01949999999999</v>
      </c>
      <c r="L322" s="3"/>
      <c r="M322" s="3"/>
      <c r="N322" s="3">
        <f>+K322</f>
        <v>300.01949999999999</v>
      </c>
      <c r="O322" s="14">
        <f>+N322-(N322*9.09/100)</f>
        <v>272.74772745000001</v>
      </c>
      <c r="P322" s="3">
        <f>+O322+O321+O320</f>
        <v>630.48184694095005</v>
      </c>
      <c r="Q322" s="3">
        <v>438.00373531239597</v>
      </c>
      <c r="R322" s="3">
        <f>+Q322*1.21</f>
        <v>529.9845197279991</v>
      </c>
      <c r="S322" s="3">
        <f>+R322+R321+R320</f>
        <v>1270.9636840099988</v>
      </c>
      <c r="T322" s="3">
        <v>1646.52</v>
      </c>
      <c r="U322" s="3">
        <f t="shared" si="4"/>
        <v>375.55631599000117</v>
      </c>
      <c r="V322" s="3"/>
      <c r="W322" s="3"/>
      <c r="X322" s="3"/>
      <c r="Y322" s="3"/>
      <c r="Z322" s="3"/>
      <c r="AA322" s="3"/>
      <c r="AB322" s="3" t="s">
        <v>2900</v>
      </c>
      <c r="AC322" s="1"/>
      <c r="AD322" s="1"/>
    </row>
    <row r="323" spans="1:30" x14ac:dyDescent="0.25">
      <c r="A323" s="1" t="s">
        <v>64</v>
      </c>
      <c r="B323" s="1" t="s">
        <v>65</v>
      </c>
      <c r="C323" s="2">
        <v>44396</v>
      </c>
      <c r="D323" s="1" t="s">
        <v>66</v>
      </c>
      <c r="E323" s="1" t="s">
        <v>67</v>
      </c>
      <c r="F323" s="1"/>
      <c r="G323" s="1" t="s">
        <v>68</v>
      </c>
      <c r="H323" s="1" t="s">
        <v>69</v>
      </c>
      <c r="I323" s="3">
        <v>-1</v>
      </c>
      <c r="J323" s="3">
        <v>185.66123966942101</v>
      </c>
      <c r="K323" s="3">
        <f>+J323*I323*1.21</f>
        <v>-224.65009999999941</v>
      </c>
      <c r="L323" s="3"/>
      <c r="M323" s="3"/>
      <c r="N323" s="3"/>
      <c r="O323" s="3">
        <v>0</v>
      </c>
      <c r="P323" s="3"/>
      <c r="Q323" s="3">
        <v>-185.66123966942101</v>
      </c>
      <c r="R323" s="3">
        <f>+Q323*1.21</f>
        <v>-224.65009999999941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1" t="s">
        <v>70</v>
      </c>
      <c r="AD323" s="1" t="s">
        <v>71</v>
      </c>
    </row>
    <row r="324" spans="1:30" s="15" customFormat="1" x14ac:dyDescent="0.25">
      <c r="A324" s="1" t="s">
        <v>2201</v>
      </c>
      <c r="B324" s="1" t="s">
        <v>2202</v>
      </c>
      <c r="C324" s="2">
        <v>44396</v>
      </c>
      <c r="D324" s="1" t="s">
        <v>2203</v>
      </c>
      <c r="E324" s="1" t="s">
        <v>2204</v>
      </c>
      <c r="F324" s="1"/>
      <c r="G324" s="1" t="s">
        <v>2205</v>
      </c>
      <c r="H324" s="1" t="s">
        <v>2206</v>
      </c>
      <c r="I324" s="3">
        <v>2</v>
      </c>
      <c r="J324" s="3">
        <v>103.52793388429799</v>
      </c>
      <c r="K324" s="3">
        <f>+J324*I324*1.21</f>
        <v>250.53760000000113</v>
      </c>
      <c r="L324" s="3"/>
      <c r="M324" s="3"/>
      <c r="N324" s="3">
        <f>+K324*0.95</f>
        <v>238.01072000000107</v>
      </c>
      <c r="O324" s="3">
        <f>+N324-(N324*9.09/100)</f>
        <v>216.37554555200097</v>
      </c>
      <c r="P324" s="3"/>
      <c r="Q324" s="3">
        <v>383.03679090248102</v>
      </c>
      <c r="R324" s="3">
        <f>+Q324*1.21</f>
        <v>463.47451699200201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1" t="s">
        <v>2207</v>
      </c>
      <c r="AD324" s="1" t="s">
        <v>2208</v>
      </c>
    </row>
    <row r="325" spans="1:30" s="15" customFormat="1" x14ac:dyDescent="0.25">
      <c r="A325" s="1" t="s">
        <v>2209</v>
      </c>
      <c r="B325" s="1" t="s">
        <v>2210</v>
      </c>
      <c r="C325" s="2">
        <v>44396</v>
      </c>
      <c r="D325" s="1" t="s">
        <v>2211</v>
      </c>
      <c r="E325" s="1" t="s">
        <v>2212</v>
      </c>
      <c r="F325" s="1"/>
      <c r="G325" s="1" t="s">
        <v>2213</v>
      </c>
      <c r="H325" s="1" t="s">
        <v>2214</v>
      </c>
      <c r="I325" s="3">
        <v>1</v>
      </c>
      <c r="J325" s="3">
        <v>242.37710743801699</v>
      </c>
      <c r="K325" s="3">
        <f>+J325*I325*1.21</f>
        <v>293.27630000000056</v>
      </c>
      <c r="L325" s="3"/>
      <c r="M325" s="3"/>
      <c r="N325" s="3">
        <f>+K325*0.95</f>
        <v>278.6124850000005</v>
      </c>
      <c r="O325" s="3">
        <f>+N325-(N325*9.09/100)</f>
        <v>253.28661011350044</v>
      </c>
      <c r="P325" s="3"/>
      <c r="Q325" s="3">
        <v>447.927437171902</v>
      </c>
      <c r="R325" s="3">
        <f>+Q325*1.21</f>
        <v>541.9921989780014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1" t="s">
        <v>2215</v>
      </c>
      <c r="AD325" s="1" t="s">
        <v>2216</v>
      </c>
    </row>
    <row r="326" spans="1:30" s="15" customFormat="1" x14ac:dyDescent="0.25">
      <c r="A326" s="1" t="s">
        <v>2247</v>
      </c>
      <c r="B326" s="1" t="s">
        <v>2248</v>
      </c>
      <c r="C326" s="2">
        <v>44396</v>
      </c>
      <c r="D326" s="1" t="s">
        <v>2249</v>
      </c>
      <c r="E326" s="1" t="s">
        <v>2250</v>
      </c>
      <c r="F326" s="1"/>
      <c r="G326" s="1" t="s">
        <v>2251</v>
      </c>
      <c r="H326" s="1" t="s">
        <v>2252</v>
      </c>
      <c r="I326" s="3">
        <v>1</v>
      </c>
      <c r="J326" s="3">
        <v>91.3481818181818</v>
      </c>
      <c r="K326" s="3">
        <f>+J326*I326*1.21</f>
        <v>110.53129999999997</v>
      </c>
      <c r="L326" s="3"/>
      <c r="M326" s="3"/>
      <c r="N326" s="3">
        <f>+K326*0.95</f>
        <v>105.00473499999997</v>
      </c>
      <c r="O326" s="3">
        <f>+N326-(N326*9.09/100)</f>
        <v>95.459804588499964</v>
      </c>
      <c r="P326" s="3"/>
      <c r="Q326" s="3">
        <v>168.59677177272701</v>
      </c>
      <c r="R326" s="3">
        <f>+Q326*1.21</f>
        <v>204.00209384499968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1" t="s">
        <v>2253</v>
      </c>
      <c r="AD326" s="1" t="s">
        <v>2254</v>
      </c>
    </row>
    <row r="327" spans="1:30" s="15" customFormat="1" x14ac:dyDescent="0.25">
      <c r="A327" s="1" t="s">
        <v>2261</v>
      </c>
      <c r="B327" s="1" t="s">
        <v>2262</v>
      </c>
      <c r="C327" s="2">
        <v>44396</v>
      </c>
      <c r="D327" s="1" t="s">
        <v>2263</v>
      </c>
      <c r="E327" s="1" t="s">
        <v>2264</v>
      </c>
      <c r="F327" s="1"/>
      <c r="G327" s="1" t="s">
        <v>2265</v>
      </c>
      <c r="H327" s="1" t="s">
        <v>2266</v>
      </c>
      <c r="I327" s="3">
        <v>1</v>
      </c>
      <c r="J327" s="3">
        <v>70.642644628099205</v>
      </c>
      <c r="K327" s="3">
        <f>+J327*I327*1.21</f>
        <v>85.477600000000038</v>
      </c>
      <c r="L327" s="3"/>
      <c r="M327" s="3"/>
      <c r="N327" s="3">
        <f>+K327*0.95</f>
        <v>81.203720000000033</v>
      </c>
      <c r="O327" s="3">
        <f>+N327-(N327*9.09/100)</f>
        <v>73.822301852000024</v>
      </c>
      <c r="P327" s="3"/>
      <c r="Q327" s="3">
        <v>130.575157904132</v>
      </c>
      <c r="R327" s="3">
        <f>+Q327*1.21</f>
        <v>157.99594106399971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1" t="s">
        <v>2267</v>
      </c>
      <c r="AD327" s="1" t="s">
        <v>2268</v>
      </c>
    </row>
    <row r="328" spans="1:30" x14ac:dyDescent="0.25">
      <c r="A328" s="1" t="s">
        <v>2293</v>
      </c>
      <c r="B328" s="1" t="s">
        <v>2294</v>
      </c>
      <c r="C328" s="2">
        <v>44396</v>
      </c>
      <c r="D328" s="1" t="s">
        <v>2295</v>
      </c>
      <c r="E328" s="1" t="s">
        <v>2296</v>
      </c>
      <c r="F328" s="1">
        <v>3393</v>
      </c>
      <c r="G328" s="1" t="s">
        <v>2297</v>
      </c>
      <c r="H328" s="1" t="s">
        <v>2298</v>
      </c>
      <c r="I328" s="3">
        <v>1</v>
      </c>
      <c r="J328" s="3">
        <v>149.29735537190101</v>
      </c>
      <c r="K328" s="3">
        <f>+J328*I328*1.21</f>
        <v>180.6498000000002</v>
      </c>
      <c r="L328" s="3"/>
      <c r="M328" s="3"/>
      <c r="N328" s="3">
        <f>+K328*0.95</f>
        <v>171.61731000000017</v>
      </c>
      <c r="O328" s="3">
        <f>+N328-(N328*9.09/100)</f>
        <v>156.01729652100016</v>
      </c>
      <c r="P328" s="3">
        <f>+O328+O327+O326+O325+O324+O323</f>
        <v>794.96155862700164</v>
      </c>
      <c r="Q328" s="3">
        <v>276.19861446446299</v>
      </c>
      <c r="R328" s="3">
        <f>+Q328*1.21</f>
        <v>334.20032350200023</v>
      </c>
      <c r="S328" s="3">
        <f>+R328+R327+R326+R325+R324+R323</f>
        <v>1477.0149743810036</v>
      </c>
      <c r="T328" s="3">
        <v>1477.03</v>
      </c>
      <c r="U328" s="3">
        <f t="shared" ref="U328:U385" si="5">+T328-S328</f>
        <v>1.5025618996332923E-2</v>
      </c>
      <c r="V328" s="3"/>
      <c r="W328" s="3"/>
      <c r="X328" s="3"/>
      <c r="Y328" s="3"/>
      <c r="Z328" s="3"/>
      <c r="AA328" s="3"/>
      <c r="AB328" s="3"/>
      <c r="AC328" s="1" t="s">
        <v>2299</v>
      </c>
      <c r="AD328" s="1" t="s">
        <v>2300</v>
      </c>
    </row>
    <row r="329" spans="1:30" x14ac:dyDescent="0.25">
      <c r="A329" s="1" t="s">
        <v>2187</v>
      </c>
      <c r="B329" s="1" t="s">
        <v>2188</v>
      </c>
      <c r="C329" s="2">
        <v>44396</v>
      </c>
      <c r="D329" s="1" t="s">
        <v>2189</v>
      </c>
      <c r="E329" s="1" t="s">
        <v>2190</v>
      </c>
      <c r="F329" s="1"/>
      <c r="G329" s="1" t="s">
        <v>2191</v>
      </c>
      <c r="H329" s="1" t="s">
        <v>2192</v>
      </c>
      <c r="I329" s="3">
        <v>3</v>
      </c>
      <c r="J329" s="3">
        <v>219.21371900826401</v>
      </c>
      <c r="K329" s="3">
        <f>+J329*I329*1.21</f>
        <v>795.74579999999833</v>
      </c>
      <c r="L329" s="3">
        <f>+K329*0.7</f>
        <v>557.02205999999876</v>
      </c>
      <c r="M329" s="3"/>
      <c r="N329" s="3">
        <f>+K329*0.95</f>
        <v>755.95850999999834</v>
      </c>
      <c r="O329" s="3">
        <f>+N329-(N329*9.09/100)</f>
        <v>687.24188144099844</v>
      </c>
      <c r="P329" s="3"/>
      <c r="Q329" s="3">
        <v>619.83336690743704</v>
      </c>
      <c r="R329" s="3">
        <f>+Q329*1.21</f>
        <v>749.99837395799875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1"/>
      <c r="AD329" s="1"/>
    </row>
    <row r="330" spans="1:30" x14ac:dyDescent="0.25">
      <c r="A330" s="1" t="s">
        <v>2229</v>
      </c>
      <c r="B330" s="1" t="s">
        <v>2230</v>
      </c>
      <c r="C330" s="2">
        <v>44396</v>
      </c>
      <c r="D330" s="1" t="s">
        <v>2231</v>
      </c>
      <c r="E330" s="1" t="s">
        <v>2232</v>
      </c>
      <c r="F330" s="1">
        <v>3395</v>
      </c>
      <c r="G330" s="1" t="s">
        <v>2233</v>
      </c>
      <c r="H330" s="1" t="s">
        <v>2234</v>
      </c>
      <c r="I330" s="3">
        <v>2</v>
      </c>
      <c r="J330" s="3">
        <v>31.667438016528902</v>
      </c>
      <c r="K330" s="3">
        <f>+J330*I330*1.21</f>
        <v>76.635199999999941</v>
      </c>
      <c r="L330" s="3"/>
      <c r="M330" s="3"/>
      <c r="N330" s="3">
        <f>+K330*0.95</f>
        <v>72.803439999999938</v>
      </c>
      <c r="O330" s="3">
        <f>+N330-(N330*9.09/100)</f>
        <v>66.185607303999944</v>
      </c>
      <c r="P330" s="3">
        <f>+O330+O329</f>
        <v>753.42748874499841</v>
      </c>
      <c r="Q330" s="3">
        <v>118.158178076033</v>
      </c>
      <c r="R330" s="3">
        <f>+Q330*1.21</f>
        <v>142.97139547199993</v>
      </c>
      <c r="S330" s="3">
        <f>+R330+R329</f>
        <v>892.96976942999868</v>
      </c>
      <c r="T330" s="3">
        <v>892.98</v>
      </c>
      <c r="U330" s="3">
        <f t="shared" si="5"/>
        <v>1.0230570001340311E-2</v>
      </c>
      <c r="V330" s="3"/>
      <c r="W330" s="3"/>
      <c r="X330" s="3"/>
      <c r="Y330" s="3"/>
      <c r="Z330" s="3"/>
      <c r="AA330" s="3"/>
      <c r="AB330" s="3"/>
      <c r="AC330" s="1"/>
      <c r="AD330" s="1"/>
    </row>
    <row r="331" spans="1:30" x14ac:dyDescent="0.25">
      <c r="A331" s="1" t="s">
        <v>1650</v>
      </c>
      <c r="B331" s="1" t="s">
        <v>1651</v>
      </c>
      <c r="C331" s="2">
        <v>44396</v>
      </c>
      <c r="D331" s="1" t="s">
        <v>1652</v>
      </c>
      <c r="E331" s="1" t="s">
        <v>1653</v>
      </c>
      <c r="F331" s="1"/>
      <c r="G331" s="1" t="s">
        <v>1654</v>
      </c>
      <c r="H331" s="1" t="s">
        <v>1655</v>
      </c>
      <c r="I331" s="3">
        <v>1</v>
      </c>
      <c r="J331" s="3">
        <v>1308.1329752066099</v>
      </c>
      <c r="K331" s="3">
        <f>+J331*I331*1.21</f>
        <v>1582.8408999999979</v>
      </c>
      <c r="L331" s="3"/>
      <c r="M331" s="3"/>
      <c r="N331" s="3">
        <f>+K331*0.95</f>
        <v>1503.6988549999978</v>
      </c>
      <c r="O331" s="3">
        <f>+N331-(N331*9.09/100)</f>
        <v>1367.0126290804981</v>
      </c>
      <c r="P331" s="3"/>
      <c r="Q331" s="3">
        <v>2057.8501459570198</v>
      </c>
      <c r="R331" s="3">
        <f>+Q331*1.21</f>
        <v>2489.9986766079937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1"/>
      <c r="AD331" s="1"/>
    </row>
    <row r="332" spans="1:30" x14ac:dyDescent="0.25">
      <c r="A332" s="1" t="s">
        <v>2621</v>
      </c>
      <c r="B332" s="1" t="s">
        <v>2622</v>
      </c>
      <c r="C332" s="2">
        <v>44396</v>
      </c>
      <c r="D332" s="1" t="s">
        <v>2623</v>
      </c>
      <c r="E332" s="1" t="s">
        <v>2624</v>
      </c>
      <c r="F332" s="1">
        <v>3341</v>
      </c>
      <c r="G332" s="1" t="s">
        <v>2625</v>
      </c>
      <c r="H332" s="1" t="s">
        <v>2626</v>
      </c>
      <c r="I332" s="3">
        <v>1</v>
      </c>
      <c r="J332" s="3">
        <v>418.2</v>
      </c>
      <c r="K332" s="3">
        <f>+J332*I332*1.21</f>
        <v>506.02199999999999</v>
      </c>
      <c r="L332" s="3"/>
      <c r="M332" s="3"/>
      <c r="N332" s="3" t="s">
        <v>2892</v>
      </c>
      <c r="O332" s="3">
        <f>+K332</f>
        <v>506.02199999999999</v>
      </c>
      <c r="P332" s="3">
        <f>+O332+O331</f>
        <v>1873.034629080498</v>
      </c>
      <c r="Q332" s="3">
        <v>652.88939117355403</v>
      </c>
      <c r="R332" s="3">
        <f>+Q332*1.21</f>
        <v>789.99616332000039</v>
      </c>
      <c r="S332" s="3">
        <f>+R332+R331</f>
        <v>3279.9948399279942</v>
      </c>
      <c r="T332" s="3">
        <v>3280</v>
      </c>
      <c r="U332" s="3">
        <f t="shared" si="5"/>
        <v>5.1600720057649596E-3</v>
      </c>
      <c r="V332" s="3"/>
      <c r="W332" s="3"/>
      <c r="X332" s="3"/>
      <c r="Y332" s="3"/>
      <c r="Z332" s="3"/>
      <c r="AA332" s="3"/>
      <c r="AB332" s="3"/>
      <c r="AC332" s="1"/>
      <c r="AD332" s="1"/>
    </row>
    <row r="333" spans="1:30" x14ac:dyDescent="0.25">
      <c r="A333" s="1" t="s">
        <v>1644</v>
      </c>
      <c r="B333" s="1" t="s">
        <v>1645</v>
      </c>
      <c r="C333" s="2">
        <v>44398</v>
      </c>
      <c r="D333" s="1" t="s">
        <v>1646</v>
      </c>
      <c r="E333" s="1" t="s">
        <v>1647</v>
      </c>
      <c r="F333" s="1">
        <v>3385</v>
      </c>
      <c r="G333" s="1" t="s">
        <v>1648</v>
      </c>
      <c r="H333" s="1" t="s">
        <v>1649</v>
      </c>
      <c r="I333" s="3">
        <v>1</v>
      </c>
      <c r="J333" s="3">
        <v>841.55892561983501</v>
      </c>
      <c r="K333" s="3">
        <f>+J333*I333*1.21</f>
        <v>1018.2863000000003</v>
      </c>
      <c r="L333" s="3"/>
      <c r="M333" s="14">
        <f>+K333*0.85</f>
        <v>865.54335500000025</v>
      </c>
      <c r="N333" s="3">
        <f>+M333*0.95</f>
        <v>822.26618725000014</v>
      </c>
      <c r="O333" s="14">
        <f>+N333-(N333*9.09/100)</f>
        <v>747.52219082897511</v>
      </c>
      <c r="P333" s="3">
        <f>+O333</f>
        <v>747.52219082897511</v>
      </c>
      <c r="Q333" s="3">
        <v>1238.8420632264499</v>
      </c>
      <c r="R333" s="3">
        <f>+Q333*1.21</f>
        <v>1498.9988965040043</v>
      </c>
      <c r="S333" s="3">
        <f>+R333</f>
        <v>1498.9988965040043</v>
      </c>
      <c r="T333" s="3">
        <v>1499</v>
      </c>
      <c r="U333" s="3">
        <f t="shared" si="5"/>
        <v>1.1034959957214596E-3</v>
      </c>
      <c r="V333" s="3"/>
      <c r="W333" s="3"/>
      <c r="X333" s="3"/>
      <c r="Y333" s="3"/>
      <c r="Z333" s="3"/>
      <c r="AA333" s="3"/>
      <c r="AB333" s="3"/>
      <c r="AC333" s="1"/>
      <c r="AD333" s="1"/>
    </row>
    <row r="334" spans="1:30" x14ac:dyDescent="0.25">
      <c r="A334" s="1" t="s">
        <v>28</v>
      </c>
      <c r="B334" s="1" t="s">
        <v>29</v>
      </c>
      <c r="C334" s="2">
        <v>44398</v>
      </c>
      <c r="D334" s="1" t="s">
        <v>30</v>
      </c>
      <c r="E334" s="1" t="s">
        <v>31</v>
      </c>
      <c r="F334" s="1">
        <v>3383</v>
      </c>
      <c r="G334" s="1" t="s">
        <v>32</v>
      </c>
      <c r="H334" s="1" t="s">
        <v>33</v>
      </c>
      <c r="I334" s="3">
        <v>1</v>
      </c>
      <c r="J334" s="3">
        <v>290.72000000000003</v>
      </c>
      <c r="K334" s="3">
        <f>+J334*I334*1.21</f>
        <v>351.77120000000002</v>
      </c>
      <c r="L334" s="3"/>
      <c r="M334" s="3"/>
      <c r="N334" s="3" t="s">
        <v>2892</v>
      </c>
      <c r="O334" s="3">
        <f>+K334</f>
        <v>351.77120000000002</v>
      </c>
      <c r="P334" s="3">
        <f>+O334</f>
        <v>351.77120000000002</v>
      </c>
      <c r="Q334" s="3">
        <v>491.73199877520602</v>
      </c>
      <c r="R334" s="3">
        <f>+Q334*1.21</f>
        <v>594.99571851799931</v>
      </c>
      <c r="S334" s="3">
        <f>+R334</f>
        <v>594.99571851799931</v>
      </c>
      <c r="T334" s="3">
        <v>595</v>
      </c>
      <c r="U334" s="3">
        <f t="shared" si="5"/>
        <v>4.2814820006924492E-3</v>
      </c>
      <c r="V334" s="3"/>
      <c r="W334" s="3"/>
      <c r="X334" s="3"/>
      <c r="Y334" s="3"/>
      <c r="Z334" s="3"/>
      <c r="AA334" s="3"/>
      <c r="AB334" s="3"/>
      <c r="AC334" s="1"/>
      <c r="AD334" s="1"/>
    </row>
    <row r="335" spans="1:30" x14ac:dyDescent="0.25">
      <c r="A335" s="1" t="s">
        <v>237</v>
      </c>
      <c r="B335" s="1" t="s">
        <v>238</v>
      </c>
      <c r="C335" s="2">
        <v>44398</v>
      </c>
      <c r="D335" s="1" t="s">
        <v>239</v>
      </c>
      <c r="E335" s="1" t="s">
        <v>240</v>
      </c>
      <c r="F335" s="1"/>
      <c r="G335" s="1" t="s">
        <v>241</v>
      </c>
      <c r="H335" s="1" t="s">
        <v>242</v>
      </c>
      <c r="I335" s="3">
        <v>1</v>
      </c>
      <c r="J335" s="3">
        <v>267.08</v>
      </c>
      <c r="K335" s="3">
        <f>+J335*I335*1.21</f>
        <v>323.16679999999997</v>
      </c>
      <c r="L335" s="3"/>
      <c r="M335" s="3"/>
      <c r="N335" s="3" t="s">
        <v>2892</v>
      </c>
      <c r="O335" s="3">
        <f>+K335</f>
        <v>323.16679999999997</v>
      </c>
      <c r="P335" s="3"/>
      <c r="Q335" s="3">
        <v>495.862638270248</v>
      </c>
      <c r="R335" s="3">
        <f>+Q335*1.21</f>
        <v>599.99379230700004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1"/>
      <c r="AD335" s="1"/>
    </row>
    <row r="336" spans="1:30" x14ac:dyDescent="0.25">
      <c r="A336" s="1" t="s">
        <v>1260</v>
      </c>
      <c r="B336" s="1" t="s">
        <v>1261</v>
      </c>
      <c r="C336" s="2">
        <v>44398</v>
      </c>
      <c r="D336" s="1" t="s">
        <v>1262</v>
      </c>
      <c r="E336" s="1" t="s">
        <v>1263</v>
      </c>
      <c r="F336" s="1">
        <v>3382</v>
      </c>
      <c r="G336" s="1" t="s">
        <v>1264</v>
      </c>
      <c r="H336" s="1" t="s">
        <v>1265</v>
      </c>
      <c r="I336" s="3">
        <v>1</v>
      </c>
      <c r="J336" s="3">
        <v>780.72991735537198</v>
      </c>
      <c r="K336" s="3">
        <f>+J336*I336*1.21</f>
        <v>944.68320000000006</v>
      </c>
      <c r="L336" s="3"/>
      <c r="M336" s="3"/>
      <c r="N336" s="3">
        <f>+K336*0.95</f>
        <v>897.44903999999997</v>
      </c>
      <c r="O336" s="3">
        <f>+N336-(N336*9.09/100)</f>
        <v>815.870922264</v>
      </c>
      <c r="P336" s="3">
        <f>+O336+O335</f>
        <v>1139.037722264</v>
      </c>
      <c r="Q336" s="3">
        <v>1443.80383616529</v>
      </c>
      <c r="R336" s="3">
        <f>+Q336*1.21</f>
        <v>1747.0026417600009</v>
      </c>
      <c r="S336" s="3">
        <f>+R336+R335</f>
        <v>2346.9964340670008</v>
      </c>
      <c r="T336" s="3">
        <v>2346.9899999999998</v>
      </c>
      <c r="U336" s="3">
        <f t="shared" si="5"/>
        <v>-6.4340670010096801E-3</v>
      </c>
      <c r="V336" s="3"/>
      <c r="W336" s="3"/>
      <c r="X336" s="3"/>
      <c r="Y336" s="3"/>
      <c r="Z336" s="3"/>
      <c r="AA336" s="3"/>
      <c r="AB336" s="3"/>
      <c r="AC336" s="1"/>
      <c r="AD336" s="1"/>
    </row>
    <row r="337" spans="1:30" x14ac:dyDescent="0.25">
      <c r="A337" s="1" t="s">
        <v>22</v>
      </c>
      <c r="B337" s="1" t="s">
        <v>23</v>
      </c>
      <c r="C337" s="2">
        <v>44398</v>
      </c>
      <c r="D337" s="1" t="s">
        <v>24</v>
      </c>
      <c r="E337" s="1" t="s">
        <v>25</v>
      </c>
      <c r="F337" s="1"/>
      <c r="G337" s="1" t="s">
        <v>26</v>
      </c>
      <c r="H337" s="1" t="s">
        <v>27</v>
      </c>
      <c r="I337" s="3">
        <v>1</v>
      </c>
      <c r="J337" s="3">
        <v>108.47</v>
      </c>
      <c r="K337" s="3">
        <f>+J337*I337*1.21</f>
        <v>131.24869999999999</v>
      </c>
      <c r="L337" s="3"/>
      <c r="M337" s="3"/>
      <c r="N337" s="3" t="s">
        <v>2892</v>
      </c>
      <c r="O337" s="3">
        <f>+K337</f>
        <v>131.24869999999999</v>
      </c>
      <c r="P337" s="3"/>
      <c r="Q337" s="3">
        <v>404.964577700826</v>
      </c>
      <c r="R337" s="3">
        <f>+Q337*1.21</f>
        <v>490.00713901799946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1"/>
      <c r="AD337" s="1"/>
    </row>
    <row r="338" spans="1:30" x14ac:dyDescent="0.25">
      <c r="A338" s="1" t="s">
        <v>2235</v>
      </c>
      <c r="B338" s="1" t="s">
        <v>2236</v>
      </c>
      <c r="C338" s="2">
        <v>44398</v>
      </c>
      <c r="D338" s="1" t="s">
        <v>2237</v>
      </c>
      <c r="E338" s="1" t="s">
        <v>2238</v>
      </c>
      <c r="F338" s="1">
        <v>3390</v>
      </c>
      <c r="G338" s="1" t="s">
        <v>2239</v>
      </c>
      <c r="H338" s="1" t="s">
        <v>2240</v>
      </c>
      <c r="I338" s="3">
        <v>1</v>
      </c>
      <c r="J338" s="3">
        <v>31.667438016528902</v>
      </c>
      <c r="K338" s="3">
        <f>+J338*I338*1.21</f>
        <v>38.31759999999997</v>
      </c>
      <c r="L338" s="3"/>
      <c r="M338" s="3"/>
      <c r="N338" s="3">
        <f>+K338*0.95</f>
        <v>36.401719999999969</v>
      </c>
      <c r="O338" s="3">
        <f>+N338-(N338*9.09/100)</f>
        <v>33.092803651999972</v>
      </c>
      <c r="P338" s="3">
        <f>+O338+O337</f>
        <v>164.34150365199997</v>
      </c>
      <c r="Q338" s="3">
        <v>59.079089038016498</v>
      </c>
      <c r="R338" s="3">
        <f>+Q338*1.21</f>
        <v>71.485697735999963</v>
      </c>
      <c r="S338" s="3">
        <f>+R338+R337</f>
        <v>561.49283675399943</v>
      </c>
      <c r="T338" s="3">
        <v>561.49</v>
      </c>
      <c r="U338" s="3">
        <f t="shared" si="5"/>
        <v>-2.8367539994178514E-3</v>
      </c>
      <c r="V338" s="3"/>
      <c r="W338" s="3"/>
      <c r="X338" s="3"/>
      <c r="Y338" s="3"/>
      <c r="Z338" s="3"/>
      <c r="AA338" s="3"/>
      <c r="AB338" s="3"/>
      <c r="AC338" s="1"/>
      <c r="AD338" s="1"/>
    </row>
    <row r="339" spans="1:30" x14ac:dyDescent="0.25">
      <c r="A339" s="1" t="s">
        <v>79</v>
      </c>
      <c r="B339" s="1" t="s">
        <v>80</v>
      </c>
      <c r="C339" s="2">
        <v>44398</v>
      </c>
      <c r="D339" s="1" t="s">
        <v>81</v>
      </c>
      <c r="E339" s="1" t="s">
        <v>82</v>
      </c>
      <c r="F339" s="1"/>
      <c r="G339" s="1" t="s">
        <v>83</v>
      </c>
      <c r="H339" s="1" t="s">
        <v>84</v>
      </c>
      <c r="I339" s="3">
        <v>-1</v>
      </c>
      <c r="J339" s="3">
        <v>154.95867768594999</v>
      </c>
      <c r="K339" s="3">
        <f>+J339*I339*1.21</f>
        <v>-187.49999999999949</v>
      </c>
      <c r="L339" s="3"/>
      <c r="M339" s="3"/>
      <c r="N339" s="3"/>
      <c r="O339" s="3">
        <v>0</v>
      </c>
      <c r="P339" s="3"/>
      <c r="Q339" s="3">
        <v>-154.95867768594999</v>
      </c>
      <c r="R339" s="3">
        <f>+Q339*1.21</f>
        <v>-187.49999999999949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1" t="s">
        <v>85</v>
      </c>
      <c r="AD339" s="1" t="s">
        <v>86</v>
      </c>
    </row>
    <row r="340" spans="1:30" x14ac:dyDescent="0.25">
      <c r="A340" s="1" t="s">
        <v>2193</v>
      </c>
      <c r="B340" s="1" t="s">
        <v>2194</v>
      </c>
      <c r="C340" s="2">
        <v>44398</v>
      </c>
      <c r="D340" s="1" t="s">
        <v>2195</v>
      </c>
      <c r="E340" s="1" t="s">
        <v>2196</v>
      </c>
      <c r="F340" s="1">
        <v>3401</v>
      </c>
      <c r="G340" s="1" t="s">
        <v>2197</v>
      </c>
      <c r="H340" s="1" t="s">
        <v>2198</v>
      </c>
      <c r="I340" s="3">
        <v>5</v>
      </c>
      <c r="J340" s="3">
        <v>219.21371900826401</v>
      </c>
      <c r="K340" s="3">
        <f>+J340*I340*1.21</f>
        <v>1326.2429999999972</v>
      </c>
      <c r="L340" s="3">
        <f>+K340*0.7</f>
        <v>928.37009999999793</v>
      </c>
      <c r="M340" s="3"/>
      <c r="N340" s="3">
        <f>+K340*0.95</f>
        <v>1259.9308499999972</v>
      </c>
      <c r="O340" s="3">
        <f>+N340-(N340*9.09/100)</f>
        <v>1145.4031357349975</v>
      </c>
      <c r="P340" s="3">
        <f>+O340+O339</f>
        <v>1145.4031357349975</v>
      </c>
      <c r="Q340" s="3">
        <v>1033.05561151239</v>
      </c>
      <c r="R340" s="3">
        <f>+Q340*1.21</f>
        <v>1249.9972899299919</v>
      </c>
      <c r="S340" s="3">
        <f>+R340+R339</f>
        <v>1062.4972899299923</v>
      </c>
      <c r="T340" s="3">
        <v>1062.5</v>
      </c>
      <c r="U340" s="3">
        <f t="shared" si="5"/>
        <v>2.7100700076516659E-3</v>
      </c>
      <c r="V340" s="3"/>
      <c r="W340" s="3"/>
      <c r="X340" s="3"/>
      <c r="Y340" s="3"/>
      <c r="Z340" s="3"/>
      <c r="AA340" s="3"/>
      <c r="AB340" s="3"/>
      <c r="AC340" s="1" t="s">
        <v>2199</v>
      </c>
      <c r="AD340" s="1" t="s">
        <v>2200</v>
      </c>
    </row>
    <row r="341" spans="1:30" s="15" customFormat="1" x14ac:dyDescent="0.25">
      <c r="A341" s="1" t="s">
        <v>87</v>
      </c>
      <c r="B341" s="1" t="s">
        <v>88</v>
      </c>
      <c r="C341" s="2">
        <v>44398</v>
      </c>
      <c r="D341" s="1" t="s">
        <v>89</v>
      </c>
      <c r="E341" s="1" t="s">
        <v>90</v>
      </c>
      <c r="F341" s="1"/>
      <c r="G341" s="1" t="s">
        <v>91</v>
      </c>
      <c r="H341" s="1" t="s">
        <v>92</v>
      </c>
      <c r="I341" s="3">
        <v>-1</v>
      </c>
      <c r="J341" s="3">
        <v>826.44628099173599</v>
      </c>
      <c r="K341" s="3">
        <f>+J341*I341*1.21</f>
        <v>-1000.0000000000006</v>
      </c>
      <c r="L341" s="3"/>
      <c r="M341" s="3"/>
      <c r="N341" s="3"/>
      <c r="O341" s="3">
        <v>0</v>
      </c>
      <c r="P341" s="3"/>
      <c r="Q341" s="3">
        <v>-826.44628099173599</v>
      </c>
      <c r="R341" s="3">
        <f>+Q341*1.21</f>
        <v>-1000.0000000000006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1" t="s">
        <v>93</v>
      </c>
      <c r="AD341" s="1" t="s">
        <v>94</v>
      </c>
    </row>
    <row r="342" spans="1:30" s="15" customFormat="1" x14ac:dyDescent="0.25">
      <c r="A342" s="1" t="s">
        <v>427</v>
      </c>
      <c r="B342" s="1" t="s">
        <v>428</v>
      </c>
      <c r="C342" s="2">
        <v>44398</v>
      </c>
      <c r="D342" s="1" t="s">
        <v>429</v>
      </c>
      <c r="E342" s="1" t="s">
        <v>430</v>
      </c>
      <c r="F342" s="1"/>
      <c r="G342" s="1" t="s">
        <v>431</v>
      </c>
      <c r="H342" s="1" t="s">
        <v>432</v>
      </c>
      <c r="I342" s="3">
        <v>1</v>
      </c>
      <c r="J342" s="3">
        <v>248.61</v>
      </c>
      <c r="K342" s="3">
        <f>+J342*I342*1.21</f>
        <v>300.81810000000002</v>
      </c>
      <c r="L342" s="3"/>
      <c r="M342" s="3"/>
      <c r="N342" s="3" t="s">
        <v>2892</v>
      </c>
      <c r="O342" s="3">
        <f>+K342</f>
        <v>300.81810000000002</v>
      </c>
      <c r="P342" s="3"/>
      <c r="Q342" s="3">
        <v>570.25108636363598</v>
      </c>
      <c r="R342" s="3">
        <f>+Q342*1.21</f>
        <v>690.00381449999952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1" t="s">
        <v>433</v>
      </c>
      <c r="AD342" s="1" t="s">
        <v>434</v>
      </c>
    </row>
    <row r="343" spans="1:30" s="15" customFormat="1" x14ac:dyDescent="0.25">
      <c r="A343" s="12" t="s">
        <v>2437</v>
      </c>
      <c r="B343" s="12" t="s">
        <v>2438</v>
      </c>
      <c r="C343" s="13">
        <v>44398</v>
      </c>
      <c r="D343" s="12" t="s">
        <v>2439</v>
      </c>
      <c r="E343" s="12" t="s">
        <v>2440</v>
      </c>
      <c r="F343" s="12"/>
      <c r="G343" s="12" t="s">
        <v>2441</v>
      </c>
      <c r="H343" s="12" t="s">
        <v>2442</v>
      </c>
      <c r="I343" s="14">
        <v>1</v>
      </c>
      <c r="J343" s="14">
        <v>202.44970000000001</v>
      </c>
      <c r="K343" s="14">
        <f>+J343*I343*1.21</f>
        <v>244.96413699999999</v>
      </c>
      <c r="L343" s="14"/>
      <c r="M343" s="14"/>
      <c r="N343" s="3" t="s">
        <v>2892</v>
      </c>
      <c r="O343" s="3">
        <f>+K343</f>
        <v>244.96413699999999</v>
      </c>
      <c r="P343" s="14"/>
      <c r="Q343" s="14">
        <v>487.60077782727302</v>
      </c>
      <c r="R343" s="14">
        <f>+Q343*1.21</f>
        <v>589.99694117100034</v>
      </c>
      <c r="S343" s="14"/>
      <c r="T343" s="3"/>
      <c r="U343" s="3"/>
      <c r="V343" s="14"/>
      <c r="W343" s="14"/>
      <c r="X343" s="14"/>
      <c r="Y343" s="14"/>
      <c r="Z343" s="14"/>
      <c r="AA343" s="14"/>
      <c r="AB343" s="14"/>
      <c r="AC343" s="12" t="s">
        <v>2443</v>
      </c>
      <c r="AD343" s="12" t="s">
        <v>2444</v>
      </c>
    </row>
    <row r="344" spans="1:30" x14ac:dyDescent="0.25">
      <c r="A344" s="12" t="s">
        <v>2835</v>
      </c>
      <c r="B344" s="12" t="s">
        <v>2836</v>
      </c>
      <c r="C344" s="13">
        <v>44398</v>
      </c>
      <c r="D344" s="12" t="s">
        <v>2837</v>
      </c>
      <c r="E344" s="12" t="s">
        <v>2838</v>
      </c>
      <c r="F344" s="12">
        <v>3367</v>
      </c>
      <c r="G344" s="12" t="s">
        <v>2839</v>
      </c>
      <c r="H344" s="12" t="s">
        <v>2840</v>
      </c>
      <c r="I344" s="14">
        <v>1</v>
      </c>
      <c r="J344" s="14">
        <v>129.82660000000001</v>
      </c>
      <c r="K344" s="14">
        <f>+J344*I344*1.21</f>
        <v>157.09018600000002</v>
      </c>
      <c r="L344" s="14"/>
      <c r="M344" s="14"/>
      <c r="N344" s="3" t="s">
        <v>2892</v>
      </c>
      <c r="O344" s="3">
        <f>+K344</f>
        <v>157.09018600000002</v>
      </c>
      <c r="P344" s="14">
        <f>+O344+O343+O342+O341</f>
        <v>702.87242300000003</v>
      </c>
      <c r="Q344" s="14">
        <v>322.30928227272699</v>
      </c>
      <c r="R344" s="14">
        <f>+Q344*1.21</f>
        <v>389.99423154999965</v>
      </c>
      <c r="S344" s="14">
        <f>+R344+R343+R342</f>
        <v>1669.9949872209995</v>
      </c>
      <c r="T344" s="3">
        <v>938.34</v>
      </c>
      <c r="U344" s="3">
        <f t="shared" si="5"/>
        <v>-731.65498722099949</v>
      </c>
      <c r="V344" s="3"/>
      <c r="W344" s="14"/>
      <c r="X344" s="14"/>
      <c r="Y344" s="14"/>
      <c r="Z344" s="14"/>
      <c r="AA344" s="14"/>
      <c r="AB344" s="3" t="s">
        <v>2908</v>
      </c>
      <c r="AC344" s="12" t="s">
        <v>2841</v>
      </c>
      <c r="AD344" s="12" t="s">
        <v>2842</v>
      </c>
    </row>
    <row r="345" spans="1:30" x14ac:dyDescent="0.25">
      <c r="A345" s="1" t="s">
        <v>16</v>
      </c>
      <c r="B345" s="1" t="s">
        <v>17</v>
      </c>
      <c r="C345" s="2">
        <v>44398</v>
      </c>
      <c r="D345" s="1" t="s">
        <v>18</v>
      </c>
      <c r="E345" s="1" t="s">
        <v>19</v>
      </c>
      <c r="F345" s="1"/>
      <c r="G345" s="1" t="s">
        <v>20</v>
      </c>
      <c r="H345" s="1" t="s">
        <v>21</v>
      </c>
      <c r="I345" s="3">
        <v>1</v>
      </c>
      <c r="J345" s="3">
        <v>303.11</v>
      </c>
      <c r="K345" s="3">
        <f>+J345*I345*1.21</f>
        <v>366.76310000000001</v>
      </c>
      <c r="L345" s="3"/>
      <c r="M345" s="3"/>
      <c r="N345" s="3" t="s">
        <v>2892</v>
      </c>
      <c r="O345" s="3">
        <f>+K345</f>
        <v>366.76310000000001</v>
      </c>
      <c r="P345" s="3"/>
      <c r="Q345" s="3">
        <v>470.25129489256199</v>
      </c>
      <c r="R345" s="3">
        <f>+Q345*1.21</f>
        <v>569.00406681999993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1"/>
      <c r="AD345" s="1"/>
    </row>
    <row r="346" spans="1:30" x14ac:dyDescent="0.25">
      <c r="A346" s="1" t="s">
        <v>2711</v>
      </c>
      <c r="B346" s="1" t="s">
        <v>2712</v>
      </c>
      <c r="C346" s="2">
        <v>44398</v>
      </c>
      <c r="D346" s="1" t="s">
        <v>2713</v>
      </c>
      <c r="E346" s="1" t="s">
        <v>2714</v>
      </c>
      <c r="F346" s="1">
        <v>3369</v>
      </c>
      <c r="G346" s="1" t="s">
        <v>2715</v>
      </c>
      <c r="H346" s="1" t="s">
        <v>2716</v>
      </c>
      <c r="I346" s="3">
        <v>1</v>
      </c>
      <c r="J346" s="3">
        <v>418.2</v>
      </c>
      <c r="K346" s="3">
        <f>+J346*I346*1.21</f>
        <v>506.02199999999999</v>
      </c>
      <c r="L346" s="3"/>
      <c r="M346" s="3"/>
      <c r="N346" s="3" t="s">
        <v>2892</v>
      </c>
      <c r="O346" s="3">
        <f>+K346</f>
        <v>506.02199999999999</v>
      </c>
      <c r="P346" s="3">
        <f>+O346+O345</f>
        <v>872.78510000000006</v>
      </c>
      <c r="Q346" s="3">
        <v>652.88939117355403</v>
      </c>
      <c r="R346" s="3">
        <f>+Q346*1.21</f>
        <v>789.99616332000039</v>
      </c>
      <c r="S346" s="3">
        <f>+R346+R345</f>
        <v>1359.0002301400004</v>
      </c>
      <c r="T346" s="3">
        <v>1359</v>
      </c>
      <c r="U346" s="3">
        <f t="shared" si="5"/>
        <v>-2.3014000043986016E-4</v>
      </c>
      <c r="V346" s="3"/>
      <c r="W346" s="3"/>
      <c r="X346" s="3"/>
      <c r="Y346" s="3"/>
      <c r="Z346" s="3"/>
      <c r="AA346" s="3"/>
      <c r="AB346" s="3"/>
      <c r="AC346" s="1"/>
      <c r="AD346" s="1"/>
    </row>
    <row r="347" spans="1:30" x14ac:dyDescent="0.25">
      <c r="A347" s="1" t="s">
        <v>2585</v>
      </c>
      <c r="B347" s="1" t="s">
        <v>2586</v>
      </c>
      <c r="C347" s="2">
        <v>44398</v>
      </c>
      <c r="D347" s="1" t="s">
        <v>2587</v>
      </c>
      <c r="E347" s="1" t="s">
        <v>2588</v>
      </c>
      <c r="F347" s="1"/>
      <c r="G347" s="1" t="s">
        <v>2589</v>
      </c>
      <c r="H347" s="1" t="s">
        <v>2590</v>
      </c>
      <c r="I347" s="3">
        <v>2</v>
      </c>
      <c r="J347" s="3">
        <v>418.2</v>
      </c>
      <c r="K347" s="3">
        <f>+J347*I347*1.21</f>
        <v>1012.044</v>
      </c>
      <c r="L347" s="3"/>
      <c r="M347" s="3"/>
      <c r="N347" s="3" t="s">
        <v>2892</v>
      </c>
      <c r="O347" s="3">
        <f>+K347</f>
        <v>1012.044</v>
      </c>
      <c r="P347" s="3"/>
      <c r="Q347" s="3">
        <v>1305.7787823471101</v>
      </c>
      <c r="R347" s="3">
        <f>+Q347*1.21</f>
        <v>1579.9923266400033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1"/>
      <c r="AD347" s="1"/>
    </row>
    <row r="348" spans="1:30" x14ac:dyDescent="0.25">
      <c r="A348" s="1" t="s">
        <v>2603</v>
      </c>
      <c r="B348" s="1" t="s">
        <v>2604</v>
      </c>
      <c r="C348" s="2">
        <v>44398</v>
      </c>
      <c r="D348" s="1" t="s">
        <v>2605</v>
      </c>
      <c r="E348" s="1" t="s">
        <v>2606</v>
      </c>
      <c r="F348" s="1"/>
      <c r="G348" s="1" t="s">
        <v>2607</v>
      </c>
      <c r="H348" s="1" t="s">
        <v>2608</v>
      </c>
      <c r="I348" s="3">
        <v>1</v>
      </c>
      <c r="J348" s="3">
        <v>418.2</v>
      </c>
      <c r="K348" s="3">
        <f>+J348*I348*1.21</f>
        <v>506.02199999999999</v>
      </c>
      <c r="L348" s="3"/>
      <c r="M348" s="3"/>
      <c r="N348" s="3" t="s">
        <v>2892</v>
      </c>
      <c r="O348" s="3">
        <f>+K348</f>
        <v>506.02199999999999</v>
      </c>
      <c r="P348" s="3"/>
      <c r="Q348" s="3">
        <v>652.88939117355403</v>
      </c>
      <c r="R348" s="3">
        <f>+Q348*1.21</f>
        <v>789.99616332000039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1"/>
      <c r="AD348" s="1"/>
    </row>
    <row r="349" spans="1:30" x14ac:dyDescent="0.25">
      <c r="A349" s="1" t="s">
        <v>2717</v>
      </c>
      <c r="B349" s="1" t="s">
        <v>2718</v>
      </c>
      <c r="C349" s="2">
        <v>44398</v>
      </c>
      <c r="D349" s="1" t="s">
        <v>2719</v>
      </c>
      <c r="E349" s="1" t="s">
        <v>2720</v>
      </c>
      <c r="F349" s="1">
        <v>3370</v>
      </c>
      <c r="G349" s="1" t="s">
        <v>2721</v>
      </c>
      <c r="H349" s="1" t="s">
        <v>2722</v>
      </c>
      <c r="I349" s="3">
        <v>1</v>
      </c>
      <c r="J349" s="3">
        <v>418.2</v>
      </c>
      <c r="K349" s="3">
        <f>+J349*I349*1.21</f>
        <v>506.02199999999999</v>
      </c>
      <c r="L349" s="3"/>
      <c r="M349" s="3"/>
      <c r="N349" s="3" t="s">
        <v>2892</v>
      </c>
      <c r="O349" s="3">
        <f>+K349</f>
        <v>506.02199999999999</v>
      </c>
      <c r="P349" s="3">
        <f>+O349+O348+O347</f>
        <v>2024.088</v>
      </c>
      <c r="Q349" s="3">
        <v>652.88939117355403</v>
      </c>
      <c r="R349" s="3">
        <f>+Q349*1.21</f>
        <v>789.99616332000039</v>
      </c>
      <c r="S349" s="3">
        <f>+R349+R348+R347</f>
        <v>3159.9846532800038</v>
      </c>
      <c r="T349" s="3">
        <v>3160</v>
      </c>
      <c r="U349" s="3">
        <f t="shared" si="5"/>
        <v>1.5346719996159663E-2</v>
      </c>
      <c r="V349" s="3"/>
      <c r="W349" s="3"/>
      <c r="X349" s="3"/>
      <c r="Y349" s="3"/>
      <c r="Z349" s="3"/>
      <c r="AA349" s="3"/>
      <c r="AB349" s="3"/>
      <c r="AC349" s="1"/>
      <c r="AD349" s="1"/>
    </row>
    <row r="350" spans="1:30" x14ac:dyDescent="0.25">
      <c r="A350" s="1" t="s">
        <v>1338</v>
      </c>
      <c r="B350" s="1" t="s">
        <v>1339</v>
      </c>
      <c r="C350" s="2">
        <v>44398</v>
      </c>
      <c r="D350" s="1" t="s">
        <v>1340</v>
      </c>
      <c r="E350" s="1" t="s">
        <v>1341</v>
      </c>
      <c r="F350" s="1"/>
      <c r="G350" s="1" t="s">
        <v>1342</v>
      </c>
      <c r="H350" s="1" t="s">
        <v>1343</v>
      </c>
      <c r="I350" s="3">
        <v>1</v>
      </c>
      <c r="J350" s="3">
        <v>1178.1563636363601</v>
      </c>
      <c r="K350" s="3">
        <f>+J350*I350*1.21</f>
        <v>1425.5691999999956</v>
      </c>
      <c r="L350" s="3"/>
      <c r="M350" s="3"/>
      <c r="N350" s="3">
        <f>+K350*0.95</f>
        <v>1354.2907399999958</v>
      </c>
      <c r="O350" s="3">
        <f>+N350-(N350*9.09/100)</f>
        <v>1231.1857117339962</v>
      </c>
      <c r="P350" s="3"/>
      <c r="Q350" s="3">
        <v>2179.3418598909002</v>
      </c>
      <c r="R350" s="3">
        <f>+Q350*1.21</f>
        <v>2637.0036504679892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1"/>
      <c r="AD350" s="1"/>
    </row>
    <row r="351" spans="1:30" x14ac:dyDescent="0.25">
      <c r="A351" s="1" t="s">
        <v>1344</v>
      </c>
      <c r="B351" s="1" t="s">
        <v>1345</v>
      </c>
      <c r="C351" s="2">
        <v>44398</v>
      </c>
      <c r="D351" s="1" t="s">
        <v>1346</v>
      </c>
      <c r="E351" s="1" t="s">
        <v>1347</v>
      </c>
      <c r="F351" s="1">
        <v>3372</v>
      </c>
      <c r="G351" s="1" t="s">
        <v>1348</v>
      </c>
      <c r="H351" s="1" t="s">
        <v>1349</v>
      </c>
      <c r="I351" s="3">
        <v>1</v>
      </c>
      <c r="J351" s="3">
        <v>977.52958677685899</v>
      </c>
      <c r="K351" s="3">
        <f>+J351*I351*1.21</f>
        <v>1182.8107999999993</v>
      </c>
      <c r="L351" s="3"/>
      <c r="M351" s="3"/>
      <c r="N351" s="3">
        <f>+K351*0.95</f>
        <v>1123.6702599999992</v>
      </c>
      <c r="O351" s="3">
        <f>+N351-(N351*9.09/100)</f>
        <v>1021.5286333659992</v>
      </c>
      <c r="P351" s="3">
        <f>+O351+O350</f>
        <v>2252.7143450999956</v>
      </c>
      <c r="Q351" s="3">
        <v>1808.2635555074401</v>
      </c>
      <c r="R351" s="3">
        <f>+Q351*1.21</f>
        <v>2187.9989021640026</v>
      </c>
      <c r="S351" s="3">
        <f>+R351+R350</f>
        <v>4825.0025526319914</v>
      </c>
      <c r="T351" s="3">
        <v>4825</v>
      </c>
      <c r="U351" s="3">
        <f t="shared" si="5"/>
        <v>-2.5526319914206397E-3</v>
      </c>
      <c r="V351" s="3"/>
      <c r="W351" s="3"/>
      <c r="X351" s="3"/>
      <c r="Y351" s="3"/>
      <c r="Z351" s="3"/>
      <c r="AA351" s="3"/>
      <c r="AB351" s="3"/>
      <c r="AC351" s="1"/>
      <c r="AD351" s="1"/>
    </row>
    <row r="352" spans="1:30" x14ac:dyDescent="0.25">
      <c r="A352" s="1" t="s">
        <v>2591</v>
      </c>
      <c r="B352" s="1" t="s">
        <v>2592</v>
      </c>
      <c r="C352" s="2">
        <v>44398</v>
      </c>
      <c r="D352" s="1" t="s">
        <v>2593</v>
      </c>
      <c r="E352" s="1" t="s">
        <v>2594</v>
      </c>
      <c r="F352" s="1">
        <v>3373</v>
      </c>
      <c r="G352" s="1" t="s">
        <v>2595</v>
      </c>
      <c r="H352" s="1" t="s">
        <v>2596</v>
      </c>
      <c r="I352" s="3">
        <v>1</v>
      </c>
      <c r="J352" s="3">
        <v>418.2</v>
      </c>
      <c r="K352" s="3">
        <f>+J352*I352*1.21</f>
        <v>506.02199999999999</v>
      </c>
      <c r="L352" s="3"/>
      <c r="M352" s="3"/>
      <c r="N352" s="3" t="s">
        <v>2892</v>
      </c>
      <c r="O352" s="3">
        <f>+K352</f>
        <v>506.02199999999999</v>
      </c>
      <c r="P352" s="3">
        <f>+O352</f>
        <v>506.02199999999999</v>
      </c>
      <c r="Q352" s="3">
        <v>652.88939117355403</v>
      </c>
      <c r="R352" s="3">
        <f>+Q352*1.21</f>
        <v>789.99616332000039</v>
      </c>
      <c r="S352" s="3">
        <f>+R352</f>
        <v>789.99616332000039</v>
      </c>
      <c r="T352" s="3">
        <v>790</v>
      </c>
      <c r="U352" s="3">
        <f t="shared" si="5"/>
        <v>3.83667999960835E-3</v>
      </c>
      <c r="V352" s="3"/>
      <c r="W352" s="3"/>
      <c r="X352" s="3"/>
      <c r="Y352" s="3"/>
      <c r="Z352" s="3"/>
      <c r="AA352" s="3"/>
      <c r="AB352" s="3"/>
      <c r="AC352" s="1"/>
      <c r="AD352" s="1"/>
    </row>
    <row r="353" spans="1:30" x14ac:dyDescent="0.25">
      <c r="A353" s="1" t="s">
        <v>2013</v>
      </c>
      <c r="B353" s="1" t="s">
        <v>2014</v>
      </c>
      <c r="C353" s="2">
        <v>44398</v>
      </c>
      <c r="D353" s="1" t="s">
        <v>2015</v>
      </c>
      <c r="E353" s="1" t="s">
        <v>2016</v>
      </c>
      <c r="F353" s="1"/>
      <c r="G353" s="1" t="s">
        <v>2017</v>
      </c>
      <c r="H353" s="1" t="s">
        <v>2018</v>
      </c>
      <c r="I353" s="3">
        <v>1</v>
      </c>
      <c r="J353" s="3">
        <v>98.545619834710706</v>
      </c>
      <c r="K353" s="3">
        <f>+J353*I353*1.21</f>
        <v>119.24019999999994</v>
      </c>
      <c r="L353" s="3"/>
      <c r="M353" s="3">
        <f>+K353*0.9</f>
        <v>107.31617999999995</v>
      </c>
      <c r="N353" s="3">
        <f>+M353*0.95</f>
        <v>101.95037099999995</v>
      </c>
      <c r="O353" s="14">
        <f>+N353-(N353*9.09/100)</f>
        <v>92.683082276099952</v>
      </c>
      <c r="P353" s="3"/>
      <c r="Q353" s="3">
        <v>166.11638044297499</v>
      </c>
      <c r="R353" s="3">
        <f>+Q353*1.21</f>
        <v>201.00082033599972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1"/>
      <c r="AD353" s="1"/>
    </row>
    <row r="354" spans="1:30" x14ac:dyDescent="0.25">
      <c r="A354" s="1" t="s">
        <v>2071</v>
      </c>
      <c r="B354" s="1" t="s">
        <v>2072</v>
      </c>
      <c r="C354" s="2">
        <v>44398</v>
      </c>
      <c r="D354" s="1" t="s">
        <v>2073</v>
      </c>
      <c r="E354" s="1" t="s">
        <v>2074</v>
      </c>
      <c r="F354" s="1">
        <v>3376</v>
      </c>
      <c r="G354" s="1" t="s">
        <v>2075</v>
      </c>
      <c r="H354" s="1" t="s">
        <v>2076</v>
      </c>
      <c r="I354" s="3">
        <v>3</v>
      </c>
      <c r="J354" s="3">
        <v>437.54016528925598</v>
      </c>
      <c r="K354" s="3">
        <f>+J354*I354*1.21</f>
        <v>1588.2707999999991</v>
      </c>
      <c r="L354" s="3"/>
      <c r="M354" s="3">
        <f>+K354*0.9</f>
        <v>1429.4437199999993</v>
      </c>
      <c r="N354" s="3">
        <f>+M354*0.95</f>
        <v>1357.9715339999993</v>
      </c>
      <c r="O354" s="14">
        <f>+N354-(N354*9.09/100)</f>
        <v>1234.5319215593995</v>
      </c>
      <c r="P354" s="3">
        <f>+O354+O353</f>
        <v>1327.2150038354994</v>
      </c>
      <c r="Q354" s="3">
        <v>2207.6176547702498</v>
      </c>
      <c r="R354" s="3">
        <f>+Q354*1.21</f>
        <v>2671.217362272002</v>
      </c>
      <c r="S354" s="3">
        <f>+R354+R353</f>
        <v>2872.2181826080018</v>
      </c>
      <c r="T354" s="3">
        <v>2872.2</v>
      </c>
      <c r="U354" s="3">
        <f t="shared" si="5"/>
        <v>-1.8182608002007328E-2</v>
      </c>
      <c r="V354" s="3"/>
      <c r="W354" s="3"/>
      <c r="X354" s="3"/>
      <c r="Y354" s="3"/>
      <c r="Z354" s="3"/>
      <c r="AA354" s="3"/>
      <c r="AB354" s="3"/>
      <c r="AC354" s="1"/>
      <c r="AD354" s="1"/>
    </row>
    <row r="355" spans="1:30" x14ac:dyDescent="0.25">
      <c r="A355" s="1" t="s">
        <v>508</v>
      </c>
      <c r="B355" s="1" t="s">
        <v>509</v>
      </c>
      <c r="C355" s="2">
        <v>44398</v>
      </c>
      <c r="D355" s="1" t="s">
        <v>510</v>
      </c>
      <c r="E355" s="1" t="s">
        <v>511</v>
      </c>
      <c r="F355" s="1"/>
      <c r="G355" s="1" t="s">
        <v>512</v>
      </c>
      <c r="H355" s="1" t="s">
        <v>513</v>
      </c>
      <c r="I355" s="3">
        <v>1</v>
      </c>
      <c r="J355" s="3">
        <v>166.67529999999999</v>
      </c>
      <c r="K355" s="3">
        <f>+J355*I355*1.21</f>
        <v>201.67711299999999</v>
      </c>
      <c r="L355" s="3"/>
      <c r="M355" s="3"/>
      <c r="N355" s="3" t="s">
        <v>2892</v>
      </c>
      <c r="O355" s="3">
        <f>+K355</f>
        <v>201.67711299999999</v>
      </c>
      <c r="P355" s="3"/>
      <c r="Q355" s="3">
        <v>308.26255283636402</v>
      </c>
      <c r="R355" s="3">
        <f>+Q355*1.21</f>
        <v>372.99768893200047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1"/>
      <c r="AD355" s="1"/>
    </row>
    <row r="356" spans="1:30" x14ac:dyDescent="0.25">
      <c r="A356" s="1" t="s">
        <v>520</v>
      </c>
      <c r="B356" s="1" t="s">
        <v>521</v>
      </c>
      <c r="C356" s="2">
        <v>44398</v>
      </c>
      <c r="D356" s="1" t="s">
        <v>522</v>
      </c>
      <c r="E356" s="1" t="s">
        <v>523</v>
      </c>
      <c r="F356" s="1"/>
      <c r="G356" s="1" t="s">
        <v>524</v>
      </c>
      <c r="H356" s="1" t="s">
        <v>525</v>
      </c>
      <c r="I356" s="3">
        <v>1</v>
      </c>
      <c r="J356" s="3">
        <v>166.67</v>
      </c>
      <c r="K356" s="3">
        <f>+J356*I356*1.21</f>
        <v>201.67069999999998</v>
      </c>
      <c r="L356" s="3"/>
      <c r="M356" s="3"/>
      <c r="N356" s="3" t="s">
        <v>2892</v>
      </c>
      <c r="O356" s="3">
        <f>+K356</f>
        <v>201.67069999999998</v>
      </c>
      <c r="P356" s="3"/>
      <c r="Q356" s="3">
        <v>314.04016197851303</v>
      </c>
      <c r="R356" s="3">
        <f>+Q356*1.21</f>
        <v>379.98859599400078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1"/>
      <c r="AD356" s="1"/>
    </row>
    <row r="357" spans="1:30" x14ac:dyDescent="0.25">
      <c r="A357" s="1" t="s">
        <v>1067</v>
      </c>
      <c r="B357" s="1" t="s">
        <v>1068</v>
      </c>
      <c r="C357" s="2">
        <v>44398</v>
      </c>
      <c r="D357" s="1" t="s">
        <v>1069</v>
      </c>
      <c r="E357" s="1" t="s">
        <v>1070</v>
      </c>
      <c r="F357" s="1"/>
      <c r="G357" s="1" t="s">
        <v>1071</v>
      </c>
      <c r="H357" s="1" t="s">
        <v>1072</v>
      </c>
      <c r="I357" s="3">
        <v>1</v>
      </c>
      <c r="J357" s="3">
        <v>197.16900000000001</v>
      </c>
      <c r="K357" s="3">
        <f>+J357*I357*1.21</f>
        <v>238.57449</v>
      </c>
      <c r="L357" s="3"/>
      <c r="M357" s="3"/>
      <c r="N357" s="3" t="s">
        <v>2892</v>
      </c>
      <c r="O357" s="3">
        <f>+K357</f>
        <v>238.57449</v>
      </c>
      <c r="P357" s="3"/>
      <c r="Q357" s="3">
        <v>329.74441750495902</v>
      </c>
      <c r="R357" s="3">
        <f>+Q357*1.21</f>
        <v>398.99074518100042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1"/>
      <c r="AD357" s="1"/>
    </row>
    <row r="358" spans="1:30" x14ac:dyDescent="0.25">
      <c r="A358" s="1" t="s">
        <v>1121</v>
      </c>
      <c r="B358" s="1" t="s">
        <v>1122</v>
      </c>
      <c r="C358" s="2">
        <v>44398</v>
      </c>
      <c r="D358" s="1" t="s">
        <v>1123</v>
      </c>
      <c r="E358" s="1" t="s">
        <v>1124</v>
      </c>
      <c r="F358" s="1"/>
      <c r="G358" s="1" t="s">
        <v>1125</v>
      </c>
      <c r="H358" s="1" t="s">
        <v>1126</v>
      </c>
      <c r="I358" s="3">
        <v>1</v>
      </c>
      <c r="J358" s="3">
        <v>246.48179999999999</v>
      </c>
      <c r="K358" s="3">
        <f>+J358*I358*1.21</f>
        <v>298.24297799999999</v>
      </c>
      <c r="L358" s="3"/>
      <c r="M358" s="3"/>
      <c r="N358" s="3" t="s">
        <v>2892</v>
      </c>
      <c r="O358" s="3">
        <f>+K358</f>
        <v>298.24297799999999</v>
      </c>
      <c r="P358" s="3"/>
      <c r="Q358" s="3">
        <v>433.063528105785</v>
      </c>
      <c r="R358" s="3">
        <f>+Q358*1.21</f>
        <v>524.00686900799985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1"/>
      <c r="AD358" s="1"/>
    </row>
    <row r="359" spans="1:30" x14ac:dyDescent="0.25">
      <c r="A359" s="1" t="s">
        <v>1356</v>
      </c>
      <c r="B359" s="1" t="s">
        <v>1357</v>
      </c>
      <c r="C359" s="2">
        <v>44398</v>
      </c>
      <c r="D359" s="1" t="s">
        <v>1358</v>
      </c>
      <c r="E359" s="1" t="s">
        <v>1359</v>
      </c>
      <c r="F359" s="1"/>
      <c r="G359" s="1" t="s">
        <v>1360</v>
      </c>
      <c r="H359" s="1" t="s">
        <v>1361</v>
      </c>
      <c r="I359" s="3">
        <v>1</v>
      </c>
      <c r="J359" s="3">
        <v>100.40652892561999</v>
      </c>
      <c r="K359" s="3">
        <f>+J359*I359*1.21</f>
        <v>121.49190000000019</v>
      </c>
      <c r="L359" s="3"/>
      <c r="M359" s="14">
        <f>+K359*0.85</f>
        <v>103.26811500000015</v>
      </c>
      <c r="N359" s="3">
        <f>+M359*0.95</f>
        <v>98.104709250000141</v>
      </c>
      <c r="O359" s="14">
        <f>+N359-(N359*9.09/100)</f>
        <v>89.186991179175124</v>
      </c>
      <c r="P359" s="3"/>
      <c r="Q359" s="3">
        <v>185.952891570248</v>
      </c>
      <c r="R359" s="3">
        <f>+Q359*1.21</f>
        <v>225.00299880000009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1"/>
      <c r="AD359" s="1"/>
    </row>
    <row r="360" spans="1:30" x14ac:dyDescent="0.25">
      <c r="A360" s="1" t="s">
        <v>1937</v>
      </c>
      <c r="B360" s="1" t="s">
        <v>1938</v>
      </c>
      <c r="C360" s="2">
        <v>44398</v>
      </c>
      <c r="D360" s="1" t="s">
        <v>1939</v>
      </c>
      <c r="E360" s="1" t="s">
        <v>1940</v>
      </c>
      <c r="F360" s="1"/>
      <c r="G360" s="1" t="s">
        <v>1941</v>
      </c>
      <c r="H360" s="1" t="s">
        <v>1942</v>
      </c>
      <c r="I360" s="3">
        <v>1</v>
      </c>
      <c r="J360" s="3">
        <v>268.61250000000001</v>
      </c>
      <c r="K360" s="3">
        <f>+J360*I360*1.21</f>
        <v>325.02112499999998</v>
      </c>
      <c r="L360" s="3"/>
      <c r="M360" s="3"/>
      <c r="N360" s="3" t="s">
        <v>2892</v>
      </c>
      <c r="O360" s="3">
        <f>+K360</f>
        <v>325.02112499999998</v>
      </c>
      <c r="P360" s="3"/>
      <c r="Q360" s="3">
        <v>495.85871314049598</v>
      </c>
      <c r="R360" s="3">
        <f>+Q360*1.21</f>
        <v>599.98904290000007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1"/>
      <c r="AD360" s="1"/>
    </row>
    <row r="361" spans="1:30" x14ac:dyDescent="0.25">
      <c r="A361" s="1" t="s">
        <v>2313</v>
      </c>
      <c r="B361" s="1" t="s">
        <v>2314</v>
      </c>
      <c r="C361" s="2">
        <v>44398</v>
      </c>
      <c r="D361" s="1" t="s">
        <v>2315</v>
      </c>
      <c r="E361" s="1" t="s">
        <v>2316</v>
      </c>
      <c r="F361" s="1"/>
      <c r="G361" s="1" t="s">
        <v>2317</v>
      </c>
      <c r="H361" s="1" t="s">
        <v>2318</v>
      </c>
      <c r="I361" s="3">
        <v>1</v>
      </c>
      <c r="J361" s="3">
        <v>91.3481818181818</v>
      </c>
      <c r="K361" s="3">
        <f>+J361*I361*1.21</f>
        <v>110.53129999999997</v>
      </c>
      <c r="L361" s="3"/>
      <c r="M361" s="3"/>
      <c r="N361" s="3">
        <f>+K361*0.95</f>
        <v>105.00473499999997</v>
      </c>
      <c r="O361" s="3">
        <f>+N361-(N361*9.09/100)</f>
        <v>95.459804588499964</v>
      </c>
      <c r="P361" s="3"/>
      <c r="Q361" s="3">
        <v>169.42347281818201</v>
      </c>
      <c r="R361" s="3">
        <f>+Q361*1.21</f>
        <v>205.00240211000022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1"/>
      <c r="AD361" s="1"/>
    </row>
    <row r="362" spans="1:30" x14ac:dyDescent="0.25">
      <c r="A362" s="1" t="s">
        <v>2553</v>
      </c>
      <c r="B362" s="1" t="s">
        <v>2554</v>
      </c>
      <c r="C362" s="2">
        <v>44398</v>
      </c>
      <c r="D362" s="1" t="s">
        <v>2555</v>
      </c>
      <c r="E362" s="1" t="s">
        <v>2556</v>
      </c>
      <c r="F362" s="1">
        <v>3379</v>
      </c>
      <c r="G362" s="1" t="s">
        <v>2557</v>
      </c>
      <c r="H362" s="1" t="s">
        <v>2558</v>
      </c>
      <c r="I362" s="3">
        <v>1</v>
      </c>
      <c r="J362" s="3">
        <v>247.95</v>
      </c>
      <c r="K362" s="3">
        <f>+J362*I362*1.21</f>
        <v>300.01949999999999</v>
      </c>
      <c r="L362" s="3"/>
      <c r="M362" s="3"/>
      <c r="N362" s="3">
        <f>+K362</f>
        <v>300.01949999999999</v>
      </c>
      <c r="O362" s="14">
        <f>+N362-(N362*9.09/100)</f>
        <v>272.74772745000001</v>
      </c>
      <c r="P362" s="3">
        <f>+SUM(O355:O362)</f>
        <v>1722.580929217675</v>
      </c>
      <c r="Q362" s="3">
        <v>438.00373531239597</v>
      </c>
      <c r="R362" s="3">
        <f>+Q362*1.21</f>
        <v>529.9845197279991</v>
      </c>
      <c r="S362" s="3">
        <f>+SUM(R355:R362)</f>
        <v>3235.9628626530011</v>
      </c>
      <c r="T362" s="3">
        <v>3641.1</v>
      </c>
      <c r="U362" s="3">
        <f t="shared" si="5"/>
        <v>405.13713734699877</v>
      </c>
      <c r="V362" s="3"/>
      <c r="W362" s="3"/>
      <c r="X362" s="3"/>
      <c r="Y362" s="3"/>
      <c r="Z362" s="3"/>
      <c r="AA362" s="3"/>
      <c r="AB362" s="3" t="s">
        <v>2900</v>
      </c>
      <c r="AC362" s="1"/>
      <c r="AD362" s="1"/>
    </row>
    <row r="363" spans="1:30" x14ac:dyDescent="0.25">
      <c r="A363" s="1" t="s">
        <v>165</v>
      </c>
      <c r="B363" s="1" t="s">
        <v>166</v>
      </c>
      <c r="C363" s="2">
        <v>44398</v>
      </c>
      <c r="D363" s="1" t="s">
        <v>167</v>
      </c>
      <c r="E363" s="1" t="s">
        <v>168</v>
      </c>
      <c r="F363" s="1">
        <v>3380</v>
      </c>
      <c r="G363" s="1" t="s">
        <v>169</v>
      </c>
      <c r="H363" s="1" t="s">
        <v>170</v>
      </c>
      <c r="I363" s="3">
        <v>1</v>
      </c>
      <c r="J363" s="3">
        <v>768.64</v>
      </c>
      <c r="K363" s="3">
        <f>+J363*I363*1.21</f>
        <v>930.05439999999999</v>
      </c>
      <c r="L363" s="3"/>
      <c r="M363" s="3"/>
      <c r="N363" s="3" t="s">
        <v>2892</v>
      </c>
      <c r="O363" s="3">
        <f>+K363</f>
        <v>930.05439999999999</v>
      </c>
      <c r="P363" s="3">
        <f>+O363</f>
        <v>930.05439999999999</v>
      </c>
      <c r="Q363" s="3">
        <v>1421.4847851818199</v>
      </c>
      <c r="R363" s="3">
        <f>+Q363*1.21</f>
        <v>1719.996590070002</v>
      </c>
      <c r="S363" s="3">
        <f>+R363</f>
        <v>1719.996590070002</v>
      </c>
      <c r="T363" s="3">
        <v>1720</v>
      </c>
      <c r="U363" s="3">
        <f t="shared" si="5"/>
        <v>3.4099299980425712E-3</v>
      </c>
      <c r="V363" s="3"/>
      <c r="W363" s="3"/>
      <c r="X363" s="3"/>
      <c r="Y363" s="3"/>
      <c r="Z363" s="3"/>
      <c r="AA363" s="3"/>
      <c r="AB363" s="3"/>
      <c r="AC363" s="1"/>
      <c r="AD363" s="1"/>
    </row>
    <row r="364" spans="1:30" x14ac:dyDescent="0.25">
      <c r="A364" s="1" t="s">
        <v>291</v>
      </c>
      <c r="B364" s="1" t="s">
        <v>292</v>
      </c>
      <c r="C364" s="2">
        <v>44398</v>
      </c>
      <c r="D364" s="1" t="s">
        <v>293</v>
      </c>
      <c r="E364" s="1" t="s">
        <v>294</v>
      </c>
      <c r="F364" s="1"/>
      <c r="G364" s="1" t="s">
        <v>295</v>
      </c>
      <c r="H364" s="1" t="s">
        <v>296</v>
      </c>
      <c r="I364" s="3">
        <v>1</v>
      </c>
      <c r="J364" s="3">
        <v>108.35347107438</v>
      </c>
      <c r="K364" s="3">
        <f>+J364*I364*1.21</f>
        <v>131.1076999999998</v>
      </c>
      <c r="L364" s="3"/>
      <c r="M364" s="3"/>
      <c r="N364" s="3">
        <f>+K364*0.95</f>
        <v>124.55231499999979</v>
      </c>
      <c r="O364" s="3">
        <f>+N364-(N364*9.09/100)</f>
        <v>113.23050956649982</v>
      </c>
      <c r="P364" s="3"/>
      <c r="Q364" s="3">
        <v>200.81473854628101</v>
      </c>
      <c r="R364" s="3">
        <f>+Q364*1.21</f>
        <v>242.985833641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1"/>
      <c r="AD364" s="1"/>
    </row>
    <row r="365" spans="1:30" x14ac:dyDescent="0.25">
      <c r="A365" s="1" t="s">
        <v>476</v>
      </c>
      <c r="B365" s="1" t="s">
        <v>477</v>
      </c>
      <c r="C365" s="2">
        <v>44398</v>
      </c>
      <c r="D365" s="1" t="s">
        <v>478</v>
      </c>
      <c r="E365" s="1" t="s">
        <v>479</v>
      </c>
      <c r="F365" s="1"/>
      <c r="G365" s="1" t="s">
        <v>480</v>
      </c>
      <c r="H365" s="1" t="s">
        <v>481</v>
      </c>
      <c r="I365" s="3">
        <v>1</v>
      </c>
      <c r="J365" s="3">
        <v>238.23</v>
      </c>
      <c r="K365" s="3">
        <f>+J365*I365*1.21</f>
        <v>288.25829999999996</v>
      </c>
      <c r="L365" s="3"/>
      <c r="M365" s="3"/>
      <c r="N365" s="3" t="s">
        <v>2892</v>
      </c>
      <c r="O365" s="3">
        <f>+K365</f>
        <v>288.25829999999996</v>
      </c>
      <c r="P365" s="3"/>
      <c r="Q365" s="3">
        <v>487.60515055041401</v>
      </c>
      <c r="R365" s="3">
        <f>+Q365*1.21</f>
        <v>590.00223216600091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1"/>
      <c r="AD365" s="1"/>
    </row>
    <row r="366" spans="1:30" x14ac:dyDescent="0.25">
      <c r="A366" s="1" t="s">
        <v>2597</v>
      </c>
      <c r="B366" s="1" t="s">
        <v>2598</v>
      </c>
      <c r="C366" s="2">
        <v>44398</v>
      </c>
      <c r="D366" s="1" t="s">
        <v>2599</v>
      </c>
      <c r="E366" s="1" t="s">
        <v>2600</v>
      </c>
      <c r="F366" s="1">
        <v>3381</v>
      </c>
      <c r="G366" s="1" t="s">
        <v>2601</v>
      </c>
      <c r="H366" s="1" t="s">
        <v>2602</v>
      </c>
      <c r="I366" s="3">
        <v>2</v>
      </c>
      <c r="J366" s="3">
        <v>418.2</v>
      </c>
      <c r="K366" s="3">
        <f>+J366*I366*1.21</f>
        <v>1012.044</v>
      </c>
      <c r="L366" s="3"/>
      <c r="M366" s="3"/>
      <c r="N366" s="3" t="s">
        <v>2892</v>
      </c>
      <c r="O366" s="3">
        <f>+K366</f>
        <v>1012.044</v>
      </c>
      <c r="P366" s="3">
        <f>+O366+O365+O364</f>
        <v>1413.5328095664997</v>
      </c>
      <c r="Q366" s="3">
        <v>1305.7787823471101</v>
      </c>
      <c r="R366" s="3">
        <f>+Q366*1.21</f>
        <v>1579.9923266400033</v>
      </c>
      <c r="S366" s="3">
        <f>+R366+R365+R364</f>
        <v>2412.9803924470043</v>
      </c>
      <c r="T366" s="3">
        <v>2756.96</v>
      </c>
      <c r="U366" s="3">
        <f t="shared" si="5"/>
        <v>343.97960755299573</v>
      </c>
      <c r="V366" s="3"/>
      <c r="W366" s="3"/>
      <c r="X366" s="3"/>
      <c r="Y366" s="3"/>
      <c r="Z366" s="3"/>
      <c r="AA366" s="3"/>
      <c r="AB366" s="3" t="s">
        <v>2900</v>
      </c>
      <c r="AC366" s="1"/>
      <c r="AD366" s="1"/>
    </row>
    <row r="367" spans="1:30" x14ac:dyDescent="0.25">
      <c r="A367" s="1" t="s">
        <v>614</v>
      </c>
      <c r="B367" s="1" t="s">
        <v>615</v>
      </c>
      <c r="C367" s="2">
        <v>44398</v>
      </c>
      <c r="D367" s="1" t="s">
        <v>616</v>
      </c>
      <c r="E367" s="1" t="s">
        <v>617</v>
      </c>
      <c r="F367" s="1">
        <v>3388</v>
      </c>
      <c r="G367" s="1" t="s">
        <v>618</v>
      </c>
      <c r="H367" s="1" t="s">
        <v>619</v>
      </c>
      <c r="I367" s="3">
        <v>8</v>
      </c>
      <c r="J367" s="3">
        <v>123.97</v>
      </c>
      <c r="K367" s="3">
        <f>+J367*I367*1.21</f>
        <v>1200.0295999999998</v>
      </c>
      <c r="L367" s="3"/>
      <c r="M367" s="3"/>
      <c r="N367" s="3" t="s">
        <v>2892</v>
      </c>
      <c r="O367" s="3">
        <f>+K367</f>
        <v>1200.0295999999998</v>
      </c>
      <c r="P367" s="3">
        <f>+O367</f>
        <v>1200.0295999999998</v>
      </c>
      <c r="Q367" s="3">
        <v>1844.64742909091</v>
      </c>
      <c r="R367" s="3">
        <f>+Q367*1.21</f>
        <v>2232.023389200001</v>
      </c>
      <c r="S367" s="3">
        <f>+R367</f>
        <v>2232.023389200001</v>
      </c>
      <c r="T367" s="3">
        <v>2232</v>
      </c>
      <c r="U367" s="3">
        <f t="shared" si="5"/>
        <v>-2.3389200001020072E-2</v>
      </c>
      <c r="V367" s="3"/>
      <c r="W367" s="3"/>
      <c r="X367" s="3"/>
      <c r="Y367" s="3"/>
      <c r="Z367" s="3"/>
      <c r="AA367" s="3"/>
      <c r="AB367" s="3"/>
      <c r="AC367" s="1"/>
      <c r="AD367" s="1"/>
    </row>
    <row r="368" spans="1:30" x14ac:dyDescent="0.25">
      <c r="A368" s="12" t="s">
        <v>2499</v>
      </c>
      <c r="B368" s="12" t="s">
        <v>2500</v>
      </c>
      <c r="C368" s="13">
        <v>44398</v>
      </c>
      <c r="D368" s="12" t="s">
        <v>2501</v>
      </c>
      <c r="E368" s="12" t="s">
        <v>2502</v>
      </c>
      <c r="F368" s="12">
        <v>3397</v>
      </c>
      <c r="G368" s="12" t="s">
        <v>2503</v>
      </c>
      <c r="H368" s="12" t="s">
        <v>2504</v>
      </c>
      <c r="I368" s="14">
        <v>1</v>
      </c>
      <c r="J368" s="14">
        <v>661.15700000000004</v>
      </c>
      <c r="K368" s="14">
        <f>+J368*I368*1.21</f>
        <v>799.99997000000008</v>
      </c>
      <c r="L368" s="14"/>
      <c r="M368" s="14"/>
      <c r="N368" s="3" t="s">
        <v>2892</v>
      </c>
      <c r="O368" s="3">
        <f>+K368</f>
        <v>799.99997000000008</v>
      </c>
      <c r="P368" s="14">
        <f>+O368</f>
        <v>799.99997000000008</v>
      </c>
      <c r="Q368" s="14">
        <v>2561.9660660999998</v>
      </c>
      <c r="R368" s="14">
        <f>+Q368*1.21</f>
        <v>3099.9789399809997</v>
      </c>
      <c r="S368" s="14">
        <f>+R368</f>
        <v>3099.9789399809997</v>
      </c>
      <c r="T368" s="3">
        <v>3368.33</v>
      </c>
      <c r="U368" s="3">
        <f t="shared" si="5"/>
        <v>268.35106001900022</v>
      </c>
      <c r="V368" s="3"/>
      <c r="W368" s="14"/>
      <c r="X368" s="14"/>
      <c r="Y368" s="14"/>
      <c r="Z368" s="14"/>
      <c r="AA368" s="14"/>
      <c r="AB368" s="3" t="s">
        <v>2900</v>
      </c>
      <c r="AC368" s="12"/>
      <c r="AD368" s="12"/>
    </row>
    <row r="369" spans="1:30" x14ac:dyDescent="0.25">
      <c r="A369" s="1" t="s">
        <v>1578</v>
      </c>
      <c r="B369" s="1" t="s">
        <v>1579</v>
      </c>
      <c r="C369" s="2">
        <v>44398</v>
      </c>
      <c r="D369" s="1" t="s">
        <v>1580</v>
      </c>
      <c r="E369" s="1" t="s">
        <v>1581</v>
      </c>
      <c r="F369" s="1">
        <v>3400</v>
      </c>
      <c r="G369" s="1" t="s">
        <v>1582</v>
      </c>
      <c r="H369" s="1" t="s">
        <v>1583</v>
      </c>
      <c r="I369" s="3">
        <v>1</v>
      </c>
      <c r="J369" s="3">
        <v>1008.06760330579</v>
      </c>
      <c r="K369" s="3">
        <f>+J369*I369*1.21</f>
        <v>1219.7618000000059</v>
      </c>
      <c r="L369" s="3"/>
      <c r="M369" s="14">
        <f>+K369*0.85</f>
        <v>1036.7975300000051</v>
      </c>
      <c r="N369" s="3">
        <f>+M369*0.95</f>
        <v>984.95765350000477</v>
      </c>
      <c r="O369" s="14">
        <f>+N369-(N369*9.09/100)</f>
        <v>895.4250027968543</v>
      </c>
      <c r="P369" s="3">
        <f>+O369</f>
        <v>895.4250027968543</v>
      </c>
      <c r="Q369" s="3">
        <v>1865.2879704529</v>
      </c>
      <c r="R369" s="3">
        <f>+Q369*1.21</f>
        <v>2256.998444248009</v>
      </c>
      <c r="S369" s="3">
        <f>+R369</f>
        <v>2256.998444248009</v>
      </c>
      <c r="T369" s="3">
        <v>2486.1799999999998</v>
      </c>
      <c r="U369" s="3">
        <f t="shared" si="5"/>
        <v>229.1815557519908</v>
      </c>
      <c r="V369" s="3"/>
      <c r="W369" s="3"/>
      <c r="X369" s="3"/>
      <c r="Y369" s="3"/>
      <c r="Z369" s="3"/>
      <c r="AA369" s="3"/>
      <c r="AB369" s="3" t="s">
        <v>2900</v>
      </c>
      <c r="AC369" s="1"/>
      <c r="AD369" s="1"/>
    </row>
    <row r="370" spans="1:30" x14ac:dyDescent="0.25">
      <c r="A370" s="1" t="s">
        <v>2705</v>
      </c>
      <c r="B370" s="1" t="s">
        <v>2706</v>
      </c>
      <c r="C370" s="2">
        <v>44398</v>
      </c>
      <c r="D370" s="1" t="s">
        <v>2707</v>
      </c>
      <c r="E370" s="1" t="s">
        <v>2708</v>
      </c>
      <c r="F370" s="1">
        <v>3409</v>
      </c>
      <c r="G370" s="1" t="s">
        <v>2709</v>
      </c>
      <c r="H370" s="1" t="s">
        <v>2710</v>
      </c>
      <c r="I370" s="3">
        <v>1</v>
      </c>
      <c r="J370" s="3">
        <v>418.2</v>
      </c>
      <c r="K370" s="3">
        <f>+J370*I370*1.21</f>
        <v>506.02199999999999</v>
      </c>
      <c r="L370" s="3"/>
      <c r="M370" s="3"/>
      <c r="N370" s="3" t="s">
        <v>2892</v>
      </c>
      <c r="O370" s="3">
        <f>+K370</f>
        <v>506.02199999999999</v>
      </c>
      <c r="P370" s="3">
        <f>+O370</f>
        <v>506.02199999999999</v>
      </c>
      <c r="Q370" s="3">
        <v>652.88939117355403</v>
      </c>
      <c r="R370" s="3">
        <f>+Q370*1.21</f>
        <v>789.99616332000039</v>
      </c>
      <c r="S370" s="3">
        <f>+R370</f>
        <v>789.99616332000039</v>
      </c>
      <c r="T370" s="3">
        <v>790</v>
      </c>
      <c r="U370" s="3">
        <f t="shared" si="5"/>
        <v>3.83667999960835E-3</v>
      </c>
      <c r="V370" s="3"/>
      <c r="W370" s="3"/>
      <c r="X370" s="3"/>
      <c r="Y370" s="3"/>
      <c r="Z370" s="3"/>
      <c r="AA370" s="3"/>
      <c r="AB370" s="3"/>
      <c r="AC370" s="1"/>
      <c r="AD370" s="1"/>
    </row>
    <row r="371" spans="1:30" x14ac:dyDescent="0.25">
      <c r="A371" s="1" t="s">
        <v>1031</v>
      </c>
      <c r="B371" s="1" t="s">
        <v>1032</v>
      </c>
      <c r="C371" s="2">
        <v>44399</v>
      </c>
      <c r="D371" s="1" t="s">
        <v>1033</v>
      </c>
      <c r="E371" s="1" t="s">
        <v>1034</v>
      </c>
      <c r="F371" s="1"/>
      <c r="G371" s="1" t="s">
        <v>1035</v>
      </c>
      <c r="H371" s="1" t="s">
        <v>1036</v>
      </c>
      <c r="I371" s="3">
        <v>2</v>
      </c>
      <c r="J371" s="3">
        <v>271.13819999999998</v>
      </c>
      <c r="K371" s="3">
        <f>+J371*I371*1.21</f>
        <v>656.1544439999999</v>
      </c>
      <c r="L371" s="3"/>
      <c r="M371" s="3"/>
      <c r="N371" s="3" t="s">
        <v>2892</v>
      </c>
      <c r="O371" s="3">
        <f>+K371</f>
        <v>656.1544439999999</v>
      </c>
      <c r="P371" s="3"/>
      <c r="Q371" s="3">
        <v>909.06396185454605</v>
      </c>
      <c r="R371" s="3">
        <f>+Q371*1.21</f>
        <v>1099.9673938440008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1"/>
      <c r="AD371" s="1"/>
    </row>
    <row r="372" spans="1:30" x14ac:dyDescent="0.25">
      <c r="A372" s="1" t="s">
        <v>1079</v>
      </c>
      <c r="B372" s="1" t="s">
        <v>1080</v>
      </c>
      <c r="C372" s="2">
        <v>44399</v>
      </c>
      <c r="D372" s="1" t="s">
        <v>1081</v>
      </c>
      <c r="E372" s="1" t="s">
        <v>1082</v>
      </c>
      <c r="F372" s="1"/>
      <c r="G372" s="1" t="s">
        <v>1083</v>
      </c>
      <c r="H372" s="1" t="s">
        <v>1084</v>
      </c>
      <c r="I372" s="3">
        <v>1</v>
      </c>
      <c r="J372" s="3">
        <v>271.13819999999998</v>
      </c>
      <c r="K372" s="3">
        <f>+J372*I372*1.21</f>
        <v>328.07722199999995</v>
      </c>
      <c r="L372" s="3"/>
      <c r="M372" s="3"/>
      <c r="N372" s="3" t="s">
        <v>2892</v>
      </c>
      <c r="O372" s="3">
        <f>+K372</f>
        <v>328.07722199999995</v>
      </c>
      <c r="P372" s="3"/>
      <c r="Q372" s="3">
        <v>454.53198092727303</v>
      </c>
      <c r="R372" s="3">
        <f>+Q372*1.21</f>
        <v>549.98369692200038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1"/>
      <c r="AD372" s="1"/>
    </row>
    <row r="373" spans="1:30" x14ac:dyDescent="0.25">
      <c r="A373" s="1" t="s">
        <v>1943</v>
      </c>
      <c r="B373" s="1" t="s">
        <v>1944</v>
      </c>
      <c r="C373" s="2">
        <v>44399</v>
      </c>
      <c r="D373" s="1" t="s">
        <v>1945</v>
      </c>
      <c r="E373" s="1" t="s">
        <v>1946</v>
      </c>
      <c r="F373" s="1"/>
      <c r="G373" s="1" t="s">
        <v>1947</v>
      </c>
      <c r="H373" s="1" t="s">
        <v>1948</v>
      </c>
      <c r="I373" s="3">
        <v>1</v>
      </c>
      <c r="J373" s="3">
        <v>268.61250000000001</v>
      </c>
      <c r="K373" s="3">
        <f>+J373*I373*1.21</f>
        <v>325.02112499999998</v>
      </c>
      <c r="L373" s="3"/>
      <c r="M373" s="3"/>
      <c r="N373" s="3" t="s">
        <v>2892</v>
      </c>
      <c r="O373" s="3">
        <f>+K373</f>
        <v>325.02112499999998</v>
      </c>
      <c r="P373" s="3"/>
      <c r="Q373" s="3">
        <v>495.85871314049598</v>
      </c>
      <c r="R373" s="3">
        <f>+Q373*1.21</f>
        <v>599.98904290000007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1"/>
      <c r="AD373" s="1"/>
    </row>
    <row r="374" spans="1:30" x14ac:dyDescent="0.25">
      <c r="A374" s="1" t="s">
        <v>2139</v>
      </c>
      <c r="B374" s="1" t="s">
        <v>2140</v>
      </c>
      <c r="C374" s="2">
        <v>44399</v>
      </c>
      <c r="D374" s="1" t="s">
        <v>2141</v>
      </c>
      <c r="E374" s="1" t="s">
        <v>2142</v>
      </c>
      <c r="F374" s="1">
        <v>3399</v>
      </c>
      <c r="G374" s="1" t="s">
        <v>2143</v>
      </c>
      <c r="H374" s="1" t="s">
        <v>2144</v>
      </c>
      <c r="I374" s="3">
        <v>3</v>
      </c>
      <c r="J374" s="3">
        <v>21.923636363636401</v>
      </c>
      <c r="K374" s="3">
        <f>+J374*I374*1.21</f>
        <v>79.582800000000134</v>
      </c>
      <c r="L374" s="3"/>
      <c r="M374" s="3"/>
      <c r="N374" s="3">
        <f>+K374*0.95</f>
        <v>75.603660000000119</v>
      </c>
      <c r="O374" s="3">
        <f>+N374-(N374*9.09/100)</f>
        <v>68.731287306000112</v>
      </c>
      <c r="P374" s="3">
        <f>+O374+O373+O372+O371</f>
        <v>1377.9840783059999</v>
      </c>
      <c r="Q374" s="3">
        <v>121.47689596363701</v>
      </c>
      <c r="R374" s="3">
        <f>+Q374*1.21</f>
        <v>146.98704411600076</v>
      </c>
      <c r="S374" s="3">
        <f>+R374+R373+R372+R371</f>
        <v>2396.9271777820022</v>
      </c>
      <c r="T374" s="3">
        <v>1608.97</v>
      </c>
      <c r="U374" s="3">
        <f t="shared" si="5"/>
        <v>-787.95717778200219</v>
      </c>
      <c r="V374" s="3"/>
      <c r="W374" s="3"/>
      <c r="X374" s="3"/>
      <c r="Y374" s="3"/>
      <c r="Z374" s="3"/>
      <c r="AA374" s="3"/>
      <c r="AB374" s="1" t="s">
        <v>2904</v>
      </c>
      <c r="AC374" s="1" t="s">
        <v>2903</v>
      </c>
      <c r="AD374" s="1"/>
    </row>
    <row r="375" spans="1:30" x14ac:dyDescent="0.25">
      <c r="A375" s="12" t="s">
        <v>351</v>
      </c>
      <c r="B375" s="12" t="s">
        <v>352</v>
      </c>
      <c r="C375" s="13">
        <v>44400</v>
      </c>
      <c r="D375" s="12" t="s">
        <v>353</v>
      </c>
      <c r="E375" s="12" t="s">
        <v>354</v>
      </c>
      <c r="F375" s="12"/>
      <c r="G375" s="12" t="s">
        <v>355</v>
      </c>
      <c r="H375" s="12" t="s">
        <v>356</v>
      </c>
      <c r="I375" s="14">
        <v>1</v>
      </c>
      <c r="J375" s="14">
        <v>188.42280991735501</v>
      </c>
      <c r="K375" s="14">
        <f>+J375*I375*1.21</f>
        <v>227.99159999999955</v>
      </c>
      <c r="L375" s="14"/>
      <c r="M375" s="14"/>
      <c r="N375" s="3">
        <f>+K375*0.95</f>
        <v>216.59201999999956</v>
      </c>
      <c r="O375" s="3">
        <f>+N375-(N375*9.09/100)</f>
        <v>196.9038053819996</v>
      </c>
      <c r="P375" s="14"/>
      <c r="Q375" s="14">
        <v>495.85324407851198</v>
      </c>
      <c r="R375" s="14">
        <f>+Q375*1.21</f>
        <v>599.98242533499945</v>
      </c>
      <c r="S375" s="14"/>
      <c r="T375" s="3"/>
      <c r="U375" s="3"/>
      <c r="V375" s="14"/>
      <c r="W375" s="14"/>
      <c r="X375" s="14"/>
      <c r="Y375" s="14"/>
      <c r="Z375" s="14"/>
      <c r="AA375" s="14"/>
      <c r="AB375" s="14"/>
      <c r="AC375" s="12"/>
      <c r="AD375" s="12"/>
    </row>
    <row r="376" spans="1:30" x14ac:dyDescent="0.25">
      <c r="A376" s="1" t="s">
        <v>1037</v>
      </c>
      <c r="B376" s="1" t="s">
        <v>1038</v>
      </c>
      <c r="C376" s="2">
        <v>44400</v>
      </c>
      <c r="D376" s="1" t="s">
        <v>1039</v>
      </c>
      <c r="E376" s="1" t="s">
        <v>1040</v>
      </c>
      <c r="F376" s="1"/>
      <c r="G376" s="1" t="s">
        <v>1041</v>
      </c>
      <c r="H376" s="1" t="s">
        <v>1042</v>
      </c>
      <c r="I376" s="3">
        <v>6</v>
      </c>
      <c r="J376" s="3">
        <v>271.13819999999998</v>
      </c>
      <c r="K376" s="3">
        <f>+J376*I376*1.21</f>
        <v>1968.4633319999998</v>
      </c>
      <c r="L376" s="3"/>
      <c r="M376" s="3"/>
      <c r="N376" s="3" t="s">
        <v>2892</v>
      </c>
      <c r="O376" s="3">
        <f>+K376</f>
        <v>1968.4633319999998</v>
      </c>
      <c r="P376" s="3"/>
      <c r="Q376" s="3">
        <v>2727.1924397405</v>
      </c>
      <c r="R376" s="3">
        <f>+Q376*1.21</f>
        <v>3299.9028520860052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1"/>
      <c r="AD376" s="1"/>
    </row>
    <row r="377" spans="1:30" x14ac:dyDescent="0.25">
      <c r="A377" s="1" t="s">
        <v>2001</v>
      </c>
      <c r="B377" s="1" t="s">
        <v>2002</v>
      </c>
      <c r="C377" s="2">
        <v>44400</v>
      </c>
      <c r="D377" s="1" t="s">
        <v>2003</v>
      </c>
      <c r="E377" s="1" t="s">
        <v>2004</v>
      </c>
      <c r="F377" s="1"/>
      <c r="G377" s="1" t="s">
        <v>2005</v>
      </c>
      <c r="H377" s="1" t="s">
        <v>2006</v>
      </c>
      <c r="I377" s="3">
        <v>8</v>
      </c>
      <c r="J377" s="3">
        <v>60.050661157024798</v>
      </c>
      <c r="K377" s="3">
        <f>+J377*I377*1.21</f>
        <v>581.29039999999998</v>
      </c>
      <c r="L377" s="3"/>
      <c r="M377" s="3"/>
      <c r="N377" s="3">
        <f>+K377*0.95</f>
        <v>552.22587999999996</v>
      </c>
      <c r="O377" s="3">
        <f>+N377-(N377*9.09/100)</f>
        <v>502.02854750799997</v>
      </c>
      <c r="P377" s="3"/>
      <c r="Q377" s="3">
        <v>888.74498107107399</v>
      </c>
      <c r="R377" s="3">
        <f>+Q377*1.21</f>
        <v>1075.3814270959995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1"/>
      <c r="AD377" s="1"/>
    </row>
    <row r="378" spans="1:30" x14ac:dyDescent="0.25">
      <c r="A378" s="1" t="s">
        <v>2559</v>
      </c>
      <c r="B378" s="1" t="s">
        <v>2560</v>
      </c>
      <c r="C378" s="2">
        <v>44400</v>
      </c>
      <c r="D378" s="1" t="s">
        <v>2561</v>
      </c>
      <c r="E378" s="1" t="s">
        <v>2562</v>
      </c>
      <c r="F378" s="1"/>
      <c r="G378" s="1" t="s">
        <v>2563</v>
      </c>
      <c r="H378" s="1" t="s">
        <v>2564</v>
      </c>
      <c r="I378" s="3">
        <v>1</v>
      </c>
      <c r="J378" s="3">
        <v>830.91561983471104</v>
      </c>
      <c r="K378" s="3">
        <f>+J378*I378*1.21</f>
        <v>1005.4079000000004</v>
      </c>
      <c r="L378" s="3">
        <f>+K378*0.5</f>
        <v>502.70395000000019</v>
      </c>
      <c r="M378" s="3"/>
      <c r="N378" s="3">
        <f>+K378*0.95</f>
        <v>955.13750500000037</v>
      </c>
      <c r="O378" s="3">
        <f>+N378-(N378*9.09/100)</f>
        <v>868.31550579550037</v>
      </c>
      <c r="P378" s="3"/>
      <c r="Q378" s="3">
        <v>768.59694834710797</v>
      </c>
      <c r="R378" s="3">
        <f>+Q378*1.21</f>
        <v>930.0023075000006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1"/>
      <c r="AD378" s="1"/>
    </row>
    <row r="379" spans="1:30" s="15" customFormat="1" x14ac:dyDescent="0.25">
      <c r="A379" s="1" t="s">
        <v>488</v>
      </c>
      <c r="B379" s="1" t="s">
        <v>489</v>
      </c>
      <c r="C379" s="2">
        <v>44404</v>
      </c>
      <c r="D379" s="1" t="s">
        <v>490</v>
      </c>
      <c r="E379" s="1" t="s">
        <v>491</v>
      </c>
      <c r="F379" s="1"/>
      <c r="G379" s="1" t="s">
        <v>492</v>
      </c>
      <c r="H379" s="1" t="s">
        <v>493</v>
      </c>
      <c r="I379" s="3">
        <v>1</v>
      </c>
      <c r="J379" s="3">
        <v>1095.6500826446299</v>
      </c>
      <c r="K379" s="3">
        <f>+J379*I379*1.21</f>
        <v>1325.7366000000022</v>
      </c>
      <c r="L379" s="3">
        <f>+K379*0.85</f>
        <v>1126.876110000002</v>
      </c>
      <c r="M379" s="3"/>
      <c r="N379" s="3">
        <f>+K379*0.95</f>
        <v>1259.449770000002</v>
      </c>
      <c r="O379" s="3">
        <f>+N379-(N379*9.09/100)</f>
        <v>1144.9657859070019</v>
      </c>
      <c r="P379" s="3"/>
      <c r="Q379" s="3">
        <v>1013.22432692727</v>
      </c>
      <c r="R379" s="3">
        <f>+Q379*1.21</f>
        <v>1226.0014355819967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1" t="s">
        <v>494</v>
      </c>
      <c r="AD379" s="1" t="s">
        <v>495</v>
      </c>
    </row>
    <row r="380" spans="1:30" s="15" customFormat="1" x14ac:dyDescent="0.25">
      <c r="A380" s="1" t="s">
        <v>2565</v>
      </c>
      <c r="B380" s="1" t="s">
        <v>2566</v>
      </c>
      <c r="C380" s="2">
        <v>44404</v>
      </c>
      <c r="D380" s="1" t="s">
        <v>2567</v>
      </c>
      <c r="E380" s="1" t="s">
        <v>2568</v>
      </c>
      <c r="F380" s="1">
        <v>3416</v>
      </c>
      <c r="G380" s="1" t="s">
        <v>2569</v>
      </c>
      <c r="H380" s="1" t="s">
        <v>2570</v>
      </c>
      <c r="I380" s="3">
        <v>-1</v>
      </c>
      <c r="J380" s="3">
        <v>830.91561983471104</v>
      </c>
      <c r="K380" s="3">
        <f>+J380*I380*1.21</f>
        <v>-1005.4079000000004</v>
      </c>
      <c r="L380" s="3">
        <f>+K380*0.5</f>
        <v>-502.70395000000019</v>
      </c>
      <c r="M380" s="3"/>
      <c r="N380" s="3">
        <f>+K380*0.95</f>
        <v>-955.13750500000037</v>
      </c>
      <c r="O380" s="3">
        <f>+N380-(N380*9.09/100)</f>
        <v>-868.31550579550037</v>
      </c>
      <c r="P380" s="3">
        <f>+O380+O379+O378+O377+O376+O375</f>
        <v>3812.3614707970009</v>
      </c>
      <c r="Q380" s="3">
        <v>-768.59694834710797</v>
      </c>
      <c r="R380" s="3">
        <f>+Q380*1.21</f>
        <v>-930.0023075000006</v>
      </c>
      <c r="S380" s="3">
        <f>+R380+R379+R378+R377+R376+R375</f>
        <v>6201.2681400990004</v>
      </c>
      <c r="T380" s="3">
        <v>5905.29</v>
      </c>
      <c r="U380" s="3">
        <f t="shared" si="5"/>
        <v>-295.97814009900048</v>
      </c>
      <c r="V380" s="3"/>
      <c r="W380" s="3"/>
      <c r="X380" s="3"/>
      <c r="Y380" s="3"/>
      <c r="Z380" s="3"/>
      <c r="AA380" s="3"/>
      <c r="AB380" s="3" t="s">
        <v>2905</v>
      </c>
      <c r="AC380" s="1" t="s">
        <v>2571</v>
      </c>
      <c r="AD380" s="1" t="s">
        <v>2572</v>
      </c>
    </row>
    <row r="381" spans="1:30" x14ac:dyDescent="0.25">
      <c r="A381" s="12" t="s">
        <v>2445</v>
      </c>
      <c r="B381" s="12" t="s">
        <v>2446</v>
      </c>
      <c r="C381" s="13">
        <v>44400</v>
      </c>
      <c r="D381" s="12" t="s">
        <v>2447</v>
      </c>
      <c r="E381" s="12" t="s">
        <v>2448</v>
      </c>
      <c r="F381" s="12">
        <v>3391</v>
      </c>
      <c r="G381" s="12" t="s">
        <v>2449</v>
      </c>
      <c r="H381" s="12" t="s">
        <v>2450</v>
      </c>
      <c r="I381" s="14">
        <v>2</v>
      </c>
      <c r="J381" s="14">
        <v>202.44970000000001</v>
      </c>
      <c r="K381" s="14">
        <f>+J381*I381*1.21</f>
        <v>489.92827399999999</v>
      </c>
      <c r="L381" s="14"/>
      <c r="M381" s="14"/>
      <c r="N381" s="3" t="s">
        <v>2892</v>
      </c>
      <c r="O381" s="3">
        <f>+K381</f>
        <v>489.92827399999999</v>
      </c>
      <c r="P381" s="14">
        <f>+O381</f>
        <v>489.92827399999999</v>
      </c>
      <c r="Q381" s="14">
        <v>975.20155565454502</v>
      </c>
      <c r="R381" s="14">
        <f>+Q381*1.21</f>
        <v>1179.9938823419993</v>
      </c>
      <c r="S381" s="14">
        <f>+R381</f>
        <v>1179.9938823419993</v>
      </c>
      <c r="T381" s="3">
        <v>1180</v>
      </c>
      <c r="U381" s="3">
        <f t="shared" si="5"/>
        <v>6.1176580006758741E-3</v>
      </c>
      <c r="V381" s="14"/>
      <c r="W381" s="14"/>
      <c r="X381" s="14"/>
      <c r="Y381" s="14"/>
      <c r="Z381" s="14"/>
      <c r="AA381" s="14"/>
      <c r="AB381" s="14"/>
      <c r="AC381" s="12"/>
      <c r="AD381" s="12"/>
    </row>
    <row r="382" spans="1:30" x14ac:dyDescent="0.25">
      <c r="A382" s="1" t="s">
        <v>470</v>
      </c>
      <c r="B382" s="1" t="s">
        <v>471</v>
      </c>
      <c r="C382" s="2">
        <v>44400</v>
      </c>
      <c r="D382" s="1" t="s">
        <v>472</v>
      </c>
      <c r="E382" s="1" t="s">
        <v>473</v>
      </c>
      <c r="F382" s="1"/>
      <c r="G382" s="1" t="s">
        <v>474</v>
      </c>
      <c r="H382" s="1" t="s">
        <v>475</v>
      </c>
      <c r="I382" s="3">
        <v>1</v>
      </c>
      <c r="J382" s="3">
        <v>150.7944</v>
      </c>
      <c r="K382" s="3">
        <f>+J382*I382*1.21</f>
        <v>182.46122399999999</v>
      </c>
      <c r="L382" s="3"/>
      <c r="M382" s="3"/>
      <c r="N382" s="3" t="s">
        <v>2892</v>
      </c>
      <c r="O382" s="3">
        <f>+K382</f>
        <v>182.46122399999999</v>
      </c>
      <c r="P382" s="3"/>
      <c r="Q382" s="3">
        <v>297.51859995041298</v>
      </c>
      <c r="R382" s="3">
        <f>+Q382*1.21</f>
        <v>359.99750593999971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1"/>
      <c r="AD382" s="1"/>
    </row>
    <row r="383" spans="1:30" x14ac:dyDescent="0.25">
      <c r="A383" s="1" t="s">
        <v>1386</v>
      </c>
      <c r="B383" s="1" t="s">
        <v>1387</v>
      </c>
      <c r="C383" s="2">
        <v>44400</v>
      </c>
      <c r="D383" s="1" t="s">
        <v>1388</v>
      </c>
      <c r="E383" s="1" t="s">
        <v>1389</v>
      </c>
      <c r="F383" s="1"/>
      <c r="G383" s="1" t="s">
        <v>1390</v>
      </c>
      <c r="H383" s="1" t="s">
        <v>1391</v>
      </c>
      <c r="I383" s="3">
        <v>1</v>
      </c>
      <c r="J383" s="3">
        <v>218.01305785124001</v>
      </c>
      <c r="K383" s="3">
        <f>+J383*I383*1.21</f>
        <v>263.79580000000038</v>
      </c>
      <c r="L383" s="3"/>
      <c r="M383" s="14">
        <f>+K383*0.85</f>
        <v>224.22643000000031</v>
      </c>
      <c r="N383" s="3">
        <f>+M383*0.95</f>
        <v>213.01510850000028</v>
      </c>
      <c r="O383" s="14">
        <f>+N383-(N383*9.09/100)</f>
        <v>193.65203513735025</v>
      </c>
      <c r="P383" s="3"/>
      <c r="Q383" s="3">
        <v>403.30017558843002</v>
      </c>
      <c r="R383" s="3">
        <f>+Q383*1.21</f>
        <v>487.99321246200032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1"/>
      <c r="AD383" s="1"/>
    </row>
    <row r="384" spans="1:30" x14ac:dyDescent="0.25">
      <c r="A384" s="1" t="s">
        <v>2609</v>
      </c>
      <c r="B384" s="1" t="s">
        <v>2610</v>
      </c>
      <c r="C384" s="2">
        <v>44400</v>
      </c>
      <c r="D384" s="1" t="s">
        <v>2611</v>
      </c>
      <c r="E384" s="1" t="s">
        <v>2612</v>
      </c>
      <c r="F384" s="1">
        <v>3392</v>
      </c>
      <c r="G384" s="1" t="s">
        <v>2613</v>
      </c>
      <c r="H384" s="1" t="s">
        <v>2614</v>
      </c>
      <c r="I384" s="3">
        <v>1</v>
      </c>
      <c r="J384" s="3">
        <v>418.2</v>
      </c>
      <c r="K384" s="3">
        <f>+J384*I384*1.21</f>
        <v>506.02199999999999</v>
      </c>
      <c r="L384" s="3"/>
      <c r="M384" s="3"/>
      <c r="N384" s="3" t="s">
        <v>2892</v>
      </c>
      <c r="O384" s="3">
        <f>+K384</f>
        <v>506.02199999999999</v>
      </c>
      <c r="P384" s="3">
        <f>+O384+O383+O382</f>
        <v>882.13525913735032</v>
      </c>
      <c r="Q384" s="3">
        <v>652.88939117355403</v>
      </c>
      <c r="R384" s="3">
        <f>+Q384*1.21</f>
        <v>789.99616332000039</v>
      </c>
      <c r="S384" s="3">
        <f>+R384+R383+R382</f>
        <v>1637.9868817220004</v>
      </c>
      <c r="T384" s="3">
        <v>1638</v>
      </c>
      <c r="U384" s="3">
        <f t="shared" si="5"/>
        <v>1.311827799963794E-2</v>
      </c>
      <c r="V384" s="3"/>
      <c r="W384" s="3"/>
      <c r="X384" s="3"/>
      <c r="Y384" s="3"/>
      <c r="Z384" s="3"/>
      <c r="AA384" s="3"/>
      <c r="AB384" s="3"/>
      <c r="AC384" s="1"/>
      <c r="AD384" s="1"/>
    </row>
    <row r="385" spans="1:30" x14ac:dyDescent="0.25">
      <c r="A385" s="1" t="s">
        <v>2663</v>
      </c>
      <c r="B385" s="1" t="s">
        <v>2664</v>
      </c>
      <c r="C385" s="2">
        <v>44400</v>
      </c>
      <c r="D385" s="1" t="s">
        <v>2665</v>
      </c>
      <c r="E385" s="1" t="s">
        <v>2666</v>
      </c>
      <c r="F385" s="1">
        <v>3396</v>
      </c>
      <c r="G385" s="1" t="s">
        <v>2667</v>
      </c>
      <c r="H385" s="1" t="s">
        <v>2668</v>
      </c>
      <c r="I385" s="3">
        <v>1</v>
      </c>
      <c r="J385" s="3">
        <v>418.2</v>
      </c>
      <c r="K385" s="3">
        <f>+J385*I385*1.21</f>
        <v>506.02199999999999</v>
      </c>
      <c r="L385" s="3"/>
      <c r="M385" s="3"/>
      <c r="N385" s="3" t="s">
        <v>2892</v>
      </c>
      <c r="O385" s="3">
        <f>+K385</f>
        <v>506.02199999999999</v>
      </c>
      <c r="P385" s="3">
        <f>+O385</f>
        <v>506.02199999999999</v>
      </c>
      <c r="Q385" s="3">
        <v>652.88939117355403</v>
      </c>
      <c r="R385" s="3">
        <f>+Q385*1.21</f>
        <v>789.99616332000039</v>
      </c>
      <c r="S385" s="3">
        <f>+R385</f>
        <v>789.99616332000039</v>
      </c>
      <c r="T385" s="3">
        <v>790</v>
      </c>
      <c r="U385" s="3">
        <f t="shared" si="5"/>
        <v>3.83667999960835E-3</v>
      </c>
      <c r="V385" s="3"/>
      <c r="W385" s="3"/>
      <c r="X385" s="3"/>
      <c r="Y385" s="3"/>
      <c r="Z385" s="3"/>
      <c r="AA385" s="3"/>
      <c r="AB385" s="3"/>
      <c r="AC385" s="1"/>
      <c r="AD385" s="1"/>
    </row>
    <row r="386" spans="1:30" x14ac:dyDescent="0.25">
      <c r="A386" s="1" t="s">
        <v>95</v>
      </c>
      <c r="B386" s="1" t="s">
        <v>96</v>
      </c>
      <c r="C386" s="2">
        <v>44400</v>
      </c>
      <c r="D386" s="1" t="s">
        <v>97</v>
      </c>
      <c r="E386" s="1" t="s">
        <v>98</v>
      </c>
      <c r="F386" s="1"/>
      <c r="G386" s="1" t="s">
        <v>99</v>
      </c>
      <c r="H386" s="1" t="s">
        <v>100</v>
      </c>
      <c r="I386" s="3">
        <v>-1</v>
      </c>
      <c r="J386" s="3">
        <v>244.82636363636399</v>
      </c>
      <c r="K386" s="3">
        <f>+J386*I386*1.21</f>
        <v>-296.23990000000043</v>
      </c>
      <c r="L386" s="3"/>
      <c r="M386" s="3"/>
      <c r="N386" s="3"/>
      <c r="O386" s="3">
        <v>0</v>
      </c>
      <c r="P386" s="3"/>
      <c r="Q386" s="3">
        <v>-244.82636363636399</v>
      </c>
      <c r="R386" s="3">
        <f>+Q386*1.21</f>
        <v>-296.23990000000043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1" t="s">
        <v>101</v>
      </c>
      <c r="AD386" s="1" t="s">
        <v>102</v>
      </c>
    </row>
    <row r="387" spans="1:30" x14ac:dyDescent="0.25">
      <c r="A387" s="1" t="s">
        <v>626</v>
      </c>
      <c r="B387" s="1" t="s">
        <v>627</v>
      </c>
      <c r="C387" s="2">
        <v>44400</v>
      </c>
      <c r="D387" s="1" t="s">
        <v>628</v>
      </c>
      <c r="E387" s="1" t="s">
        <v>629</v>
      </c>
      <c r="F387" s="1"/>
      <c r="G387" s="1" t="s">
        <v>630</v>
      </c>
      <c r="H387" s="1" t="s">
        <v>631</v>
      </c>
      <c r="I387" s="3">
        <v>1</v>
      </c>
      <c r="J387" s="3">
        <v>123.97</v>
      </c>
      <c r="K387" s="3">
        <f>+J387*I387*1.21</f>
        <v>150.00369999999998</v>
      </c>
      <c r="L387" s="3"/>
      <c r="M387" s="3"/>
      <c r="N387" s="3" t="s">
        <v>2892</v>
      </c>
      <c r="O387" s="3">
        <f>+K387</f>
        <v>150.00369999999998</v>
      </c>
      <c r="P387" s="3"/>
      <c r="Q387" s="3">
        <v>230.58092863636401</v>
      </c>
      <c r="R387" s="3">
        <f>+Q387*1.21</f>
        <v>279.00292365000047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1" t="s">
        <v>632</v>
      </c>
      <c r="AD387" s="1" t="s">
        <v>633</v>
      </c>
    </row>
    <row r="388" spans="1:30" x14ac:dyDescent="0.25">
      <c r="A388" s="1" t="s">
        <v>640</v>
      </c>
      <c r="B388" s="1" t="s">
        <v>641</v>
      </c>
      <c r="C388" s="2">
        <v>44400</v>
      </c>
      <c r="D388" s="1" t="s">
        <v>642</v>
      </c>
      <c r="E388" s="1" t="s">
        <v>643</v>
      </c>
      <c r="F388" s="1"/>
      <c r="G388" s="1" t="s">
        <v>644</v>
      </c>
      <c r="H388" s="1" t="s">
        <v>645</v>
      </c>
      <c r="I388" s="3">
        <v>1</v>
      </c>
      <c r="J388" s="3">
        <v>123.97</v>
      </c>
      <c r="K388" s="3">
        <f>+J388*I388*1.21</f>
        <v>150.00369999999998</v>
      </c>
      <c r="L388" s="3"/>
      <c r="M388" s="3"/>
      <c r="N388" s="3" t="s">
        <v>2892</v>
      </c>
      <c r="O388" s="3">
        <f>+K388</f>
        <v>150.00369999999998</v>
      </c>
      <c r="P388" s="3"/>
      <c r="Q388" s="3">
        <v>230.58092863636401</v>
      </c>
      <c r="R388" s="3">
        <f>+Q388*1.21</f>
        <v>279.00292365000047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1" t="s">
        <v>646</v>
      </c>
      <c r="AD388" s="1" t="s">
        <v>647</v>
      </c>
    </row>
    <row r="389" spans="1:30" x14ac:dyDescent="0.25">
      <c r="A389" s="1" t="s">
        <v>648</v>
      </c>
      <c r="B389" s="1" t="s">
        <v>649</v>
      </c>
      <c r="C389" s="2">
        <v>44400</v>
      </c>
      <c r="D389" s="1" t="s">
        <v>650</v>
      </c>
      <c r="E389" s="1" t="s">
        <v>651</v>
      </c>
      <c r="F389" s="1"/>
      <c r="G389" s="1" t="s">
        <v>652</v>
      </c>
      <c r="H389" s="1" t="s">
        <v>653</v>
      </c>
      <c r="I389" s="3">
        <v>1</v>
      </c>
      <c r="J389" s="3">
        <v>123.97</v>
      </c>
      <c r="K389" s="3">
        <f>+J389*I389*1.21</f>
        <v>150.00369999999998</v>
      </c>
      <c r="L389" s="3"/>
      <c r="M389" s="3"/>
      <c r="N389" s="3" t="s">
        <v>2892</v>
      </c>
      <c r="O389" s="3">
        <f>+K389</f>
        <v>150.00369999999998</v>
      </c>
      <c r="P389" s="3"/>
      <c r="Q389" s="3">
        <v>230.58092863636401</v>
      </c>
      <c r="R389" s="3">
        <f>+Q389*1.21</f>
        <v>279.00292365000047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1" t="s">
        <v>654</v>
      </c>
      <c r="AD389" s="1" t="s">
        <v>655</v>
      </c>
    </row>
    <row r="390" spans="1:30" x14ac:dyDescent="0.25">
      <c r="A390" s="1" t="s">
        <v>662</v>
      </c>
      <c r="B390" s="1" t="s">
        <v>663</v>
      </c>
      <c r="C390" s="2">
        <v>44400</v>
      </c>
      <c r="D390" s="1" t="s">
        <v>664</v>
      </c>
      <c r="E390" s="1" t="s">
        <v>665</v>
      </c>
      <c r="F390" s="1"/>
      <c r="G390" s="1" t="s">
        <v>666</v>
      </c>
      <c r="H390" s="1" t="s">
        <v>667</v>
      </c>
      <c r="I390" s="3">
        <v>1</v>
      </c>
      <c r="J390" s="3">
        <v>123.97</v>
      </c>
      <c r="K390" s="3">
        <f>+J390*I390*1.21</f>
        <v>150.00369999999998</v>
      </c>
      <c r="L390" s="3"/>
      <c r="M390" s="3"/>
      <c r="N390" s="3" t="s">
        <v>2892</v>
      </c>
      <c r="O390" s="3">
        <f>+K390</f>
        <v>150.00369999999998</v>
      </c>
      <c r="P390" s="3"/>
      <c r="Q390" s="3">
        <v>230.58092863636401</v>
      </c>
      <c r="R390" s="3">
        <f>+Q390*1.21</f>
        <v>279.00292365000047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1" t="s">
        <v>668</v>
      </c>
      <c r="AD390" s="1" t="s">
        <v>669</v>
      </c>
    </row>
    <row r="391" spans="1:30" x14ac:dyDescent="0.25">
      <c r="A391" s="1" t="s">
        <v>1418</v>
      </c>
      <c r="B391" s="1" t="s">
        <v>1419</v>
      </c>
      <c r="C391" s="2">
        <v>44400</v>
      </c>
      <c r="D391" s="1" t="s">
        <v>1420</v>
      </c>
      <c r="E391" s="1" t="s">
        <v>1421</v>
      </c>
      <c r="F391" s="1"/>
      <c r="G391" s="1" t="s">
        <v>1422</v>
      </c>
      <c r="H391" s="1" t="s">
        <v>1423</v>
      </c>
      <c r="I391" s="3">
        <v>1</v>
      </c>
      <c r="J391" s="3">
        <v>128.035123966942</v>
      </c>
      <c r="K391" s="3">
        <f>+J391*I391*1.21</f>
        <v>154.92249999999981</v>
      </c>
      <c r="L391" s="3"/>
      <c r="M391" s="14">
        <f>+K391*0.85</f>
        <v>131.68412499999985</v>
      </c>
      <c r="N391" s="3">
        <f>+M391*0.95</f>
        <v>125.09991874999986</v>
      </c>
      <c r="O391" s="14">
        <f>+N391-(N391*9.09/100)</f>
        <v>113.72833613562487</v>
      </c>
      <c r="P391" s="3"/>
      <c r="Q391" s="3">
        <v>237.19402960743801</v>
      </c>
      <c r="R391" s="3">
        <f>+Q391*1.21</f>
        <v>287.00477582499997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1" t="s">
        <v>1424</v>
      </c>
      <c r="AD391" s="1" t="s">
        <v>1425</v>
      </c>
    </row>
    <row r="392" spans="1:30" x14ac:dyDescent="0.25">
      <c r="A392" s="1" t="s">
        <v>1480</v>
      </c>
      <c r="B392" s="1" t="s">
        <v>1481</v>
      </c>
      <c r="C392" s="2">
        <v>44400</v>
      </c>
      <c r="D392" s="1" t="s">
        <v>1482</v>
      </c>
      <c r="E392" s="1" t="s">
        <v>1483</v>
      </c>
      <c r="F392" s="1"/>
      <c r="G392" s="1" t="s">
        <v>1484</v>
      </c>
      <c r="H392" s="1" t="s">
        <v>1485</v>
      </c>
      <c r="I392" s="3">
        <v>1</v>
      </c>
      <c r="J392" s="3">
        <v>37.053140495867801</v>
      </c>
      <c r="K392" s="3">
        <f>+J392*I392*1.21</f>
        <v>44.834300000000034</v>
      </c>
      <c r="L392" s="3"/>
      <c r="M392" s="14">
        <f>+K392*0.85</f>
        <v>38.10915500000003</v>
      </c>
      <c r="N392" s="3">
        <f>+M392*0.95</f>
        <v>36.203697250000026</v>
      </c>
      <c r="O392" s="14">
        <f>+N392-(N392*9.09/100)</f>
        <v>32.912781169975027</v>
      </c>
      <c r="P392" s="3"/>
      <c r="Q392" s="3">
        <v>68.552015231404994</v>
      </c>
      <c r="R392" s="3">
        <f>+Q392*1.21</f>
        <v>82.947938430000036</v>
      </c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1" t="s">
        <v>1486</v>
      </c>
      <c r="AD392" s="1" t="s">
        <v>1487</v>
      </c>
    </row>
    <row r="393" spans="1:30" x14ac:dyDescent="0.25">
      <c r="A393" s="1" t="s">
        <v>2025</v>
      </c>
      <c r="B393" s="1" t="s">
        <v>2026</v>
      </c>
      <c r="C393" s="2">
        <v>44400</v>
      </c>
      <c r="D393" s="1" t="s">
        <v>2027</v>
      </c>
      <c r="E393" s="1" t="s">
        <v>2028</v>
      </c>
      <c r="F393" s="1"/>
      <c r="G393" s="1" t="s">
        <v>2029</v>
      </c>
      <c r="H393" s="1" t="s">
        <v>2030</v>
      </c>
      <c r="I393" s="3">
        <v>1</v>
      </c>
      <c r="J393" s="3">
        <v>80.403057851239694</v>
      </c>
      <c r="K393" s="3">
        <f>+J393*I393*1.21</f>
        <v>97.287700000000029</v>
      </c>
      <c r="L393" s="3"/>
      <c r="M393" s="3">
        <f>+K393*0.9</f>
        <v>87.558930000000032</v>
      </c>
      <c r="N393" s="3">
        <f>+M393*0.95</f>
        <v>83.180983500000025</v>
      </c>
      <c r="O393" s="14">
        <f>+N393-(N393*9.09/100)</f>
        <v>75.619832099850029</v>
      </c>
      <c r="P393" s="3"/>
      <c r="Q393" s="3">
        <v>140.48424283057901</v>
      </c>
      <c r="R393" s="3">
        <f>+Q393*1.21</f>
        <v>169.98593382500059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1" t="s">
        <v>2031</v>
      </c>
      <c r="AD393" s="1" t="s">
        <v>2032</v>
      </c>
    </row>
    <row r="394" spans="1:30" x14ac:dyDescent="0.25">
      <c r="A394" s="1" t="s">
        <v>2045</v>
      </c>
      <c r="B394" s="1" t="s">
        <v>2046</v>
      </c>
      <c r="C394" s="2">
        <v>44400</v>
      </c>
      <c r="D394" s="1" t="s">
        <v>2047</v>
      </c>
      <c r="E394" s="1" t="s">
        <v>2048</v>
      </c>
      <c r="F394" s="1"/>
      <c r="G394" s="1" t="s">
        <v>2049</v>
      </c>
      <c r="H394" s="1" t="s">
        <v>2050</v>
      </c>
      <c r="I394" s="3">
        <v>1</v>
      </c>
      <c r="J394" s="3">
        <v>90.5801652892562</v>
      </c>
      <c r="K394" s="3">
        <f>+J394*I394*1.21</f>
        <v>109.602</v>
      </c>
      <c r="L394" s="3"/>
      <c r="M394" s="3">
        <f>+K394*0.9</f>
        <v>98.641800000000003</v>
      </c>
      <c r="N394" s="3">
        <f>+M394*0.95</f>
        <v>93.709710000000001</v>
      </c>
      <c r="O394" s="14">
        <f>+N394-(N394*9.09/100)</f>
        <v>85.191497361000003</v>
      </c>
      <c r="P394" s="3"/>
      <c r="Q394" s="3">
        <v>152.89569580165301</v>
      </c>
      <c r="R394" s="3">
        <f>+Q394*1.21</f>
        <v>185.00379192000014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1" t="s">
        <v>2051</v>
      </c>
      <c r="AD394" s="1" t="s">
        <v>2052</v>
      </c>
    </row>
    <row r="395" spans="1:30" s="15" customFormat="1" x14ac:dyDescent="0.25">
      <c r="A395" s="1" t="s">
        <v>2319</v>
      </c>
      <c r="B395" s="1" t="s">
        <v>2320</v>
      </c>
      <c r="C395" s="2">
        <v>44400</v>
      </c>
      <c r="D395" s="1" t="s">
        <v>2321</v>
      </c>
      <c r="E395" s="1" t="s">
        <v>2322</v>
      </c>
      <c r="F395" s="1"/>
      <c r="G395" s="1" t="s">
        <v>2323</v>
      </c>
      <c r="H395" s="1" t="s">
        <v>2324</v>
      </c>
      <c r="I395" s="3">
        <v>1</v>
      </c>
      <c r="J395" s="3">
        <v>119.337768595041</v>
      </c>
      <c r="K395" s="3">
        <f>+J395*I395*1.21</f>
        <v>144.39869999999959</v>
      </c>
      <c r="L395" s="3"/>
      <c r="M395" s="3"/>
      <c r="N395" s="3">
        <f>+K395*0.95</f>
        <v>137.1787649999996</v>
      </c>
      <c r="O395" s="3">
        <f>+N395-(N395*9.09/100)</f>
        <v>124.70921526149964</v>
      </c>
      <c r="P395" s="3"/>
      <c r="Q395" s="3">
        <v>110.743062500826</v>
      </c>
      <c r="R395" s="3">
        <f>+Q395*1.21</f>
        <v>133.99910562599945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1" t="s">
        <v>2325</v>
      </c>
      <c r="AD395" s="1" t="s">
        <v>2326</v>
      </c>
    </row>
    <row r="396" spans="1:30" s="15" customFormat="1" x14ac:dyDescent="0.25">
      <c r="A396" s="1" t="s">
        <v>2363</v>
      </c>
      <c r="B396" s="1" t="s">
        <v>2364</v>
      </c>
      <c r="C396" s="2">
        <v>44400</v>
      </c>
      <c r="D396" s="1" t="s">
        <v>2365</v>
      </c>
      <c r="E396" s="1" t="s">
        <v>2366</v>
      </c>
      <c r="F396" s="1">
        <v>3404</v>
      </c>
      <c r="G396" s="1" t="s">
        <v>2367</v>
      </c>
      <c r="H396" s="1" t="s">
        <v>2368</v>
      </c>
      <c r="I396" s="3">
        <v>1</v>
      </c>
      <c r="J396" s="3">
        <v>35.314132231404997</v>
      </c>
      <c r="K396" s="3">
        <f>+J396*I396*1.21</f>
        <v>42.730100000000043</v>
      </c>
      <c r="L396" s="3"/>
      <c r="M396" s="3"/>
      <c r="N396" s="3">
        <f>+K396*0.95</f>
        <v>40.593595000000036</v>
      </c>
      <c r="O396" s="3">
        <f>+N396-(N396*9.09/100)</f>
        <v>36.90363721450003</v>
      </c>
      <c r="P396" s="3">
        <f>+SUM(O386:O396)</f>
        <v>1069.0800992424495</v>
      </c>
      <c r="Q396" s="3">
        <v>66.115824646281098</v>
      </c>
      <c r="R396" s="3">
        <f>+Q396*1.21</f>
        <v>80.00014782200013</v>
      </c>
      <c r="S396" s="3">
        <f>+SUM(R386:R396)</f>
        <v>1758.7134880480016</v>
      </c>
      <c r="T396" s="3">
        <v>1758.69</v>
      </c>
      <c r="U396" s="3">
        <f t="shared" ref="U396:U449" si="6">+T396-S396</f>
        <v>-2.3488048001581774E-2</v>
      </c>
      <c r="V396" s="3"/>
      <c r="W396" s="3"/>
      <c r="X396" s="3"/>
      <c r="Y396" s="3"/>
      <c r="Z396" s="3"/>
      <c r="AA396" s="3"/>
      <c r="AB396" s="3"/>
      <c r="AC396" s="1" t="s">
        <v>2369</v>
      </c>
      <c r="AD396" s="1" t="s">
        <v>2370</v>
      </c>
    </row>
    <row r="397" spans="1:30" s="15" customFormat="1" x14ac:dyDescent="0.25">
      <c r="A397" s="12" t="s">
        <v>2505</v>
      </c>
      <c r="B397" s="12" t="s">
        <v>2506</v>
      </c>
      <c r="C397" s="13">
        <v>44400</v>
      </c>
      <c r="D397" s="12" t="s">
        <v>2507</v>
      </c>
      <c r="E397" s="12" t="s">
        <v>2508</v>
      </c>
      <c r="F397" s="12">
        <v>3406</v>
      </c>
      <c r="G397" s="12" t="s">
        <v>2509</v>
      </c>
      <c r="H397" s="12" t="s">
        <v>2510</v>
      </c>
      <c r="I397" s="14">
        <v>1</v>
      </c>
      <c r="J397" s="14">
        <v>661.15700000000004</v>
      </c>
      <c r="K397" s="14">
        <f>+J397*I397*1.21</f>
        <v>799.99997000000008</v>
      </c>
      <c r="L397" s="14"/>
      <c r="M397" s="14"/>
      <c r="N397" s="3" t="s">
        <v>2892</v>
      </c>
      <c r="O397" s="3">
        <f>+K397</f>
        <v>799.99997000000008</v>
      </c>
      <c r="P397" s="14">
        <f>+O397</f>
        <v>799.99997000000008</v>
      </c>
      <c r="Q397" s="14">
        <v>2561.9660660999998</v>
      </c>
      <c r="R397" s="14">
        <f>+Q397*1.21</f>
        <v>3099.9789399809997</v>
      </c>
      <c r="S397" s="14">
        <f>+R397</f>
        <v>3099.9789399809997</v>
      </c>
      <c r="T397" s="3">
        <v>3099.99</v>
      </c>
      <c r="U397" s="3">
        <f t="shared" si="6"/>
        <v>1.1060019000069587E-2</v>
      </c>
      <c r="V397" s="14"/>
      <c r="W397" s="14"/>
      <c r="X397" s="14"/>
      <c r="Y397" s="14"/>
      <c r="Z397" s="14"/>
      <c r="AA397" s="14"/>
      <c r="AB397" s="14"/>
      <c r="AC397" s="12"/>
      <c r="AD397" s="12"/>
    </row>
    <row r="398" spans="1:30" s="15" customFormat="1" x14ac:dyDescent="0.25">
      <c r="A398" s="1" t="s">
        <v>2633</v>
      </c>
      <c r="B398" s="1" t="s">
        <v>2634</v>
      </c>
      <c r="C398" s="2">
        <v>44400</v>
      </c>
      <c r="D398" s="1" t="s">
        <v>2635</v>
      </c>
      <c r="E398" s="1" t="s">
        <v>2636</v>
      </c>
      <c r="F398" s="1"/>
      <c r="G398" s="1" t="s">
        <v>2637</v>
      </c>
      <c r="H398" s="1" t="s">
        <v>2638</v>
      </c>
      <c r="I398" s="3">
        <v>1</v>
      </c>
      <c r="J398" s="3">
        <v>418.2</v>
      </c>
      <c r="K398" s="3">
        <f>+J398*I398*1.21</f>
        <v>506.02199999999999</v>
      </c>
      <c r="L398" s="3"/>
      <c r="M398" s="3"/>
      <c r="N398" s="3" t="s">
        <v>2892</v>
      </c>
      <c r="O398" s="3">
        <f>+K398</f>
        <v>506.02199999999999</v>
      </c>
      <c r="P398" s="3"/>
      <c r="Q398" s="3">
        <v>652.88939117355403</v>
      </c>
      <c r="R398" s="3">
        <f>+Q398*1.21</f>
        <v>789.99616332000039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1"/>
      <c r="AD398" s="1"/>
    </row>
    <row r="399" spans="1:30" s="15" customFormat="1" x14ac:dyDescent="0.25">
      <c r="A399" s="1" t="s">
        <v>2699</v>
      </c>
      <c r="B399" s="1" t="s">
        <v>2700</v>
      </c>
      <c r="C399" s="2">
        <v>44400</v>
      </c>
      <c r="D399" s="1" t="s">
        <v>2701</v>
      </c>
      <c r="E399" s="1" t="s">
        <v>2702</v>
      </c>
      <c r="F399" s="1">
        <v>3419</v>
      </c>
      <c r="G399" s="1" t="s">
        <v>2703</v>
      </c>
      <c r="H399" s="1" t="s">
        <v>2704</v>
      </c>
      <c r="I399" s="3">
        <v>1</v>
      </c>
      <c r="J399" s="3">
        <v>418.2</v>
      </c>
      <c r="K399" s="3">
        <f>+J399*I399*1.21</f>
        <v>506.02199999999999</v>
      </c>
      <c r="L399" s="3"/>
      <c r="M399" s="3"/>
      <c r="N399" s="3" t="s">
        <v>2892</v>
      </c>
      <c r="O399" s="3">
        <f>+K399</f>
        <v>506.02199999999999</v>
      </c>
      <c r="P399" s="3">
        <f>+O399+O398</f>
        <v>1012.044</v>
      </c>
      <c r="Q399" s="3">
        <v>652.88939117355403</v>
      </c>
      <c r="R399" s="3">
        <f>+Q399*1.21</f>
        <v>789.99616332000039</v>
      </c>
      <c r="S399" s="3">
        <f>+R399+R398</f>
        <v>1579.9923266400008</v>
      </c>
      <c r="T399" s="3">
        <v>1580</v>
      </c>
      <c r="U399" s="3">
        <f t="shared" si="6"/>
        <v>7.6733599992167001E-3</v>
      </c>
      <c r="V399" s="3"/>
      <c r="W399" s="3"/>
      <c r="X399" s="3"/>
      <c r="Y399" s="3"/>
      <c r="Z399" s="3"/>
      <c r="AA399" s="3"/>
      <c r="AB399" s="3"/>
      <c r="AC399" s="1"/>
      <c r="AD399" s="1"/>
    </row>
    <row r="400" spans="1:30" s="15" customFormat="1" x14ac:dyDescent="0.25">
      <c r="A400" s="1" t="s">
        <v>1406</v>
      </c>
      <c r="B400" s="1" t="s">
        <v>1407</v>
      </c>
      <c r="C400" s="2">
        <v>44400</v>
      </c>
      <c r="D400" s="1" t="s">
        <v>1408</v>
      </c>
      <c r="E400" s="1" t="s">
        <v>1409</v>
      </c>
      <c r="F400" s="1"/>
      <c r="G400" s="1" t="s">
        <v>1410</v>
      </c>
      <c r="H400" s="1" t="s">
        <v>1411</v>
      </c>
      <c r="I400" s="3">
        <v>1</v>
      </c>
      <c r="J400" s="3">
        <v>849.99</v>
      </c>
      <c r="K400" s="3">
        <f>+J400*I400*1.21</f>
        <v>1028.4879000000001</v>
      </c>
      <c r="L400" s="3"/>
      <c r="M400" s="14">
        <f>+K400*0.85</f>
        <v>874.21471500000007</v>
      </c>
      <c r="N400" s="3">
        <f>+M400*0.95</f>
        <v>830.50397925000004</v>
      </c>
      <c r="O400" s="14">
        <f>+N400-(N400*9.09/100)</f>
        <v>755.01116753617498</v>
      </c>
      <c r="P400" s="3"/>
      <c r="Q400" s="3">
        <v>1391.7311265000001</v>
      </c>
      <c r="R400" s="3">
        <f>+Q400*1.21</f>
        <v>1683.9946630649999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1"/>
      <c r="AD400" s="1"/>
    </row>
    <row r="401" spans="1:30" s="15" customFormat="1" x14ac:dyDescent="0.25">
      <c r="A401" s="9" t="s">
        <v>2083</v>
      </c>
      <c r="B401" s="9" t="s">
        <v>2084</v>
      </c>
      <c r="C401" s="10">
        <v>44400</v>
      </c>
      <c r="D401" s="1" t="s">
        <v>2085</v>
      </c>
      <c r="E401" s="1" t="s">
        <v>2086</v>
      </c>
      <c r="F401" s="1"/>
      <c r="G401" s="1" t="s">
        <v>2087</v>
      </c>
      <c r="H401" s="9" t="s">
        <v>2088</v>
      </c>
      <c r="I401" s="11">
        <v>1</v>
      </c>
      <c r="J401" s="11">
        <v>1446.2809999999999</v>
      </c>
      <c r="K401" s="11">
        <f>+J401*I401*1.21</f>
        <v>1750.00001</v>
      </c>
      <c r="L401" s="11"/>
      <c r="M401" s="11"/>
      <c r="N401" s="11">
        <f>+K401</f>
        <v>1750.00001</v>
      </c>
      <c r="O401" s="11">
        <f>+N401</f>
        <v>1750.00001</v>
      </c>
      <c r="P401" s="11"/>
      <c r="Q401" s="11">
        <v>2148.7698575999998</v>
      </c>
      <c r="R401" s="11">
        <f>+Q401*1.21</f>
        <v>2600.0115276959996</v>
      </c>
      <c r="S401" s="11"/>
      <c r="T401" s="3"/>
      <c r="U401" s="3"/>
      <c r="V401" s="11"/>
      <c r="W401" s="11"/>
      <c r="X401" s="11"/>
      <c r="Y401" s="11"/>
      <c r="Z401" s="11"/>
      <c r="AA401" s="11"/>
      <c r="AB401" s="11"/>
      <c r="AC401" s="9"/>
      <c r="AD401" s="9"/>
    </row>
    <row r="402" spans="1:30" s="15" customFormat="1" x14ac:dyDescent="0.25">
      <c r="A402" s="1" t="s">
        <v>2255</v>
      </c>
      <c r="B402" s="1" t="s">
        <v>2256</v>
      </c>
      <c r="C402" s="2">
        <v>44400</v>
      </c>
      <c r="D402" s="1" t="s">
        <v>2257</v>
      </c>
      <c r="E402" s="1" t="s">
        <v>2258</v>
      </c>
      <c r="F402" s="1"/>
      <c r="G402" s="1" t="s">
        <v>2259</v>
      </c>
      <c r="H402" s="1" t="s">
        <v>2260</v>
      </c>
      <c r="I402" s="3">
        <v>1</v>
      </c>
      <c r="J402" s="3">
        <v>91.3481818181818</v>
      </c>
      <c r="K402" s="3">
        <f>+J402*I402*1.21</f>
        <v>110.53129999999997</v>
      </c>
      <c r="L402" s="3"/>
      <c r="M402" s="3"/>
      <c r="N402" s="3">
        <f>+K402*0.95</f>
        <v>105.00473499999997</v>
      </c>
      <c r="O402" s="3">
        <f>+N402-(N402*9.09/100)</f>
        <v>95.459804588499964</v>
      </c>
      <c r="P402" s="3"/>
      <c r="Q402" s="3">
        <v>168.59677177272701</v>
      </c>
      <c r="R402" s="3">
        <f>+Q402*1.21</f>
        <v>204.00209384499968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1"/>
      <c r="AD402" s="1"/>
    </row>
    <row r="403" spans="1:30" s="15" customFormat="1" x14ac:dyDescent="0.25">
      <c r="A403" s="1" t="s">
        <v>2339</v>
      </c>
      <c r="B403" s="1" t="s">
        <v>2340</v>
      </c>
      <c r="C403" s="2">
        <v>44400</v>
      </c>
      <c r="D403" s="1" t="s">
        <v>2341</v>
      </c>
      <c r="E403" s="1" t="s">
        <v>2342</v>
      </c>
      <c r="F403" s="1">
        <v>3403</v>
      </c>
      <c r="G403" s="1" t="s">
        <v>2343</v>
      </c>
      <c r="H403" s="1" t="s">
        <v>2344</v>
      </c>
      <c r="I403" s="3">
        <v>1</v>
      </c>
      <c r="J403" s="3">
        <v>35.314132231404997</v>
      </c>
      <c r="K403" s="3">
        <f>+J403*I403*1.21</f>
        <v>42.730100000000043</v>
      </c>
      <c r="L403" s="3"/>
      <c r="M403" s="3"/>
      <c r="N403" s="3">
        <f>+K403*0.95</f>
        <v>40.593595000000036</v>
      </c>
      <c r="O403" s="3">
        <f>+N403-(N403*9.09/100)</f>
        <v>36.90363721450003</v>
      </c>
      <c r="P403" s="3">
        <f>+O403+O402+O401+O400</f>
        <v>2637.3746193391748</v>
      </c>
      <c r="Q403" s="3">
        <v>66.115824646281098</v>
      </c>
      <c r="R403" s="3">
        <f>+Q403*1.21</f>
        <v>80.00014782200013</v>
      </c>
      <c r="S403" s="3">
        <f>+R403+R402+R401+R400</f>
        <v>4568.0084324279997</v>
      </c>
      <c r="T403" s="3">
        <v>4568</v>
      </c>
      <c r="U403" s="3">
        <f t="shared" si="6"/>
        <v>-8.4324279996508267E-3</v>
      </c>
      <c r="V403" s="3"/>
      <c r="W403" s="3"/>
      <c r="X403" s="3"/>
      <c r="Y403" s="3"/>
      <c r="Z403" s="3"/>
      <c r="AA403" s="3"/>
      <c r="AB403" s="3"/>
      <c r="AC403" s="1"/>
      <c r="AD403" s="1"/>
    </row>
    <row r="404" spans="1:30" s="15" customFormat="1" x14ac:dyDescent="0.25">
      <c r="A404" s="1" t="s">
        <v>285</v>
      </c>
      <c r="B404" s="1" t="s">
        <v>286</v>
      </c>
      <c r="C404" s="2">
        <v>44403</v>
      </c>
      <c r="D404" s="1" t="s">
        <v>287</v>
      </c>
      <c r="E404" s="1" t="s">
        <v>288</v>
      </c>
      <c r="F404" s="1"/>
      <c r="G404" s="1" t="s">
        <v>289</v>
      </c>
      <c r="H404" s="1" t="s">
        <v>290</v>
      </c>
      <c r="I404" s="3">
        <v>1</v>
      </c>
      <c r="J404" s="3">
        <v>228.17024793388401</v>
      </c>
      <c r="K404" s="3">
        <f>+J404*I404*1.21</f>
        <v>276.08599999999967</v>
      </c>
      <c r="L404" s="3"/>
      <c r="M404" s="3"/>
      <c r="N404" s="3">
        <f>+K404*0.95</f>
        <v>262.28169999999966</v>
      </c>
      <c r="O404" s="3">
        <f>+N404-(N404*9.09/100)</f>
        <v>238.44029346999969</v>
      </c>
      <c r="P404" s="3"/>
      <c r="Q404" s="3">
        <v>422.29977657851202</v>
      </c>
      <c r="R404" s="3">
        <f>+Q404*1.21</f>
        <v>510.98272965999951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1"/>
      <c r="AD404" s="1"/>
    </row>
    <row r="405" spans="1:30" s="15" customFormat="1" x14ac:dyDescent="0.25">
      <c r="A405" s="1" t="s">
        <v>1103</v>
      </c>
      <c r="B405" s="1" t="s">
        <v>1104</v>
      </c>
      <c r="C405" s="2">
        <v>44403</v>
      </c>
      <c r="D405" s="1" t="s">
        <v>1105</v>
      </c>
      <c r="E405" s="1" t="s">
        <v>1106</v>
      </c>
      <c r="F405" s="1">
        <v>3411</v>
      </c>
      <c r="G405" s="1" t="s">
        <v>1107</v>
      </c>
      <c r="H405" s="1" t="s">
        <v>1108</v>
      </c>
      <c r="I405" s="3">
        <v>2</v>
      </c>
      <c r="J405" s="3">
        <v>723.17219999999998</v>
      </c>
      <c r="K405" s="3">
        <f>+J405*I405*1.21</f>
        <v>1750.0767239999998</v>
      </c>
      <c r="L405" s="3"/>
      <c r="M405" s="3"/>
      <c r="N405" s="3" t="s">
        <v>2892</v>
      </c>
      <c r="O405" s="3">
        <f>+K405</f>
        <v>1750.0767239999998</v>
      </c>
      <c r="P405" s="3">
        <f>+O405+O404</f>
        <v>1988.5170174699995</v>
      </c>
      <c r="Q405" s="3">
        <v>2429.7285265190098</v>
      </c>
      <c r="R405" s="3">
        <f>+Q405*1.21</f>
        <v>2939.9715170880017</v>
      </c>
      <c r="S405" s="3">
        <f>+R405+R404</f>
        <v>3450.9542467480014</v>
      </c>
      <c r="T405" s="3">
        <v>156.97</v>
      </c>
      <c r="U405" s="3">
        <f t="shared" si="6"/>
        <v>-3293.9842467480016</v>
      </c>
      <c r="V405" s="3"/>
      <c r="W405" s="3"/>
      <c r="X405" s="3"/>
      <c r="Y405" s="3"/>
      <c r="Z405" s="3"/>
      <c r="AA405" s="3"/>
      <c r="AB405" s="3" t="s">
        <v>2906</v>
      </c>
      <c r="AC405" s="1"/>
      <c r="AD405" s="1"/>
    </row>
    <row r="406" spans="1:30" s="15" customFormat="1" x14ac:dyDescent="0.25">
      <c r="A406" s="1" t="s">
        <v>1692</v>
      </c>
      <c r="B406" s="1" t="s">
        <v>1693</v>
      </c>
      <c r="C406" s="2">
        <v>44403</v>
      </c>
      <c r="D406" s="1" t="s">
        <v>1694</v>
      </c>
      <c r="E406" s="1" t="s">
        <v>1695</v>
      </c>
      <c r="F406" s="1">
        <v>3414</v>
      </c>
      <c r="G406" s="1" t="s">
        <v>1696</v>
      </c>
      <c r="H406" s="1" t="s">
        <v>1697</v>
      </c>
      <c r="I406" s="3">
        <v>1</v>
      </c>
      <c r="J406" s="3">
        <v>1299.9889256198301</v>
      </c>
      <c r="K406" s="3">
        <f>+J406*I406*1.21</f>
        <v>1572.9865999999943</v>
      </c>
      <c r="L406" s="3"/>
      <c r="M406" s="14">
        <f>+K406*0.85</f>
        <v>1337.0386099999951</v>
      </c>
      <c r="N406" s="3">
        <f>+M406*0.95</f>
        <v>1270.1866794999953</v>
      </c>
      <c r="O406" s="14">
        <f>+N406-(N406*9.09/100)</f>
        <v>1154.7267103334457</v>
      </c>
      <c r="P406" s="3">
        <f>+O406</f>
        <v>1154.7267103334457</v>
      </c>
      <c r="Q406" s="3">
        <v>1983.4581032644601</v>
      </c>
      <c r="R406" s="3">
        <f>+Q406*1.21</f>
        <v>2399.9843049499968</v>
      </c>
      <c r="S406" s="3">
        <f>+R406</f>
        <v>2399.9843049499968</v>
      </c>
      <c r="T406" s="3">
        <v>2399</v>
      </c>
      <c r="U406" s="3">
        <f t="shared" si="6"/>
        <v>-0.98430494999684015</v>
      </c>
      <c r="V406" s="3"/>
      <c r="W406" s="3"/>
      <c r="X406" s="3"/>
      <c r="Y406" s="3"/>
      <c r="Z406" s="3"/>
      <c r="AA406" s="3"/>
      <c r="AB406" s="3"/>
      <c r="AC406" s="1"/>
      <c r="AD406" s="1"/>
    </row>
    <row r="407" spans="1:30" s="15" customFormat="1" x14ac:dyDescent="0.25">
      <c r="A407" s="1" t="s">
        <v>109</v>
      </c>
      <c r="B407" s="1" t="s">
        <v>110</v>
      </c>
      <c r="C407" s="2">
        <v>44404</v>
      </c>
      <c r="D407" s="1" t="s">
        <v>111</v>
      </c>
      <c r="E407" s="1" t="s">
        <v>112</v>
      </c>
      <c r="F407" s="1"/>
      <c r="G407" s="1" t="s">
        <v>113</v>
      </c>
      <c r="H407" s="1" t="s">
        <v>114</v>
      </c>
      <c r="I407" s="3">
        <v>1</v>
      </c>
      <c r="J407" s="3">
        <v>210.75749999999999</v>
      </c>
      <c r="K407" s="3">
        <f>+J407*I407*1.21</f>
        <v>255.01657499999999</v>
      </c>
      <c r="L407" s="3"/>
      <c r="M407" s="3"/>
      <c r="N407" s="3" t="s">
        <v>2892</v>
      </c>
      <c r="O407" s="3">
        <f>+K407</f>
        <v>255.01657499999999</v>
      </c>
      <c r="P407" s="3"/>
      <c r="Q407" s="3">
        <v>390.08227359008299</v>
      </c>
      <c r="R407" s="3">
        <f>+Q407*1.21</f>
        <v>471.99955104400038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1"/>
      <c r="AD407" s="1"/>
    </row>
    <row r="408" spans="1:30" s="15" customFormat="1" x14ac:dyDescent="0.25">
      <c r="A408" s="1" t="s">
        <v>115</v>
      </c>
      <c r="B408" s="1" t="s">
        <v>116</v>
      </c>
      <c r="C408" s="2">
        <v>44404</v>
      </c>
      <c r="D408" s="1" t="s">
        <v>117</v>
      </c>
      <c r="E408" s="1" t="s">
        <v>118</v>
      </c>
      <c r="F408" s="1"/>
      <c r="G408" s="1" t="s">
        <v>119</v>
      </c>
      <c r="H408" s="1" t="s">
        <v>120</v>
      </c>
      <c r="I408" s="3">
        <v>1</v>
      </c>
      <c r="J408" s="3">
        <v>210.75749999999999</v>
      </c>
      <c r="K408" s="3">
        <f>+J408*I408*1.21</f>
        <v>255.01657499999999</v>
      </c>
      <c r="L408" s="3"/>
      <c r="M408" s="3"/>
      <c r="N408" s="3" t="s">
        <v>2892</v>
      </c>
      <c r="O408" s="3">
        <f>+K408</f>
        <v>255.01657499999999</v>
      </c>
      <c r="P408" s="3"/>
      <c r="Q408" s="3">
        <v>390.08227359008299</v>
      </c>
      <c r="R408" s="3">
        <f>+Q408*1.21</f>
        <v>471.99955104400038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1"/>
      <c r="AD408" s="1"/>
    </row>
    <row r="409" spans="1:30" s="15" customFormat="1" x14ac:dyDescent="0.25">
      <c r="A409" s="12" t="s">
        <v>2511</v>
      </c>
      <c r="B409" s="12" t="s">
        <v>2512</v>
      </c>
      <c r="C409" s="13">
        <v>44404</v>
      </c>
      <c r="D409" s="12" t="s">
        <v>2513</v>
      </c>
      <c r="E409" s="12" t="s">
        <v>2514</v>
      </c>
      <c r="F409" s="12">
        <v>3410</v>
      </c>
      <c r="G409" s="12" t="s">
        <v>2515</v>
      </c>
      <c r="H409" s="12" t="s">
        <v>2516</v>
      </c>
      <c r="I409" s="14">
        <v>1</v>
      </c>
      <c r="J409" s="14">
        <v>661.15700000000004</v>
      </c>
      <c r="K409" s="14">
        <f>+J409*I409*1.21</f>
        <v>799.99997000000008</v>
      </c>
      <c r="L409" s="14"/>
      <c r="M409" s="14"/>
      <c r="N409" s="3" t="s">
        <v>2892</v>
      </c>
      <c r="O409" s="3">
        <f>+K409</f>
        <v>799.99997000000008</v>
      </c>
      <c r="P409" s="14">
        <f>+O409+O408+O407</f>
        <v>1310.0331200000001</v>
      </c>
      <c r="Q409" s="14">
        <v>2561.9660660999998</v>
      </c>
      <c r="R409" s="14">
        <f>+Q409*1.21</f>
        <v>3099.9789399809997</v>
      </c>
      <c r="S409" s="14">
        <f>+R409+R408+R407</f>
        <v>4043.9780420690004</v>
      </c>
      <c r="T409" s="3">
        <v>4043.99</v>
      </c>
      <c r="U409" s="3">
        <f t="shared" si="6"/>
        <v>1.1957930999415112E-2</v>
      </c>
      <c r="V409" s="14"/>
      <c r="W409" s="14"/>
      <c r="X409" s="14"/>
      <c r="Y409" s="14"/>
      <c r="Z409" s="14"/>
      <c r="AA409" s="14"/>
      <c r="AB409" s="14"/>
      <c r="AC409" s="12"/>
      <c r="AD409" s="12"/>
    </row>
    <row r="410" spans="1:30" s="15" customFormat="1" x14ac:dyDescent="0.25">
      <c r="A410" s="12" t="s">
        <v>2517</v>
      </c>
      <c r="B410" s="12" t="s">
        <v>2518</v>
      </c>
      <c r="C410" s="13">
        <v>44404</v>
      </c>
      <c r="D410" s="12" t="s">
        <v>2519</v>
      </c>
      <c r="E410" s="12" t="s">
        <v>2520</v>
      </c>
      <c r="F410" s="12">
        <v>3412</v>
      </c>
      <c r="G410" s="12" t="s">
        <v>2521</v>
      </c>
      <c r="H410" s="12" t="s">
        <v>2522</v>
      </c>
      <c r="I410" s="14">
        <v>1</v>
      </c>
      <c r="J410" s="14">
        <v>661.15700000000004</v>
      </c>
      <c r="K410" s="14">
        <f>+J410*I410*1.21</f>
        <v>799.99997000000008</v>
      </c>
      <c r="L410" s="14"/>
      <c r="M410" s="14"/>
      <c r="N410" s="3" t="s">
        <v>2892</v>
      </c>
      <c r="O410" s="3">
        <f>+K410</f>
        <v>799.99997000000008</v>
      </c>
      <c r="P410" s="14">
        <f>+O410</f>
        <v>799.99997000000008</v>
      </c>
      <c r="Q410" s="14">
        <v>2561.9660660999998</v>
      </c>
      <c r="R410" s="14">
        <f>+Q410*1.21</f>
        <v>3099.9789399809997</v>
      </c>
      <c r="S410" s="14">
        <f>+R410</f>
        <v>3099.9789399809997</v>
      </c>
      <c r="T410" s="3">
        <v>3475.53</v>
      </c>
      <c r="U410" s="3">
        <f t="shared" si="6"/>
        <v>375.55106001900049</v>
      </c>
      <c r="V410" s="3"/>
      <c r="W410" s="14"/>
      <c r="X410" s="14"/>
      <c r="Y410" s="14"/>
      <c r="Z410" s="14"/>
      <c r="AA410" s="14"/>
      <c r="AB410" s="3" t="s">
        <v>2900</v>
      </c>
      <c r="AC410" s="12"/>
      <c r="AD410" s="12"/>
    </row>
    <row r="411" spans="1:30" x14ac:dyDescent="0.25">
      <c r="A411" s="1" t="s">
        <v>1698</v>
      </c>
      <c r="B411" s="1" t="s">
        <v>1699</v>
      </c>
      <c r="C411" s="2">
        <v>44404</v>
      </c>
      <c r="D411" s="1" t="s">
        <v>1700</v>
      </c>
      <c r="E411" s="1" t="s">
        <v>1701</v>
      </c>
      <c r="F411" s="1">
        <v>3413</v>
      </c>
      <c r="G411" s="1" t="s">
        <v>1702</v>
      </c>
      <c r="H411" s="1" t="s">
        <v>1703</v>
      </c>
      <c r="I411" s="3">
        <v>1</v>
      </c>
      <c r="J411" s="3">
        <v>1299.9889256198301</v>
      </c>
      <c r="K411" s="3">
        <f>+J411*I411*1.21</f>
        <v>1572.9865999999943</v>
      </c>
      <c r="L411" s="3"/>
      <c r="M411" s="14">
        <f>+K411*0.85</f>
        <v>1337.0386099999951</v>
      </c>
      <c r="N411" s="3">
        <f>+M411*0.95</f>
        <v>1270.1866794999953</v>
      </c>
      <c r="O411" s="14">
        <f>+N411-(N411*9.09/100)</f>
        <v>1154.7267103334457</v>
      </c>
      <c r="P411" s="3">
        <f>+O411</f>
        <v>1154.7267103334457</v>
      </c>
      <c r="Q411" s="3">
        <v>1982.6391102413199</v>
      </c>
      <c r="R411" s="3">
        <f>+Q411*1.21</f>
        <v>2398.9933233919969</v>
      </c>
      <c r="S411" s="3">
        <f>+R411</f>
        <v>2398.9933233919969</v>
      </c>
      <c r="T411" s="3">
        <v>2399</v>
      </c>
      <c r="U411" s="3">
        <f t="shared" si="6"/>
        <v>6.6766080030902231E-3</v>
      </c>
      <c r="V411" s="3"/>
      <c r="W411" s="3"/>
      <c r="X411" s="3"/>
      <c r="Y411" s="3"/>
      <c r="Z411" s="3"/>
      <c r="AA411" s="3"/>
      <c r="AB411" s="3"/>
      <c r="AC411" s="1"/>
      <c r="AD411" s="1"/>
    </row>
    <row r="412" spans="1:30" x14ac:dyDescent="0.25">
      <c r="A412" s="1" t="s">
        <v>1614</v>
      </c>
      <c r="B412" s="1" t="s">
        <v>1615</v>
      </c>
      <c r="C412" s="2">
        <v>44404</v>
      </c>
      <c r="D412" s="1" t="s">
        <v>1616</v>
      </c>
      <c r="E412" s="1" t="s">
        <v>1617</v>
      </c>
      <c r="F412" s="1"/>
      <c r="G412" s="1" t="s">
        <v>1618</v>
      </c>
      <c r="H412" s="1" t="s">
        <v>1619</v>
      </c>
      <c r="I412" s="3">
        <v>1</v>
      </c>
      <c r="J412" s="3">
        <v>55.4847933884298</v>
      </c>
      <c r="K412" s="3">
        <f>+J412*I412*1.21</f>
        <v>67.136600000000058</v>
      </c>
      <c r="L412" s="3">
        <f>+K412*0.75</f>
        <v>50.352450000000047</v>
      </c>
      <c r="M412" s="3"/>
      <c r="N412" s="3">
        <f>+K412*0.95</f>
        <v>63.779770000000049</v>
      </c>
      <c r="O412" s="3">
        <f>+N412-(N412*9.09/100)</f>
        <v>57.982188907000044</v>
      </c>
      <c r="P412" s="3"/>
      <c r="Q412" s="3">
        <v>78.508208404958694</v>
      </c>
      <c r="R412" s="3">
        <f>+Q412*1.21</f>
        <v>94.994932170000013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1"/>
      <c r="AD412" s="1"/>
    </row>
    <row r="413" spans="1:30" x14ac:dyDescent="0.25">
      <c r="A413" s="1" t="s">
        <v>1781</v>
      </c>
      <c r="B413" s="1" t="s">
        <v>1782</v>
      </c>
      <c r="C413" s="2">
        <v>44404</v>
      </c>
      <c r="D413" s="1" t="s">
        <v>1783</v>
      </c>
      <c r="E413" s="1" t="s">
        <v>1784</v>
      </c>
      <c r="F413" s="1"/>
      <c r="G413" s="1" t="s">
        <v>1785</v>
      </c>
      <c r="H413" s="1" t="s">
        <v>1786</v>
      </c>
      <c r="I413" s="3">
        <v>1</v>
      </c>
      <c r="J413" s="3">
        <v>667.74933884297502</v>
      </c>
      <c r="K413" s="3">
        <f>+J413*I413*1.21</f>
        <v>807.97669999999971</v>
      </c>
      <c r="L413" s="3">
        <f>+K413*0.55</f>
        <v>444.38718499999987</v>
      </c>
      <c r="M413" s="3"/>
      <c r="N413" s="3">
        <f>+K413*0.95</f>
        <v>767.57786499999963</v>
      </c>
      <c r="O413" s="3">
        <f>+N413-(N413*9.09/100)</f>
        <v>697.80503707149967</v>
      </c>
      <c r="P413" s="3"/>
      <c r="Q413" s="3">
        <v>702.47898195619803</v>
      </c>
      <c r="R413" s="3">
        <f>+Q413*1.21</f>
        <v>849.99956816699955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1"/>
      <c r="AD413" s="1"/>
    </row>
    <row r="414" spans="1:30" x14ac:dyDescent="0.25">
      <c r="A414" s="1" t="s">
        <v>2275</v>
      </c>
      <c r="B414" s="1" t="s">
        <v>2276</v>
      </c>
      <c r="C414" s="2">
        <v>44404</v>
      </c>
      <c r="D414" s="1" t="s">
        <v>2277</v>
      </c>
      <c r="E414" s="1" t="s">
        <v>2278</v>
      </c>
      <c r="F414" s="1">
        <v>3420</v>
      </c>
      <c r="G414" s="1" t="s">
        <v>2279</v>
      </c>
      <c r="H414" s="1" t="s">
        <v>2280</v>
      </c>
      <c r="I414" s="3">
        <v>1</v>
      </c>
      <c r="J414" s="3">
        <v>237.50520661157</v>
      </c>
      <c r="K414" s="3">
        <f>+J414*I414*1.21</f>
        <v>287.38129999999967</v>
      </c>
      <c r="L414" s="3"/>
      <c r="M414" s="3"/>
      <c r="N414" s="3">
        <f>+K414*0.95</f>
        <v>273.01223499999969</v>
      </c>
      <c r="O414" s="3">
        <f>+N414-(N414*9.09/100)</f>
        <v>248.19542283849972</v>
      </c>
      <c r="P414" s="3">
        <f>+O414+O413+O412</f>
        <v>1003.9826488169994</v>
      </c>
      <c r="Q414" s="3">
        <v>439.67201353140399</v>
      </c>
      <c r="R414" s="3">
        <f>+Q414*1.21</f>
        <v>532.00313637299882</v>
      </c>
      <c r="S414" s="3">
        <f>+R414+R413+R412</f>
        <v>1476.9976367099985</v>
      </c>
      <c r="T414" s="3">
        <v>1477</v>
      </c>
      <c r="U414" s="3">
        <f t="shared" si="6"/>
        <v>2.3632900015400082E-3</v>
      </c>
      <c r="V414" s="3"/>
      <c r="W414" s="3"/>
      <c r="X414" s="3"/>
      <c r="Y414" s="3"/>
      <c r="Z414" s="3"/>
      <c r="AA414" s="3"/>
      <c r="AB414" s="3"/>
      <c r="AC414" s="1"/>
      <c r="AD414" s="1"/>
    </row>
    <row r="415" spans="1:30" x14ac:dyDescent="0.25">
      <c r="A415" s="1" t="s">
        <v>1133</v>
      </c>
      <c r="B415" s="1" t="s">
        <v>1134</v>
      </c>
      <c r="C415" s="2">
        <v>44404</v>
      </c>
      <c r="D415" s="1" t="s">
        <v>1135</v>
      </c>
      <c r="E415" s="1" t="s">
        <v>1136</v>
      </c>
      <c r="F415" s="1"/>
      <c r="G415" s="1" t="s">
        <v>1137</v>
      </c>
      <c r="H415" s="1" t="s">
        <v>1138</v>
      </c>
      <c r="I415" s="3">
        <v>2</v>
      </c>
      <c r="J415" s="3">
        <v>271.13819999999998</v>
      </c>
      <c r="K415" s="3">
        <f>+J415*I415*1.21</f>
        <v>656.1544439999999</v>
      </c>
      <c r="L415" s="3"/>
      <c r="M415" s="3"/>
      <c r="N415" s="3" t="s">
        <v>2892</v>
      </c>
      <c r="O415" s="3">
        <f>+K415</f>
        <v>656.1544439999999</v>
      </c>
      <c r="P415" s="3"/>
      <c r="Q415" s="3">
        <v>909.06396185454605</v>
      </c>
      <c r="R415" s="3">
        <f>+Q415*1.21</f>
        <v>1099.9673938440008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1"/>
      <c r="AD415" s="1"/>
    </row>
    <row r="416" spans="1:30" x14ac:dyDescent="0.25">
      <c r="A416" s="1" t="s">
        <v>1139</v>
      </c>
      <c r="B416" s="1" t="s">
        <v>1140</v>
      </c>
      <c r="C416" s="2">
        <v>44404</v>
      </c>
      <c r="D416" s="1" t="s">
        <v>1141</v>
      </c>
      <c r="E416" s="1" t="s">
        <v>1142</v>
      </c>
      <c r="F416" s="1"/>
      <c r="G416" s="1" t="s">
        <v>1143</v>
      </c>
      <c r="H416" s="1" t="s">
        <v>1144</v>
      </c>
      <c r="I416" s="3">
        <v>1</v>
      </c>
      <c r="J416" s="3">
        <v>262.09750000000003</v>
      </c>
      <c r="K416" s="3">
        <f>+J416*I416*1.21</f>
        <v>317.13797500000004</v>
      </c>
      <c r="L416" s="3"/>
      <c r="M416" s="3"/>
      <c r="N416" s="3" t="s">
        <v>2892</v>
      </c>
      <c r="O416" s="3">
        <f>+K416</f>
        <v>317.13797500000004</v>
      </c>
      <c r="P416" s="3"/>
      <c r="Q416" s="3">
        <v>487.59181207438098</v>
      </c>
      <c r="R416" s="3">
        <f>+Q416*1.21</f>
        <v>589.98609261000092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1"/>
      <c r="AD416" s="1"/>
    </row>
    <row r="417" spans="1:30" x14ac:dyDescent="0.25">
      <c r="A417" s="1" t="s">
        <v>1163</v>
      </c>
      <c r="B417" s="1" t="s">
        <v>1164</v>
      </c>
      <c r="C417" s="2">
        <v>44404</v>
      </c>
      <c r="D417" s="1" t="s">
        <v>1165</v>
      </c>
      <c r="E417" s="1" t="s">
        <v>1166</v>
      </c>
      <c r="F417" s="1">
        <v>3421</v>
      </c>
      <c r="G417" s="1" t="s">
        <v>1167</v>
      </c>
      <c r="H417" s="1" t="s">
        <v>1168</v>
      </c>
      <c r="I417" s="3">
        <v>1</v>
      </c>
      <c r="J417" s="3">
        <v>180.73140000000001</v>
      </c>
      <c r="K417" s="3">
        <f>+J417*I417*1.21</f>
        <v>218.68499399999999</v>
      </c>
      <c r="L417" s="3"/>
      <c r="M417" s="3"/>
      <c r="N417" s="3" t="s">
        <v>2892</v>
      </c>
      <c r="O417" s="3">
        <f>+K417</f>
        <v>218.68499399999999</v>
      </c>
      <c r="P417" s="3">
        <f>+O417+O416+O415</f>
        <v>1191.9774130000001</v>
      </c>
      <c r="Q417" s="3">
        <v>302.468464710744</v>
      </c>
      <c r="R417" s="3">
        <f>+Q417*1.21</f>
        <v>365.98684230000021</v>
      </c>
      <c r="S417" s="3">
        <f>+R417+R416+R415</f>
        <v>2055.9403287540017</v>
      </c>
      <c r="T417" s="3">
        <v>2055.96</v>
      </c>
      <c r="U417" s="3">
        <f t="shared" si="6"/>
        <v>1.9671245998324594E-2</v>
      </c>
      <c r="V417" s="3"/>
      <c r="W417" s="3"/>
      <c r="X417" s="3"/>
      <c r="Y417" s="3"/>
      <c r="Z417" s="3"/>
      <c r="AA417" s="3"/>
      <c r="AB417" s="3"/>
      <c r="AC417" s="1"/>
      <c r="AD417" s="1"/>
    </row>
    <row r="418" spans="1:30" x14ac:dyDescent="0.25">
      <c r="A418" s="1" t="s">
        <v>526</v>
      </c>
      <c r="B418" s="1" t="s">
        <v>527</v>
      </c>
      <c r="C418" s="2">
        <v>44404</v>
      </c>
      <c r="D418" s="1" t="s">
        <v>528</v>
      </c>
      <c r="E418" s="1" t="s">
        <v>529</v>
      </c>
      <c r="F418" s="1"/>
      <c r="G418" s="1" t="s">
        <v>530</v>
      </c>
      <c r="H418" s="1" t="s">
        <v>531</v>
      </c>
      <c r="I418" s="3">
        <v>1</v>
      </c>
      <c r="J418" s="3">
        <v>349.18181818181802</v>
      </c>
      <c r="K418" s="3">
        <f>+J418*I418*1.21</f>
        <v>422.50999999999976</v>
      </c>
      <c r="L418" s="3"/>
      <c r="M418" s="3"/>
      <c r="N418" s="3">
        <f>+K418*0.95</f>
        <v>401.38449999999978</v>
      </c>
      <c r="O418" s="3">
        <f>+N418-(N418*9.09/100)</f>
        <v>364.89864894999982</v>
      </c>
      <c r="P418" s="3"/>
      <c r="Q418" s="3">
        <v>646.27967636363599</v>
      </c>
      <c r="R418" s="3">
        <f>+Q418*1.21</f>
        <v>781.99840839999956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1"/>
      <c r="AD418" s="1"/>
    </row>
    <row r="419" spans="1:30" x14ac:dyDescent="0.25">
      <c r="A419" s="1" t="s">
        <v>1254</v>
      </c>
      <c r="B419" s="1" t="s">
        <v>1255</v>
      </c>
      <c r="C419" s="2">
        <v>44404</v>
      </c>
      <c r="D419" s="1" t="s">
        <v>1256</v>
      </c>
      <c r="E419" s="1" t="s">
        <v>1257</v>
      </c>
      <c r="F419" s="1"/>
      <c r="G419" s="1" t="s">
        <v>1258</v>
      </c>
      <c r="H419" s="1" t="s">
        <v>1259</v>
      </c>
      <c r="I419" s="3">
        <v>1</v>
      </c>
      <c r="J419" s="3">
        <v>625.16876033057804</v>
      </c>
      <c r="K419" s="3">
        <f>+J419*I419*1.21</f>
        <v>756.45419999999945</v>
      </c>
      <c r="L419" s="3">
        <f>+K419*0.8</f>
        <v>605.16335999999956</v>
      </c>
      <c r="M419" s="3"/>
      <c r="N419" s="3">
        <f>+K419*0.95</f>
        <v>718.63148999999942</v>
      </c>
      <c r="O419" s="3">
        <f>+N419-(N419*9.09/100)</f>
        <v>653.30788755899948</v>
      </c>
      <c r="P419" s="3"/>
      <c r="Q419" s="3">
        <v>1157.0310831818199</v>
      </c>
      <c r="R419" s="3">
        <f>+Q419*1.21</f>
        <v>1400.0076106500021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1"/>
      <c r="AD419" s="1"/>
    </row>
    <row r="420" spans="1:30" x14ac:dyDescent="0.25">
      <c r="A420" s="1" t="s">
        <v>2383</v>
      </c>
      <c r="B420" s="1" t="s">
        <v>2384</v>
      </c>
      <c r="C420" s="2">
        <v>44404</v>
      </c>
      <c r="D420" s="1" t="s">
        <v>2385</v>
      </c>
      <c r="E420" s="1" t="s">
        <v>2386</v>
      </c>
      <c r="F420" s="1">
        <v>3422</v>
      </c>
      <c r="G420" s="1" t="s">
        <v>2387</v>
      </c>
      <c r="H420" s="1" t="s">
        <v>2388</v>
      </c>
      <c r="I420" s="3">
        <v>1</v>
      </c>
      <c r="J420" s="3">
        <v>242.32859504132199</v>
      </c>
      <c r="K420" s="3">
        <f>+J420*I420*1.21</f>
        <v>293.21759999999961</v>
      </c>
      <c r="L420" s="3"/>
      <c r="M420" s="3"/>
      <c r="N420" s="3">
        <f>+K420*0.95</f>
        <v>278.55671999999959</v>
      </c>
      <c r="O420" s="3">
        <f>+N420-(N420*9.09/100)</f>
        <v>253.23591415199962</v>
      </c>
      <c r="P420" s="3">
        <f>+O420+O419+O418</f>
        <v>1271.4424506609989</v>
      </c>
      <c r="Q420" s="3">
        <v>454.54059229090802</v>
      </c>
      <c r="R420" s="3">
        <f>+Q420*1.21</f>
        <v>549.99411667199865</v>
      </c>
      <c r="S420" s="3">
        <f>+R420+R419+R418</f>
        <v>2732.0001357220003</v>
      </c>
      <c r="T420" s="3">
        <v>2732</v>
      </c>
      <c r="U420" s="3">
        <f t="shared" si="6"/>
        <v>-1.3572200032285764E-4</v>
      </c>
      <c r="V420" s="3"/>
      <c r="W420" s="3"/>
      <c r="X420" s="3"/>
      <c r="Y420" s="3"/>
      <c r="Z420" s="3"/>
      <c r="AA420" s="3"/>
      <c r="AB420" s="3"/>
      <c r="AC420" s="1"/>
      <c r="AD420" s="1"/>
    </row>
    <row r="421" spans="1:30" x14ac:dyDescent="0.25">
      <c r="A421" s="12" t="s">
        <v>2104</v>
      </c>
      <c r="B421" s="12" t="s">
        <v>2105</v>
      </c>
      <c r="C421" s="13">
        <v>44404</v>
      </c>
      <c r="D421" s="12" t="s">
        <v>2106</v>
      </c>
      <c r="E421" s="12" t="s">
        <v>2107</v>
      </c>
      <c r="F421" s="12">
        <v>3424</v>
      </c>
      <c r="G421" s="12" t="s">
        <v>2108</v>
      </c>
      <c r="H421" s="12" t="s">
        <v>15</v>
      </c>
      <c r="I421" s="14">
        <v>1</v>
      </c>
      <c r="J421" s="14">
        <v>661.15700000000004</v>
      </c>
      <c r="K421" s="14">
        <f>+J421*I421*1.21</f>
        <v>799.99997000000008</v>
      </c>
      <c r="L421" s="14"/>
      <c r="M421" s="14"/>
      <c r="N421" s="3" t="s">
        <v>2892</v>
      </c>
      <c r="O421" s="3">
        <f>+K421</f>
        <v>799.99997000000008</v>
      </c>
      <c r="P421" s="14">
        <f>+O421</f>
        <v>799.99997000000008</v>
      </c>
      <c r="Q421" s="14">
        <v>2314.0464627000001</v>
      </c>
      <c r="R421" s="14">
        <f>+Q421*1.21</f>
        <v>2799.996219867</v>
      </c>
      <c r="S421" s="14">
        <f>+R421</f>
        <v>2799.996219867</v>
      </c>
      <c r="T421" s="3">
        <v>2800</v>
      </c>
      <c r="U421" s="3">
        <f t="shared" si="6"/>
        <v>3.7801329999638256E-3</v>
      </c>
      <c r="V421" s="14"/>
      <c r="W421" s="14"/>
      <c r="X421" s="14"/>
      <c r="Y421" s="14"/>
      <c r="Z421" s="14"/>
      <c r="AA421" s="14"/>
      <c r="AB421" s="14"/>
      <c r="AC421" s="12"/>
      <c r="AD421" s="12"/>
    </row>
    <row r="422" spans="1:30" x14ac:dyDescent="0.25">
      <c r="A422" s="1" t="s">
        <v>452</v>
      </c>
      <c r="B422" s="1" t="s">
        <v>453</v>
      </c>
      <c r="C422" s="2">
        <v>44404</v>
      </c>
      <c r="D422" s="1" t="s">
        <v>454</v>
      </c>
      <c r="E422" s="1" t="s">
        <v>455</v>
      </c>
      <c r="F422" s="1">
        <v>3423</v>
      </c>
      <c r="G422" s="1" t="s">
        <v>456</v>
      </c>
      <c r="H422" s="1" t="s">
        <v>457</v>
      </c>
      <c r="I422" s="3">
        <v>1</v>
      </c>
      <c r="J422" s="3">
        <v>465.91694214875997</v>
      </c>
      <c r="K422" s="3">
        <f>+J422*I422*1.21</f>
        <v>563.75949999999955</v>
      </c>
      <c r="L422" s="3"/>
      <c r="M422" s="3"/>
      <c r="N422" s="3">
        <f>+K422*0.95</f>
        <v>535.5715249999995</v>
      </c>
      <c r="O422" s="3">
        <f>+N422-(N422*9.09/100)</f>
        <v>486.88807337749955</v>
      </c>
      <c r="P422" s="3">
        <f>+O422</f>
        <v>486.88807337749955</v>
      </c>
      <c r="Q422" s="3">
        <v>861.983616330578</v>
      </c>
      <c r="R422" s="3">
        <f>+Q422*1.21</f>
        <v>1043.0001757599994</v>
      </c>
      <c r="S422" s="3">
        <f>+R422</f>
        <v>1043.0001757599994</v>
      </c>
      <c r="T422" s="3">
        <v>1043</v>
      </c>
      <c r="U422" s="3">
        <f t="shared" si="6"/>
        <v>-1.7575999936525477E-4</v>
      </c>
      <c r="V422" s="3"/>
      <c r="W422" s="3"/>
      <c r="X422" s="3"/>
      <c r="Y422" s="3"/>
      <c r="Z422" s="3"/>
      <c r="AA422" s="3"/>
      <c r="AB422" s="3"/>
      <c r="AC422" s="1"/>
      <c r="AD422" s="1"/>
    </row>
    <row r="423" spans="1:30" x14ac:dyDescent="0.25">
      <c r="A423" s="1" t="s">
        <v>297</v>
      </c>
      <c r="B423" s="1" t="s">
        <v>298</v>
      </c>
      <c r="C423" s="2">
        <v>44406</v>
      </c>
      <c r="D423" s="1" t="s">
        <v>299</v>
      </c>
      <c r="E423" s="1" t="s">
        <v>300</v>
      </c>
      <c r="F423" s="1"/>
      <c r="G423" s="1" t="s">
        <v>301</v>
      </c>
      <c r="H423" s="1" t="s">
        <v>302</v>
      </c>
      <c r="I423" s="3">
        <v>1</v>
      </c>
      <c r="J423" s="3">
        <v>237.88082644628099</v>
      </c>
      <c r="K423" s="3">
        <f>+J423*I423*1.21</f>
        <v>287.83580000000001</v>
      </c>
      <c r="L423" s="3"/>
      <c r="M423" s="3"/>
      <c r="N423" s="3">
        <f>+K423*0.95</f>
        <v>273.44400999999999</v>
      </c>
      <c r="O423" s="3">
        <f>+N423-(N423*9.09/100)</f>
        <v>248.58794949099999</v>
      </c>
      <c r="P423" s="3"/>
      <c r="Q423" s="3">
        <v>339.99711821900797</v>
      </c>
      <c r="R423" s="3">
        <f>+Q423*1.21</f>
        <v>411.39651304499961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1"/>
      <c r="AD423" s="1"/>
    </row>
    <row r="424" spans="1:30" x14ac:dyDescent="0.25">
      <c r="A424" s="1" t="s">
        <v>303</v>
      </c>
      <c r="B424" s="1" t="s">
        <v>304</v>
      </c>
      <c r="C424" s="2">
        <v>44406</v>
      </c>
      <c r="D424" s="1" t="s">
        <v>305</v>
      </c>
      <c r="E424" s="1" t="s">
        <v>306</v>
      </c>
      <c r="F424" s="1"/>
      <c r="G424" s="1" t="s">
        <v>307</v>
      </c>
      <c r="H424" s="1" t="s">
        <v>308</v>
      </c>
      <c r="I424" s="3">
        <v>1</v>
      </c>
      <c r="J424" s="3">
        <v>237.88074380165301</v>
      </c>
      <c r="K424" s="3">
        <f>+J424*I424*1.21</f>
        <v>287.83570000000014</v>
      </c>
      <c r="L424" s="3"/>
      <c r="M424" s="3"/>
      <c r="N424" s="3">
        <f>+K424*0.95</f>
        <v>273.44391500000012</v>
      </c>
      <c r="O424" s="3">
        <f>+N424-(N424*9.09/100)</f>
        <v>248.58786312650011</v>
      </c>
      <c r="P424" s="3"/>
      <c r="Q424" s="3">
        <v>339.99700009710801</v>
      </c>
      <c r="R424" s="3">
        <f>+Q424*1.21</f>
        <v>411.39637011750068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1"/>
      <c r="AD424" s="1"/>
    </row>
    <row r="425" spans="1:30" x14ac:dyDescent="0.25">
      <c r="A425" s="1" t="s">
        <v>315</v>
      </c>
      <c r="B425" s="1" t="s">
        <v>316</v>
      </c>
      <c r="C425" s="2">
        <v>44406</v>
      </c>
      <c r="D425" s="1" t="s">
        <v>317</v>
      </c>
      <c r="E425" s="1" t="s">
        <v>318</v>
      </c>
      <c r="F425" s="1"/>
      <c r="G425" s="1" t="s">
        <v>319</v>
      </c>
      <c r="H425" s="1" t="s">
        <v>320</v>
      </c>
      <c r="I425" s="3">
        <v>1</v>
      </c>
      <c r="J425" s="3">
        <v>237.88082644628099</v>
      </c>
      <c r="K425" s="3">
        <f>+J425*I425*1.21</f>
        <v>287.83580000000001</v>
      </c>
      <c r="L425" s="3"/>
      <c r="M425" s="3"/>
      <c r="N425" s="3">
        <f>+K425*0.95</f>
        <v>273.44400999999999</v>
      </c>
      <c r="O425" s="3">
        <f>+N425-(N425*9.09/100)</f>
        <v>248.58794949099999</v>
      </c>
      <c r="P425" s="3"/>
      <c r="Q425" s="3">
        <v>339.99711821900797</v>
      </c>
      <c r="R425" s="3">
        <f>+Q425*1.21</f>
        <v>411.39651304499961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1"/>
      <c r="AD425" s="1"/>
    </row>
    <row r="426" spans="1:30" x14ac:dyDescent="0.25">
      <c r="A426" s="1" t="s">
        <v>321</v>
      </c>
      <c r="B426" s="1" t="s">
        <v>322</v>
      </c>
      <c r="C426" s="2">
        <v>44406</v>
      </c>
      <c r="D426" s="1" t="s">
        <v>323</v>
      </c>
      <c r="E426" s="1" t="s">
        <v>324</v>
      </c>
      <c r="F426" s="1"/>
      <c r="G426" s="1" t="s">
        <v>325</v>
      </c>
      <c r="H426" s="1" t="s">
        <v>326</v>
      </c>
      <c r="I426" s="3">
        <v>1</v>
      </c>
      <c r="J426" s="3">
        <v>237.88082644628099</v>
      </c>
      <c r="K426" s="3">
        <f>+J426*I426*1.21</f>
        <v>287.83580000000001</v>
      </c>
      <c r="L426" s="3"/>
      <c r="M426" s="3"/>
      <c r="N426" s="3">
        <f>+K426*0.95</f>
        <v>273.44400999999999</v>
      </c>
      <c r="O426" s="3">
        <f>+N426-(N426*9.09/100)</f>
        <v>248.58794949099999</v>
      </c>
      <c r="P426" s="3"/>
      <c r="Q426" s="3">
        <v>339.99711821900797</v>
      </c>
      <c r="R426" s="3">
        <f>+Q426*1.21</f>
        <v>411.39651304499961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1"/>
      <c r="AD426" s="1"/>
    </row>
    <row r="427" spans="1:30" x14ac:dyDescent="0.25">
      <c r="A427" s="1" t="s">
        <v>327</v>
      </c>
      <c r="B427" s="1" t="s">
        <v>328</v>
      </c>
      <c r="C427" s="2">
        <v>44406</v>
      </c>
      <c r="D427" s="1" t="s">
        <v>329</v>
      </c>
      <c r="E427" s="1" t="s">
        <v>330</v>
      </c>
      <c r="F427" s="1"/>
      <c r="G427" s="1" t="s">
        <v>331</v>
      </c>
      <c r="H427" s="1" t="s">
        <v>332</v>
      </c>
      <c r="I427" s="3">
        <v>1</v>
      </c>
      <c r="J427" s="3">
        <v>237.88074380165301</v>
      </c>
      <c r="K427" s="3">
        <f>+J427*I427*1.21</f>
        <v>287.83570000000014</v>
      </c>
      <c r="L427" s="3"/>
      <c r="M427" s="3"/>
      <c r="N427" s="3">
        <f>+K427*0.95</f>
        <v>273.44391500000012</v>
      </c>
      <c r="O427" s="3">
        <f>+N427-(N427*9.09/100)</f>
        <v>248.58786312650011</v>
      </c>
      <c r="P427" s="3"/>
      <c r="Q427" s="3">
        <v>339.99700009710801</v>
      </c>
      <c r="R427" s="3">
        <f>+Q427*1.21</f>
        <v>411.39637011750068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1"/>
      <c r="AD427" s="1"/>
    </row>
    <row r="428" spans="1:30" x14ac:dyDescent="0.25">
      <c r="A428" s="1" t="s">
        <v>333</v>
      </c>
      <c r="B428" s="1" t="s">
        <v>334</v>
      </c>
      <c r="C428" s="2">
        <v>44406</v>
      </c>
      <c r="D428" s="1" t="s">
        <v>335</v>
      </c>
      <c r="E428" s="1" t="s">
        <v>336</v>
      </c>
      <c r="F428" s="1"/>
      <c r="G428" s="1" t="s">
        <v>337</v>
      </c>
      <c r="H428" s="1" t="s">
        <v>338</v>
      </c>
      <c r="I428" s="3">
        <v>1</v>
      </c>
      <c r="J428" s="3">
        <v>237.88074380165301</v>
      </c>
      <c r="K428" s="3">
        <f>+J428*I428*1.21</f>
        <v>287.83570000000014</v>
      </c>
      <c r="L428" s="3"/>
      <c r="M428" s="3"/>
      <c r="N428" s="3">
        <f>+K428*0.95</f>
        <v>273.44391500000012</v>
      </c>
      <c r="O428" s="3">
        <f>+N428-(N428*9.09/100)</f>
        <v>248.58786312650011</v>
      </c>
      <c r="P428" s="3"/>
      <c r="Q428" s="3">
        <v>339.99700009710801</v>
      </c>
      <c r="R428" s="3">
        <f>+Q428*1.21</f>
        <v>411.39637011750068</v>
      </c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1"/>
      <c r="AD428" s="1"/>
    </row>
    <row r="429" spans="1:30" x14ac:dyDescent="0.25">
      <c r="A429" s="1" t="s">
        <v>409</v>
      </c>
      <c r="B429" s="1" t="s">
        <v>410</v>
      </c>
      <c r="C429" s="2">
        <v>44406</v>
      </c>
      <c r="D429" s="1" t="s">
        <v>411</v>
      </c>
      <c r="E429" s="1" t="s">
        <v>412</v>
      </c>
      <c r="F429" s="1"/>
      <c r="G429" s="1" t="s">
        <v>413</v>
      </c>
      <c r="H429" s="1" t="s">
        <v>414</v>
      </c>
      <c r="I429" s="3">
        <v>1</v>
      </c>
      <c r="J429" s="3">
        <v>743.85</v>
      </c>
      <c r="K429" s="3">
        <f>+J429*I429*1.21</f>
        <v>900.05849999999998</v>
      </c>
      <c r="L429" s="3"/>
      <c r="M429" s="3"/>
      <c r="N429" s="3" t="s">
        <v>2892</v>
      </c>
      <c r="O429" s="3">
        <f>+K429</f>
        <v>900.05849999999998</v>
      </c>
      <c r="P429" s="3"/>
      <c r="Q429" s="3">
        <v>1169.6273022458699</v>
      </c>
      <c r="R429" s="3">
        <f>+Q429*1.21</f>
        <v>1415.2490357175027</v>
      </c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1"/>
      <c r="AD429" s="1"/>
    </row>
    <row r="430" spans="1:30" x14ac:dyDescent="0.25">
      <c r="A430" s="1" t="s">
        <v>538</v>
      </c>
      <c r="B430" s="1" t="s">
        <v>539</v>
      </c>
      <c r="C430" s="2">
        <v>44406</v>
      </c>
      <c r="D430" s="1" t="s">
        <v>540</v>
      </c>
      <c r="E430" s="1" t="s">
        <v>541</v>
      </c>
      <c r="F430" s="1"/>
      <c r="G430" s="1" t="s">
        <v>542</v>
      </c>
      <c r="H430" s="1" t="s">
        <v>543</v>
      </c>
      <c r="I430" s="3">
        <v>1</v>
      </c>
      <c r="J430" s="3">
        <v>743.85</v>
      </c>
      <c r="K430" s="3">
        <f>+J430*I430*1.21</f>
        <v>900.05849999999998</v>
      </c>
      <c r="L430" s="3"/>
      <c r="M430" s="3"/>
      <c r="N430" s="3" t="s">
        <v>2892</v>
      </c>
      <c r="O430" s="3">
        <f>+K430</f>
        <v>900.05849999999998</v>
      </c>
      <c r="P430" s="3"/>
      <c r="Q430" s="3">
        <v>1169.6273022458699</v>
      </c>
      <c r="R430" s="3">
        <f>+Q430*1.21</f>
        <v>1415.2490357175027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1"/>
      <c r="AD430" s="1"/>
    </row>
    <row r="431" spans="1:30" x14ac:dyDescent="0.25">
      <c r="A431" s="1" t="s">
        <v>678</v>
      </c>
      <c r="B431" s="1" t="s">
        <v>679</v>
      </c>
      <c r="C431" s="2">
        <v>44406</v>
      </c>
      <c r="D431" s="1" t="s">
        <v>680</v>
      </c>
      <c r="E431" s="1" t="s">
        <v>681</v>
      </c>
      <c r="F431" s="1"/>
      <c r="G431" s="1" t="s">
        <v>682</v>
      </c>
      <c r="H431" s="1" t="s">
        <v>683</v>
      </c>
      <c r="I431" s="3">
        <v>2</v>
      </c>
      <c r="J431" s="3">
        <v>180.05439999999999</v>
      </c>
      <c r="K431" s="3">
        <f>+J431*I431*1.21</f>
        <v>435.73164799999995</v>
      </c>
      <c r="L431" s="3"/>
      <c r="M431" s="14">
        <f>+K431*0.85</f>
        <v>370.37190079999993</v>
      </c>
      <c r="N431" s="3">
        <f>+M431*0.95</f>
        <v>351.8533057599999</v>
      </c>
      <c r="O431" s="14">
        <f>+N431-(N431*9.09/100)</f>
        <v>319.86984026641591</v>
      </c>
      <c r="P431" s="3"/>
      <c r="Q431" s="3">
        <v>1107.0787705933899</v>
      </c>
      <c r="R431" s="3">
        <f>+Q431*1.21</f>
        <v>1339.5653124180017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1"/>
      <c r="AD431" s="1"/>
    </row>
    <row r="432" spans="1:30" x14ac:dyDescent="0.25">
      <c r="A432" s="1" t="s">
        <v>1266</v>
      </c>
      <c r="B432" s="1" t="s">
        <v>1267</v>
      </c>
      <c r="C432" s="2">
        <v>44406</v>
      </c>
      <c r="D432" s="1" t="s">
        <v>1268</v>
      </c>
      <c r="E432" s="1" t="s">
        <v>1269</v>
      </c>
      <c r="F432" s="1"/>
      <c r="G432" s="1" t="s">
        <v>1270</v>
      </c>
      <c r="H432" s="1" t="s">
        <v>1271</v>
      </c>
      <c r="I432" s="3">
        <v>1</v>
      </c>
      <c r="J432" s="3">
        <v>3945.5037190082598</v>
      </c>
      <c r="K432" s="3">
        <f>+J432*I432*1.21</f>
        <v>4774.0594999999939</v>
      </c>
      <c r="L432" s="3">
        <f>+K432*0.8</f>
        <v>3819.2475999999951</v>
      </c>
      <c r="M432" s="3"/>
      <c r="N432" s="3">
        <f>+K432*0.95</f>
        <v>4535.3565249999938</v>
      </c>
      <c r="O432" s="3">
        <f>+N432-(N432*9.09/100)</f>
        <v>4123.092616877494</v>
      </c>
      <c r="P432" s="3"/>
      <c r="Q432" s="3">
        <v>4965.0869808113603</v>
      </c>
      <c r="R432" s="3">
        <f>+Q432*1.21</f>
        <v>6007.7552467817459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1"/>
      <c r="AD432" s="1"/>
    </row>
    <row r="433" spans="1:30" x14ac:dyDescent="0.25">
      <c r="A433" s="1" t="s">
        <v>2395</v>
      </c>
      <c r="B433" s="1" t="s">
        <v>2396</v>
      </c>
      <c r="C433" s="2">
        <v>44406</v>
      </c>
      <c r="D433" s="1" t="s">
        <v>2397</v>
      </c>
      <c r="E433" s="1" t="s">
        <v>2398</v>
      </c>
      <c r="F433" s="1"/>
      <c r="G433" s="1" t="s">
        <v>2399</v>
      </c>
      <c r="H433" s="1" t="s">
        <v>2400</v>
      </c>
      <c r="I433" s="3">
        <v>6</v>
      </c>
      <c r="J433" s="3">
        <v>66.568016528925597</v>
      </c>
      <c r="K433" s="3">
        <f>+J433*I433*1.21</f>
        <v>483.28379999999981</v>
      </c>
      <c r="L433" s="3"/>
      <c r="M433" s="3"/>
      <c r="N433" s="3">
        <f>+K433*0.95</f>
        <v>459.1196099999998</v>
      </c>
      <c r="O433" s="3">
        <f>+N433-(N433*9.09/100)</f>
        <v>417.38563745099981</v>
      </c>
      <c r="P433" s="3"/>
      <c r="Q433" s="3">
        <v>628.68033034214898</v>
      </c>
      <c r="R433" s="3">
        <f>+Q433*1.21</f>
        <v>760.70319971400022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1"/>
      <c r="AD433" s="1"/>
    </row>
    <row r="434" spans="1:30" x14ac:dyDescent="0.25">
      <c r="A434" s="1" t="s">
        <v>2401</v>
      </c>
      <c r="B434" s="1" t="s">
        <v>2402</v>
      </c>
      <c r="C434" s="2">
        <v>44406</v>
      </c>
      <c r="D434" s="1" t="s">
        <v>2403</v>
      </c>
      <c r="E434" s="1" t="s">
        <v>2404</v>
      </c>
      <c r="F434" s="1"/>
      <c r="G434" s="1" t="s">
        <v>2405</v>
      </c>
      <c r="H434" s="1" t="s">
        <v>2406</v>
      </c>
      <c r="I434" s="3">
        <v>6</v>
      </c>
      <c r="J434" s="3">
        <v>83.484214876033107</v>
      </c>
      <c r="K434" s="3">
        <f>+J434*I434*1.21</f>
        <v>606.09540000000038</v>
      </c>
      <c r="L434" s="3"/>
      <c r="M434" s="3"/>
      <c r="N434" s="3">
        <f>+K434*0.95</f>
        <v>575.79063000000031</v>
      </c>
      <c r="O434" s="3">
        <f>+N434-(N434*9.09/100)</f>
        <v>523.45126173300025</v>
      </c>
      <c r="P434" s="3"/>
      <c r="Q434" s="3">
        <v>787.58841345619896</v>
      </c>
      <c r="R434" s="3">
        <f>+Q434*1.21</f>
        <v>952.98198028200068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1"/>
      <c r="AD434" s="1"/>
    </row>
    <row r="435" spans="1:30" x14ac:dyDescent="0.25">
      <c r="A435" s="1" t="s">
        <v>2407</v>
      </c>
      <c r="B435" s="1" t="s">
        <v>2408</v>
      </c>
      <c r="C435" s="2">
        <v>44406</v>
      </c>
      <c r="D435" s="1" t="s">
        <v>2409</v>
      </c>
      <c r="E435" s="1" t="s">
        <v>2410</v>
      </c>
      <c r="F435" s="1"/>
      <c r="G435" s="1" t="s">
        <v>2411</v>
      </c>
      <c r="H435" s="1" t="s">
        <v>2412</v>
      </c>
      <c r="I435" s="3">
        <v>6</v>
      </c>
      <c r="J435" s="3">
        <v>50.821239669421502</v>
      </c>
      <c r="K435" s="3">
        <f>+J435*I435*1.21</f>
        <v>368.96220000000005</v>
      </c>
      <c r="L435" s="3"/>
      <c r="M435" s="3"/>
      <c r="N435" s="3">
        <f>+K435*0.95</f>
        <v>350.51409000000001</v>
      </c>
      <c r="O435" s="3">
        <f>+N435-(N435*9.09/100)</f>
        <v>318.652359219</v>
      </c>
      <c r="P435" s="3"/>
      <c r="Q435" s="3">
        <v>479.49839628099198</v>
      </c>
      <c r="R435" s="3">
        <f>+Q435*1.21</f>
        <v>580.19305950000023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1"/>
      <c r="AD435" s="1"/>
    </row>
    <row r="436" spans="1:30" x14ac:dyDescent="0.25">
      <c r="A436" s="1" t="s">
        <v>2767</v>
      </c>
      <c r="B436" s="1" t="s">
        <v>2768</v>
      </c>
      <c r="C436" s="2">
        <v>44406</v>
      </c>
      <c r="D436" s="1" t="s">
        <v>2769</v>
      </c>
      <c r="E436" s="1" t="s">
        <v>2770</v>
      </c>
      <c r="F436" s="1" t="s">
        <v>2898</v>
      </c>
      <c r="G436" s="1" t="s">
        <v>2771</v>
      </c>
      <c r="H436" s="1" t="s">
        <v>2772</v>
      </c>
      <c r="I436" s="3">
        <v>1</v>
      </c>
      <c r="J436" s="3">
        <v>404.05454545454501</v>
      </c>
      <c r="K436" s="3">
        <f>+J436*I436*1.21</f>
        <v>488.90599999999944</v>
      </c>
      <c r="L436" s="3"/>
      <c r="M436" s="3">
        <f>+K436*0.9</f>
        <v>440.01539999999949</v>
      </c>
      <c r="N436" s="3">
        <f>+M436*0.95</f>
        <v>418.0146299999995</v>
      </c>
      <c r="O436" s="14">
        <f>+N436-(N436*9.09/100)</f>
        <v>380.01710013299953</v>
      </c>
      <c r="P436" s="3">
        <f>+SUM(O423:O436)</f>
        <v>9374.1132535324105</v>
      </c>
      <c r="Q436" s="3">
        <v>618.16910990909003</v>
      </c>
      <c r="R436" s="3">
        <f>+Q436*1.21</f>
        <v>747.98462298999891</v>
      </c>
      <c r="S436" s="3">
        <f>+SUM(R423:R436)</f>
        <v>15688.060142608254</v>
      </c>
      <c r="T436" s="3">
        <v>0</v>
      </c>
      <c r="U436" s="3">
        <f t="shared" si="6"/>
        <v>-15688.060142608254</v>
      </c>
      <c r="V436" s="3"/>
      <c r="W436" s="3"/>
      <c r="X436" s="3"/>
      <c r="Y436" s="3"/>
      <c r="Z436" s="3"/>
      <c r="AA436" s="3"/>
      <c r="AB436" s="3" t="s">
        <v>2909</v>
      </c>
      <c r="AC436" s="1"/>
      <c r="AD436" s="1"/>
    </row>
    <row r="437" spans="1:30" x14ac:dyDescent="0.25">
      <c r="A437" s="1" t="s">
        <v>1432</v>
      </c>
      <c r="B437" s="1" t="s">
        <v>1433</v>
      </c>
      <c r="C437" s="2">
        <v>44406</v>
      </c>
      <c r="D437" s="1" t="s">
        <v>1434</v>
      </c>
      <c r="E437" s="1" t="s">
        <v>1435</v>
      </c>
      <c r="F437" s="1"/>
      <c r="G437" s="1" t="s">
        <v>1436</v>
      </c>
      <c r="H437" s="1" t="s">
        <v>1437</v>
      </c>
      <c r="I437" s="3">
        <v>1</v>
      </c>
      <c r="J437" s="3">
        <v>379.98776859504102</v>
      </c>
      <c r="K437" s="3">
        <f>+J437*I437*1.21</f>
        <v>459.78519999999963</v>
      </c>
      <c r="L437" s="3"/>
      <c r="M437" s="14">
        <f>+K437*0.85</f>
        <v>390.81741999999969</v>
      </c>
      <c r="N437" s="3">
        <f>+M437*0.95</f>
        <v>371.2765489999997</v>
      </c>
      <c r="O437" s="14">
        <f>+N437-(N437*9.09/100)</f>
        <v>337.52751069589976</v>
      </c>
      <c r="P437" s="3"/>
      <c r="Q437" s="3">
        <v>632.67583483305702</v>
      </c>
      <c r="R437" s="3">
        <f>+Q437*1.21</f>
        <v>765.53776014799894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1"/>
      <c r="AD437" s="1"/>
    </row>
    <row r="438" spans="1:30" x14ac:dyDescent="0.25">
      <c r="A438" s="1" t="s">
        <v>1444</v>
      </c>
      <c r="B438" s="1" t="s">
        <v>1445</v>
      </c>
      <c r="C438" s="2">
        <v>44406</v>
      </c>
      <c r="D438" s="1" t="s">
        <v>1446</v>
      </c>
      <c r="E438" s="1" t="s">
        <v>1447</v>
      </c>
      <c r="F438" s="1"/>
      <c r="G438" s="1" t="s">
        <v>1448</v>
      </c>
      <c r="H438" s="1" t="s">
        <v>1449</v>
      </c>
      <c r="I438" s="3">
        <v>1</v>
      </c>
      <c r="J438" s="3">
        <v>399.99702479338799</v>
      </c>
      <c r="K438" s="3">
        <f>+J438*I438*1.21</f>
        <v>483.99639999999948</v>
      </c>
      <c r="L438" s="3"/>
      <c r="M438" s="14">
        <f>+K438*0.85</f>
        <v>411.39693999999957</v>
      </c>
      <c r="N438" s="3">
        <f>+M438*0.95</f>
        <v>390.82709299999959</v>
      </c>
      <c r="O438" s="14">
        <f>+N438-(N438*9.09/100)</f>
        <v>355.30091024629962</v>
      </c>
      <c r="P438" s="3"/>
      <c r="Q438" s="3">
        <v>665.99104631074295</v>
      </c>
      <c r="R438" s="3">
        <f>+Q438*1.21</f>
        <v>805.84916603599891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1"/>
      <c r="AD438" s="1"/>
    </row>
    <row r="439" spans="1:30" x14ac:dyDescent="0.25">
      <c r="A439" s="1" t="s">
        <v>1456</v>
      </c>
      <c r="B439" s="1" t="s">
        <v>1457</v>
      </c>
      <c r="C439" s="2">
        <v>44406</v>
      </c>
      <c r="D439" s="1" t="s">
        <v>1458</v>
      </c>
      <c r="E439" s="1" t="s">
        <v>1459</v>
      </c>
      <c r="F439" s="1">
        <v>3426</v>
      </c>
      <c r="G439" s="1" t="s">
        <v>1460</v>
      </c>
      <c r="H439" s="1" t="s">
        <v>1461</v>
      </c>
      <c r="I439" s="3">
        <v>1</v>
      </c>
      <c r="J439" s="3">
        <v>424.99421487603303</v>
      </c>
      <c r="K439" s="3">
        <f>+J439*I439*1.21</f>
        <v>514.24299999999994</v>
      </c>
      <c r="L439" s="3"/>
      <c r="M439" s="14">
        <f>+K439*0.85</f>
        <v>437.10654999999991</v>
      </c>
      <c r="N439" s="3">
        <f>+M439*0.95</f>
        <v>415.25122249999993</v>
      </c>
      <c r="O439" s="14">
        <f>+N439-(N439*9.09/100)</f>
        <v>377.50488637474996</v>
      </c>
      <c r="P439" s="3">
        <f>+O439+O438+O437</f>
        <v>1070.3333073169492</v>
      </c>
      <c r="Q439" s="3">
        <v>707.61111782644605</v>
      </c>
      <c r="R439" s="3">
        <f>+Q439*1.21</f>
        <v>856.20945256999971</v>
      </c>
      <c r="S439" s="3">
        <f>+R439+R438+R437</f>
        <v>2427.5963787539977</v>
      </c>
      <c r="T439" s="3">
        <v>2427.6</v>
      </c>
      <c r="U439" s="3">
        <f t="shared" si="6"/>
        <v>3.6212460022397863E-3</v>
      </c>
      <c r="V439" s="3"/>
      <c r="W439" s="3"/>
      <c r="X439" s="3"/>
      <c r="Y439" s="3"/>
      <c r="Z439" s="3"/>
      <c r="AA439" s="3"/>
      <c r="AB439" s="3"/>
      <c r="AC439" s="1"/>
      <c r="AD439" s="1"/>
    </row>
    <row r="440" spans="1:30" x14ac:dyDescent="0.25">
      <c r="A440" s="12" t="s">
        <v>2523</v>
      </c>
      <c r="B440" s="12" t="s">
        <v>2524</v>
      </c>
      <c r="C440" s="13">
        <v>44407</v>
      </c>
      <c r="D440" s="12" t="s">
        <v>2525</v>
      </c>
      <c r="E440" s="12" t="s">
        <v>2526</v>
      </c>
      <c r="F440" s="12">
        <v>3428</v>
      </c>
      <c r="G440" s="12" t="s">
        <v>2527</v>
      </c>
      <c r="H440" s="12" t="s">
        <v>2528</v>
      </c>
      <c r="I440" s="14">
        <v>1</v>
      </c>
      <c r="J440" s="14">
        <v>661.15700000000004</v>
      </c>
      <c r="K440" s="14">
        <f>+J440*I440*1.21</f>
        <v>799.99997000000008</v>
      </c>
      <c r="L440" s="14"/>
      <c r="M440" s="14"/>
      <c r="N440" s="3" t="s">
        <v>2892</v>
      </c>
      <c r="O440" s="3">
        <f>+K440</f>
        <v>799.99997000000008</v>
      </c>
      <c r="P440" s="14">
        <f>+O440</f>
        <v>799.99997000000008</v>
      </c>
      <c r="Q440" s="14">
        <v>2561.9660660999998</v>
      </c>
      <c r="R440" s="14">
        <f>+Q440*1.21</f>
        <v>3099.9789399809997</v>
      </c>
      <c r="S440" s="14">
        <f>+R440</f>
        <v>3099.9789399809997</v>
      </c>
      <c r="T440" s="3">
        <v>3099.99</v>
      </c>
      <c r="U440" s="3">
        <f t="shared" si="6"/>
        <v>1.1060019000069587E-2</v>
      </c>
      <c r="V440" s="14"/>
      <c r="W440" s="14"/>
      <c r="X440" s="14"/>
      <c r="Y440" s="14"/>
      <c r="Z440" s="14"/>
      <c r="AA440" s="14"/>
      <c r="AB440" s="14"/>
      <c r="AC440" s="12"/>
      <c r="AD440" s="12"/>
    </row>
    <row r="441" spans="1:30" x14ac:dyDescent="0.25">
      <c r="A441" s="1" t="s">
        <v>812</v>
      </c>
      <c r="B441" s="1" t="s">
        <v>813</v>
      </c>
      <c r="C441" s="2">
        <v>44407</v>
      </c>
      <c r="D441" s="1" t="s">
        <v>814</v>
      </c>
      <c r="E441" s="1" t="s">
        <v>815</v>
      </c>
      <c r="F441" s="1"/>
      <c r="G441" s="1" t="s">
        <v>816</v>
      </c>
      <c r="H441" s="1" t="s">
        <v>817</v>
      </c>
      <c r="I441" s="3">
        <v>1</v>
      </c>
      <c r="J441" s="3">
        <v>386.20139999999998</v>
      </c>
      <c r="K441" s="3">
        <f>+J441*I441*1.21</f>
        <v>467.30369399999995</v>
      </c>
      <c r="L441" s="3"/>
      <c r="M441" s="3"/>
      <c r="N441" s="3" t="s">
        <v>2892</v>
      </c>
      <c r="O441" s="3">
        <f>+K441</f>
        <v>467.30369399999995</v>
      </c>
      <c r="P441" s="3"/>
      <c r="Q441" s="3">
        <v>714.86952232066096</v>
      </c>
      <c r="R441" s="3">
        <f>+Q441*1.21</f>
        <v>864.99212200799968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1"/>
      <c r="AD441" s="1"/>
    </row>
    <row r="442" spans="1:30" x14ac:dyDescent="0.25">
      <c r="A442" s="1" t="s">
        <v>844</v>
      </c>
      <c r="B442" s="1" t="s">
        <v>845</v>
      </c>
      <c r="C442" s="2">
        <v>44407</v>
      </c>
      <c r="D442" s="1" t="s">
        <v>846</v>
      </c>
      <c r="E442" s="1" t="s">
        <v>847</v>
      </c>
      <c r="F442" s="1"/>
      <c r="G442" s="1" t="s">
        <v>848</v>
      </c>
      <c r="H442" s="1" t="s">
        <v>849</v>
      </c>
      <c r="I442" s="3">
        <v>1</v>
      </c>
      <c r="J442" s="3">
        <v>386.20139999999998</v>
      </c>
      <c r="K442" s="3">
        <f>+J442*I442*1.21</f>
        <v>467.30369399999995</v>
      </c>
      <c r="L442" s="3"/>
      <c r="M442" s="3"/>
      <c r="N442" s="3" t="s">
        <v>2892</v>
      </c>
      <c r="O442" s="3">
        <f>+K442</f>
        <v>467.30369399999995</v>
      </c>
      <c r="P442" s="3"/>
      <c r="Q442" s="3">
        <v>714.86952232066096</v>
      </c>
      <c r="R442" s="3">
        <f>+Q442*1.21</f>
        <v>864.99212200799968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1"/>
      <c r="AD442" s="1"/>
    </row>
    <row r="443" spans="1:30" x14ac:dyDescent="0.25">
      <c r="A443" s="1" t="s">
        <v>862</v>
      </c>
      <c r="B443" s="1" t="s">
        <v>863</v>
      </c>
      <c r="C443" s="2">
        <v>44407</v>
      </c>
      <c r="D443" s="1" t="s">
        <v>864</v>
      </c>
      <c r="E443" s="1" t="s">
        <v>865</v>
      </c>
      <c r="F443" s="1"/>
      <c r="G443" s="1" t="s">
        <v>866</v>
      </c>
      <c r="H443" s="1" t="s">
        <v>867</v>
      </c>
      <c r="I443" s="3">
        <v>1</v>
      </c>
      <c r="J443" s="3">
        <v>386.20139999999998</v>
      </c>
      <c r="K443" s="3">
        <f>+J443*I443*1.21</f>
        <v>467.30369399999995</v>
      </c>
      <c r="L443" s="3"/>
      <c r="M443" s="3"/>
      <c r="N443" s="3" t="s">
        <v>2892</v>
      </c>
      <c r="O443" s="3">
        <f>+K443</f>
        <v>467.30369399999995</v>
      </c>
      <c r="P443" s="3"/>
      <c r="Q443" s="3">
        <v>714.86952232066096</v>
      </c>
      <c r="R443" s="3">
        <f>+Q443*1.21</f>
        <v>864.99212200799968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1"/>
      <c r="AD443" s="1"/>
    </row>
    <row r="444" spans="1:30" x14ac:dyDescent="0.25">
      <c r="A444" s="1" t="s">
        <v>886</v>
      </c>
      <c r="B444" s="1" t="s">
        <v>887</v>
      </c>
      <c r="C444" s="2">
        <v>44407</v>
      </c>
      <c r="D444" s="1" t="s">
        <v>888</v>
      </c>
      <c r="E444" s="1" t="s">
        <v>889</v>
      </c>
      <c r="F444" s="1"/>
      <c r="G444" s="1" t="s">
        <v>890</v>
      </c>
      <c r="H444" s="1" t="s">
        <v>891</v>
      </c>
      <c r="I444" s="3">
        <v>1</v>
      </c>
      <c r="J444" s="3">
        <v>386.20139999999998</v>
      </c>
      <c r="K444" s="3">
        <f>+J444*I444*1.21</f>
        <v>467.30369399999995</v>
      </c>
      <c r="L444" s="3"/>
      <c r="M444" s="3"/>
      <c r="N444" s="3" t="s">
        <v>2892</v>
      </c>
      <c r="O444" s="3">
        <f>+K444</f>
        <v>467.30369399999995</v>
      </c>
      <c r="P444" s="3"/>
      <c r="Q444" s="3">
        <v>714.86952232066096</v>
      </c>
      <c r="R444" s="3">
        <f>+Q444*1.21</f>
        <v>864.99212200799968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1"/>
      <c r="AD444" s="1"/>
    </row>
    <row r="445" spans="1:30" x14ac:dyDescent="0.25">
      <c r="A445" s="1" t="s">
        <v>912</v>
      </c>
      <c r="B445" s="1" t="s">
        <v>913</v>
      </c>
      <c r="C445" s="2">
        <v>44407</v>
      </c>
      <c r="D445" s="1" t="s">
        <v>914</v>
      </c>
      <c r="E445" s="1" t="s">
        <v>915</v>
      </c>
      <c r="F445" s="1"/>
      <c r="G445" s="1" t="s">
        <v>916</v>
      </c>
      <c r="H445" s="1" t="s">
        <v>917</v>
      </c>
      <c r="I445" s="3">
        <v>1</v>
      </c>
      <c r="J445" s="3">
        <v>316.34160000000003</v>
      </c>
      <c r="K445" s="3">
        <f>+J445*I445*1.21</f>
        <v>382.77333600000003</v>
      </c>
      <c r="L445" s="3"/>
      <c r="M445" s="3"/>
      <c r="N445" s="3" t="s">
        <v>2892</v>
      </c>
      <c r="O445" s="3">
        <f>+K445</f>
        <v>382.77333600000003</v>
      </c>
      <c r="P445" s="3"/>
      <c r="Q445" s="3">
        <v>529.74563966942196</v>
      </c>
      <c r="R445" s="3">
        <f>+Q445*1.21</f>
        <v>640.99222400000053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1"/>
      <c r="AD445" s="1"/>
    </row>
    <row r="446" spans="1:30" x14ac:dyDescent="0.25">
      <c r="A446" s="1" t="s">
        <v>1620</v>
      </c>
      <c r="B446" s="1" t="s">
        <v>1621</v>
      </c>
      <c r="C446" s="2">
        <v>44407</v>
      </c>
      <c r="D446" s="1" t="s">
        <v>1622</v>
      </c>
      <c r="E446" s="1" t="s">
        <v>1623</v>
      </c>
      <c r="F446" s="1"/>
      <c r="G446" s="1" t="s">
        <v>1624</v>
      </c>
      <c r="H446" s="1" t="s">
        <v>1625</v>
      </c>
      <c r="I446" s="3">
        <v>1</v>
      </c>
      <c r="J446" s="3">
        <v>55.4847933884298</v>
      </c>
      <c r="K446" s="3">
        <f>+J446*I446*1.21</f>
        <v>67.136600000000058</v>
      </c>
      <c r="L446" s="3">
        <f>+K446*0.75</f>
        <v>50.352450000000047</v>
      </c>
      <c r="M446" s="3"/>
      <c r="N446" s="3">
        <f>+K446*0.95</f>
        <v>63.779770000000049</v>
      </c>
      <c r="O446" s="3">
        <f>+N446-(N446*9.09/100)</f>
        <v>57.982188907000044</v>
      </c>
      <c r="P446" s="3"/>
      <c r="Q446" s="3">
        <v>78.508208404958694</v>
      </c>
      <c r="R446" s="3">
        <f>+Q446*1.21</f>
        <v>94.994932170000013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1"/>
      <c r="AD446" s="1"/>
    </row>
    <row r="447" spans="1:30" x14ac:dyDescent="0.25">
      <c r="A447" s="1" t="s">
        <v>1787</v>
      </c>
      <c r="B447" s="1" t="s">
        <v>1788</v>
      </c>
      <c r="C447" s="2">
        <v>44407</v>
      </c>
      <c r="D447" s="1" t="s">
        <v>1789</v>
      </c>
      <c r="E447" s="1" t="s">
        <v>1790</v>
      </c>
      <c r="F447" s="1"/>
      <c r="G447" s="1" t="s">
        <v>1791</v>
      </c>
      <c r="H447" s="1" t="s">
        <v>1792</v>
      </c>
      <c r="I447" s="3">
        <v>1</v>
      </c>
      <c r="J447" s="3">
        <v>246.07396694214901</v>
      </c>
      <c r="K447" s="3">
        <f>+J447*I447*1.21</f>
        <v>297.7495000000003</v>
      </c>
      <c r="L447" s="3">
        <f>+K447*0.75</f>
        <v>223.31212500000021</v>
      </c>
      <c r="M447" s="3"/>
      <c r="N447" s="3">
        <f>+K447*0.95</f>
        <v>282.86202500000024</v>
      </c>
      <c r="O447" s="3">
        <f>+N447-(N447*9.09/100)</f>
        <v>257.14986692750023</v>
      </c>
      <c r="P447" s="3"/>
      <c r="Q447" s="3">
        <v>342.97543438429801</v>
      </c>
      <c r="R447" s="3">
        <f>+Q447*1.21</f>
        <v>415.00027560500058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1"/>
      <c r="AD447" s="1"/>
    </row>
    <row r="448" spans="1:30" x14ac:dyDescent="0.25">
      <c r="A448" s="1" t="s">
        <v>1835</v>
      </c>
      <c r="B448" s="1" t="s">
        <v>1836</v>
      </c>
      <c r="C448" s="2">
        <v>44407</v>
      </c>
      <c r="D448" s="1" t="s">
        <v>1837</v>
      </c>
      <c r="E448" s="1" t="s">
        <v>1838</v>
      </c>
      <c r="F448" s="1"/>
      <c r="G448" s="1" t="s">
        <v>1839</v>
      </c>
      <c r="H448" s="1" t="s">
        <v>1840</v>
      </c>
      <c r="I448" s="3">
        <v>2</v>
      </c>
      <c r="J448" s="3">
        <v>123.97499999999999</v>
      </c>
      <c r="K448" s="3">
        <f>+J448*I448*1.21</f>
        <v>300.01949999999999</v>
      </c>
      <c r="L448" s="3"/>
      <c r="M448" s="3"/>
      <c r="N448" s="3" t="s">
        <v>2892</v>
      </c>
      <c r="O448" s="3">
        <f>+K448</f>
        <v>300.01949999999999</v>
      </c>
      <c r="P448" s="3"/>
      <c r="Q448" s="3">
        <v>495.85041000000001</v>
      </c>
      <c r="R448" s="3">
        <f>+Q448*1.21</f>
        <v>599.97899610000002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1"/>
      <c r="AD448" s="1"/>
    </row>
    <row r="449" spans="1:30" s="15" customFormat="1" x14ac:dyDescent="0.25">
      <c r="A449" s="12" t="s">
        <v>2843</v>
      </c>
      <c r="B449" s="12" t="s">
        <v>2844</v>
      </c>
      <c r="C449" s="13">
        <v>44407</v>
      </c>
      <c r="D449" s="12" t="s">
        <v>2845</v>
      </c>
      <c r="E449" s="12" t="s">
        <v>2846</v>
      </c>
      <c r="F449" s="12">
        <v>3429</v>
      </c>
      <c r="G449" s="12" t="s">
        <v>2847</v>
      </c>
      <c r="H449" s="12" t="s">
        <v>2848</v>
      </c>
      <c r="I449" s="14">
        <v>1</v>
      </c>
      <c r="J449" s="14">
        <v>137.67840000000001</v>
      </c>
      <c r="K449" s="14">
        <f>+J449*I449*1.21</f>
        <v>166.59086400000001</v>
      </c>
      <c r="L449" s="14"/>
      <c r="M449" s="14"/>
      <c r="N449" s="3" t="s">
        <v>2892</v>
      </c>
      <c r="O449" s="3">
        <f>+K449</f>
        <v>166.59086400000001</v>
      </c>
      <c r="P449" s="14">
        <f>+SUM(O441:O449)</f>
        <v>3033.7305318344997</v>
      </c>
      <c r="Q449" s="14">
        <v>330.564567272727</v>
      </c>
      <c r="R449" s="14">
        <f>+Q449*1.21</f>
        <v>399.98312639999966</v>
      </c>
      <c r="S449" s="14">
        <f>+SUM(R441:R449)</f>
        <v>5610.9180423069993</v>
      </c>
      <c r="T449" s="3">
        <v>6049.18</v>
      </c>
      <c r="U449" s="3">
        <f t="shared" si="6"/>
        <v>438.26195769300102</v>
      </c>
      <c r="V449" s="3"/>
      <c r="W449" s="14"/>
      <c r="X449" s="14"/>
      <c r="Y449" s="14"/>
      <c r="Z449" s="14"/>
      <c r="AA449" s="14"/>
      <c r="AB449" s="3" t="s">
        <v>2900</v>
      </c>
      <c r="AC449" s="12"/>
      <c r="AD449" s="12"/>
    </row>
    <row r="450" spans="1:30" s="15" customFormat="1" x14ac:dyDescent="0.25">
      <c r="A450" s="1" t="s">
        <v>740</v>
      </c>
      <c r="B450" s="1" t="s">
        <v>741</v>
      </c>
      <c r="C450" s="2">
        <v>44407</v>
      </c>
      <c r="D450" s="1" t="s">
        <v>742</v>
      </c>
      <c r="E450" s="1" t="s">
        <v>743</v>
      </c>
      <c r="F450" s="1"/>
      <c r="G450" s="1" t="s">
        <v>744</v>
      </c>
      <c r="H450" s="1" t="s">
        <v>745</v>
      </c>
      <c r="I450" s="3">
        <v>1</v>
      </c>
      <c r="J450" s="3">
        <v>225.9348</v>
      </c>
      <c r="K450" s="3">
        <f>+J450*I450*1.21</f>
        <v>273.38110799999998</v>
      </c>
      <c r="L450" s="3"/>
      <c r="M450" s="3"/>
      <c r="N450" s="3" t="s">
        <v>2892</v>
      </c>
      <c r="O450" s="3">
        <f>+K450</f>
        <v>273.38110799999998</v>
      </c>
      <c r="P450" s="3"/>
      <c r="Q450" s="3">
        <v>378.50634616694299</v>
      </c>
      <c r="R450" s="3">
        <f>+Q450*1.21</f>
        <v>457.99267886200101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1"/>
      <c r="AD450" s="1"/>
    </row>
    <row r="451" spans="1:30" s="15" customFormat="1" x14ac:dyDescent="0.25">
      <c r="A451" s="1" t="s">
        <v>946</v>
      </c>
      <c r="B451" s="1" t="s">
        <v>947</v>
      </c>
      <c r="C451" s="2">
        <v>44407</v>
      </c>
      <c r="D451" s="1" t="s">
        <v>948</v>
      </c>
      <c r="E451" s="1" t="s">
        <v>949</v>
      </c>
      <c r="F451" s="1"/>
      <c r="G451" s="1" t="s">
        <v>950</v>
      </c>
      <c r="H451" s="1" t="s">
        <v>951</v>
      </c>
      <c r="I451" s="3">
        <v>1</v>
      </c>
      <c r="J451" s="3">
        <v>361.54</v>
      </c>
      <c r="K451" s="3">
        <f>+J451*I451*1.21</f>
        <v>437.46340000000004</v>
      </c>
      <c r="L451" s="3"/>
      <c r="M451" s="3"/>
      <c r="N451" s="3" t="s">
        <v>2892</v>
      </c>
      <c r="O451" s="3">
        <f>+K451</f>
        <v>437.46340000000004</v>
      </c>
      <c r="P451" s="3"/>
      <c r="Q451" s="3">
        <v>604.95519429752096</v>
      </c>
      <c r="R451" s="3">
        <f>+Q451*1.21</f>
        <v>731.99578510000038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1"/>
      <c r="AD451" s="1"/>
    </row>
    <row r="452" spans="1:30" s="15" customFormat="1" x14ac:dyDescent="0.25">
      <c r="A452" s="1" t="s">
        <v>983</v>
      </c>
      <c r="B452" s="1" t="s">
        <v>984</v>
      </c>
      <c r="C452" s="2">
        <v>44407</v>
      </c>
      <c r="D452" s="1" t="s">
        <v>985</v>
      </c>
      <c r="E452" s="1" t="s">
        <v>986</v>
      </c>
      <c r="F452" s="1"/>
      <c r="G452" s="1" t="s">
        <v>987</v>
      </c>
      <c r="H452" s="1" t="s">
        <v>988</v>
      </c>
      <c r="I452" s="3">
        <v>1</v>
      </c>
      <c r="J452" s="3">
        <v>104.2966</v>
      </c>
      <c r="K452" s="3">
        <f>+J452*I452*1.21</f>
        <v>126.19888599999999</v>
      </c>
      <c r="L452" s="3"/>
      <c r="M452" s="3"/>
      <c r="N452" s="3" t="s">
        <v>2892</v>
      </c>
      <c r="O452" s="3">
        <f>+K452</f>
        <v>126.19888599999999</v>
      </c>
      <c r="P452" s="3"/>
      <c r="Q452" s="3">
        <v>174.370329928926</v>
      </c>
      <c r="R452" s="3">
        <f>+Q452*1.21</f>
        <v>210.98809921400044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1"/>
      <c r="AD452" s="1"/>
    </row>
    <row r="453" spans="1:30" s="15" customFormat="1" x14ac:dyDescent="0.25">
      <c r="A453" s="1" t="s">
        <v>1007</v>
      </c>
      <c r="B453" s="1" t="s">
        <v>1008</v>
      </c>
      <c r="C453" s="2">
        <v>44407</v>
      </c>
      <c r="D453" s="1" t="s">
        <v>1009</v>
      </c>
      <c r="E453" s="1" t="s">
        <v>1010</v>
      </c>
      <c r="F453" s="1"/>
      <c r="G453" s="1" t="s">
        <v>1011</v>
      </c>
      <c r="H453" s="1" t="s">
        <v>1012</v>
      </c>
      <c r="I453" s="3">
        <v>1</v>
      </c>
      <c r="J453" s="3">
        <v>262.9194</v>
      </c>
      <c r="K453" s="3">
        <f>+J453*I453*1.21</f>
        <v>318.132474</v>
      </c>
      <c r="L453" s="3"/>
      <c r="M453" s="3"/>
      <c r="N453" s="3" t="s">
        <v>2892</v>
      </c>
      <c r="O453" s="3">
        <f>+K453</f>
        <v>318.132474</v>
      </c>
      <c r="P453" s="3"/>
      <c r="Q453" s="3">
        <v>462.799919390909</v>
      </c>
      <c r="R453" s="3">
        <f>+Q453*1.21</f>
        <v>559.98790246299984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1"/>
      <c r="AD453" s="1"/>
    </row>
    <row r="454" spans="1:30" s="15" customFormat="1" x14ac:dyDescent="0.25">
      <c r="A454" s="1" t="s">
        <v>1097</v>
      </c>
      <c r="B454" s="1" t="s">
        <v>1098</v>
      </c>
      <c r="C454" s="2">
        <v>44407</v>
      </c>
      <c r="D454" s="1" t="s">
        <v>1099</v>
      </c>
      <c r="E454" s="1" t="s">
        <v>1100</v>
      </c>
      <c r="F454" s="1"/>
      <c r="G454" s="1" t="s">
        <v>1101</v>
      </c>
      <c r="H454" s="1" t="s">
        <v>1102</v>
      </c>
      <c r="I454" s="3">
        <v>1</v>
      </c>
      <c r="J454" s="3">
        <v>410.8578</v>
      </c>
      <c r="K454" s="3">
        <f>+J454*I454*1.21</f>
        <v>497.13793799999996</v>
      </c>
      <c r="L454" s="3"/>
      <c r="M454" s="3"/>
      <c r="N454" s="3" t="s">
        <v>2892</v>
      </c>
      <c r="O454" s="3">
        <f>+K454</f>
        <v>497.13793799999996</v>
      </c>
      <c r="P454" s="3"/>
      <c r="Q454" s="3">
        <v>694.20382096446303</v>
      </c>
      <c r="R454" s="3">
        <f>+Q454*1.21</f>
        <v>839.98662336700022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1"/>
      <c r="AD454" s="1"/>
    </row>
    <row r="455" spans="1:30" s="15" customFormat="1" x14ac:dyDescent="0.25">
      <c r="A455" s="1" t="s">
        <v>1181</v>
      </c>
      <c r="B455" s="1" t="s">
        <v>1182</v>
      </c>
      <c r="C455" s="2">
        <v>44407</v>
      </c>
      <c r="D455" s="1" t="s">
        <v>1183</v>
      </c>
      <c r="E455" s="1" t="s">
        <v>1184</v>
      </c>
      <c r="F455" s="1"/>
      <c r="G455" s="1" t="s">
        <v>1185</v>
      </c>
      <c r="H455" s="1" t="s">
        <v>1186</v>
      </c>
      <c r="I455" s="3">
        <v>8</v>
      </c>
      <c r="J455" s="3">
        <v>271.13819999999998</v>
      </c>
      <c r="K455" s="3">
        <f>+J455*I455*1.21</f>
        <v>2624.6177759999996</v>
      </c>
      <c r="L455" s="3"/>
      <c r="M455" s="3"/>
      <c r="N455" s="3" t="s">
        <v>2892</v>
      </c>
      <c r="O455" s="3">
        <f>+K455</f>
        <v>2624.6177759999996</v>
      </c>
      <c r="P455" s="3"/>
      <c r="Q455" s="3">
        <v>3636.2558474181801</v>
      </c>
      <c r="R455" s="3">
        <f>+Q455*1.21</f>
        <v>4399.8695753759976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1"/>
      <c r="AD455" s="1"/>
    </row>
    <row r="456" spans="1:30" s="15" customFormat="1" x14ac:dyDescent="0.25">
      <c r="A456" s="1" t="s">
        <v>1201</v>
      </c>
      <c r="B456" s="1" t="s">
        <v>1202</v>
      </c>
      <c r="C456" s="2">
        <v>44407</v>
      </c>
      <c r="D456" s="1" t="s">
        <v>1203</v>
      </c>
      <c r="E456" s="1" t="s">
        <v>1204</v>
      </c>
      <c r="F456" s="1"/>
      <c r="G456" s="1" t="s">
        <v>1205</v>
      </c>
      <c r="H456" s="1" t="s">
        <v>1206</v>
      </c>
      <c r="I456" s="3">
        <v>2</v>
      </c>
      <c r="J456" s="3">
        <v>493.04579999999999</v>
      </c>
      <c r="K456" s="3">
        <f>+J456*I456*1.21</f>
        <v>1193.170836</v>
      </c>
      <c r="L456" s="3"/>
      <c r="M456" s="3"/>
      <c r="N456" s="3" t="s">
        <v>2892</v>
      </c>
      <c r="O456" s="3">
        <f>+K456</f>
        <v>1193.170836</v>
      </c>
      <c r="P456" s="3"/>
      <c r="Q456" s="3">
        <v>1651.2201952958701</v>
      </c>
      <c r="R456" s="3">
        <f>+Q456*1.21</f>
        <v>1997.9764363080028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1"/>
      <c r="AD456" s="1"/>
    </row>
    <row r="457" spans="1:30" s="15" customFormat="1" x14ac:dyDescent="0.25">
      <c r="A457" s="1" t="s">
        <v>1488</v>
      </c>
      <c r="B457" s="1" t="s">
        <v>1489</v>
      </c>
      <c r="C457" s="2">
        <v>44407</v>
      </c>
      <c r="D457" s="1" t="s">
        <v>1490</v>
      </c>
      <c r="E457" s="1" t="s">
        <v>1491</v>
      </c>
      <c r="F457" s="1">
        <v>3431</v>
      </c>
      <c r="G457" s="1" t="s">
        <v>1492</v>
      </c>
      <c r="H457" s="1" t="s">
        <v>1493</v>
      </c>
      <c r="I457" s="3">
        <v>1</v>
      </c>
      <c r="J457" s="3">
        <v>199.19520661157</v>
      </c>
      <c r="K457" s="3">
        <f>+J457*I457*1.21</f>
        <v>241.0261999999997</v>
      </c>
      <c r="L457" s="3"/>
      <c r="M457" s="14">
        <f>+K457*0.85</f>
        <v>204.87226999999973</v>
      </c>
      <c r="N457" s="3">
        <f>+M457*0.95</f>
        <v>194.62865649999972</v>
      </c>
      <c r="O457" s="14">
        <f>+N457-(N457*9.09/100)</f>
        <v>176.93691162414976</v>
      </c>
      <c r="P457" s="3">
        <f>+SUM(O450:O457)</f>
        <v>5647.0393296241491</v>
      </c>
      <c r="Q457" s="3">
        <v>368.58881836198299</v>
      </c>
      <c r="R457" s="3">
        <f>+Q457*1.21</f>
        <v>445.99247021799943</v>
      </c>
      <c r="S457" s="3">
        <f>+SUM(R450:R457)</f>
        <v>9644.7895709080021</v>
      </c>
      <c r="T457" s="3">
        <v>10083.11</v>
      </c>
      <c r="U457" s="3">
        <f t="shared" ref="U457:U463" si="7">+T457-S457</f>
        <v>438.32042909199845</v>
      </c>
      <c r="V457" s="3"/>
      <c r="W457" s="3"/>
      <c r="X457" s="3"/>
      <c r="Y457" s="3"/>
      <c r="Z457" s="3"/>
      <c r="AA457" s="3"/>
      <c r="AB457" s="3" t="s">
        <v>2900</v>
      </c>
      <c r="AC457" s="1"/>
      <c r="AD457" s="1"/>
    </row>
    <row r="458" spans="1:30" s="15" customFormat="1" x14ac:dyDescent="0.25">
      <c r="A458" s="1" t="s">
        <v>273</v>
      </c>
      <c r="B458" s="1" t="s">
        <v>274</v>
      </c>
      <c r="C458" s="2">
        <v>44407</v>
      </c>
      <c r="D458" s="1" t="s">
        <v>275</v>
      </c>
      <c r="E458" s="1" t="s">
        <v>276</v>
      </c>
      <c r="F458" s="1"/>
      <c r="G458" s="1" t="s">
        <v>277</v>
      </c>
      <c r="H458" s="1" t="s">
        <v>278</v>
      </c>
      <c r="I458" s="3">
        <v>2</v>
      </c>
      <c r="J458" s="3">
        <v>228.170165289256</v>
      </c>
      <c r="K458" s="3">
        <f>+J458*I458*1.21</f>
        <v>552.17179999999951</v>
      </c>
      <c r="L458" s="3"/>
      <c r="M458" s="3"/>
      <c r="N458" s="3">
        <f>+K458*0.95</f>
        <v>524.56320999999946</v>
      </c>
      <c r="O458" s="3">
        <f>+N458-(N458*9.09/100)</f>
        <v>476.8804142109995</v>
      </c>
      <c r="P458" s="3"/>
      <c r="Q458" s="3">
        <v>844.59924723801601</v>
      </c>
      <c r="R458" s="3">
        <f>+Q458*1.21</f>
        <v>1021.9650891579994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1"/>
      <c r="AD458" s="1"/>
    </row>
    <row r="459" spans="1:30" s="15" customFormat="1" x14ac:dyDescent="0.25">
      <c r="A459" s="1" t="s">
        <v>1055</v>
      </c>
      <c r="B459" s="1" t="s">
        <v>1056</v>
      </c>
      <c r="C459" s="2">
        <v>44407</v>
      </c>
      <c r="D459" s="1" t="s">
        <v>1057</v>
      </c>
      <c r="E459" s="1" t="s">
        <v>1058</v>
      </c>
      <c r="F459" s="1"/>
      <c r="G459" s="1" t="s">
        <v>1059</v>
      </c>
      <c r="H459" s="1" t="s">
        <v>1060</v>
      </c>
      <c r="I459" s="3">
        <v>6</v>
      </c>
      <c r="J459" s="3">
        <v>295.79000000000002</v>
      </c>
      <c r="K459" s="3">
        <f>+J459*I459*1.21</f>
        <v>2147.4354000000003</v>
      </c>
      <c r="L459" s="3"/>
      <c r="M459" s="3"/>
      <c r="N459" s="3" t="s">
        <v>2892</v>
      </c>
      <c r="O459" s="3">
        <f>+K459</f>
        <v>2147.4354000000003</v>
      </c>
      <c r="P459" s="3"/>
      <c r="Q459" s="3">
        <v>2727.2186977190099</v>
      </c>
      <c r="R459" s="3">
        <f>+Q459*1.21</f>
        <v>3299.934624240002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1"/>
      <c r="AD459" s="1"/>
    </row>
    <row r="460" spans="1:30" s="15" customFormat="1" x14ac:dyDescent="0.25">
      <c r="A460" s="1" t="s">
        <v>1061</v>
      </c>
      <c r="B460" s="1" t="s">
        <v>1062</v>
      </c>
      <c r="C460" s="2">
        <v>44407</v>
      </c>
      <c r="D460" s="1" t="s">
        <v>1063</v>
      </c>
      <c r="E460" s="1" t="s">
        <v>1064</v>
      </c>
      <c r="F460" s="1"/>
      <c r="G460" s="1" t="s">
        <v>1065</v>
      </c>
      <c r="H460" s="1" t="s">
        <v>1066</v>
      </c>
      <c r="I460" s="3">
        <v>6</v>
      </c>
      <c r="J460" s="3">
        <v>197.16900000000001</v>
      </c>
      <c r="K460" s="3">
        <f>+J460*I460*1.21</f>
        <v>1431.44694</v>
      </c>
      <c r="L460" s="3"/>
      <c r="M460" s="3"/>
      <c r="N460" s="3" t="s">
        <v>2892</v>
      </c>
      <c r="O460" s="3">
        <f>+K460</f>
        <v>1431.44694</v>
      </c>
      <c r="P460" s="3"/>
      <c r="Q460" s="3">
        <v>1978.4670578876</v>
      </c>
      <c r="R460" s="3">
        <f>+Q460*1.21</f>
        <v>2393.9451400439962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1"/>
      <c r="AD460" s="1"/>
    </row>
    <row r="461" spans="1:30" x14ac:dyDescent="0.25">
      <c r="A461" s="1" t="s">
        <v>1392</v>
      </c>
      <c r="B461" s="1" t="s">
        <v>1393</v>
      </c>
      <c r="C461" s="2">
        <v>44407</v>
      </c>
      <c r="D461" s="1" t="s">
        <v>1394</v>
      </c>
      <c r="E461" s="1" t="s">
        <v>1395</v>
      </c>
      <c r="F461" s="1"/>
      <c r="G461" s="1" t="s">
        <v>1396</v>
      </c>
      <c r="H461" s="1" t="s">
        <v>1397</v>
      </c>
      <c r="I461" s="3">
        <v>1</v>
      </c>
      <c r="J461" s="3">
        <v>218.01305785124001</v>
      </c>
      <c r="K461" s="3">
        <f>+J461*I461*1.21</f>
        <v>263.79580000000038</v>
      </c>
      <c r="L461" s="3"/>
      <c r="M461" s="14">
        <f>+K461*0.85</f>
        <v>224.22643000000031</v>
      </c>
      <c r="N461" s="3">
        <f>+M461*0.95</f>
        <v>213.01510850000028</v>
      </c>
      <c r="O461" s="14">
        <f>+N461-(N461*9.09/100)</f>
        <v>193.65203513735025</v>
      </c>
      <c r="P461" s="3"/>
      <c r="Q461" s="3">
        <v>403.30017558843002</v>
      </c>
      <c r="R461" s="3">
        <f>+Q461*1.21</f>
        <v>487.99321246200032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1"/>
      <c r="AD461" s="1"/>
    </row>
    <row r="462" spans="1:30" x14ac:dyDescent="0.25">
      <c r="A462" s="12" t="s">
        <v>2785</v>
      </c>
      <c r="B462" s="12" t="s">
        <v>2786</v>
      </c>
      <c r="C462" s="13">
        <v>44407</v>
      </c>
      <c r="D462" s="12" t="s">
        <v>2787</v>
      </c>
      <c r="E462" s="12" t="s">
        <v>2788</v>
      </c>
      <c r="F462" s="12"/>
      <c r="G462" s="12" t="s">
        <v>2789</v>
      </c>
      <c r="H462" s="12" t="s">
        <v>2790</v>
      </c>
      <c r="I462" s="14">
        <v>1</v>
      </c>
      <c r="J462" s="14">
        <v>123.6692</v>
      </c>
      <c r="K462" s="14">
        <f>+J462*I462*1.21</f>
        <v>149.63973200000001</v>
      </c>
      <c r="L462" s="14"/>
      <c r="M462" s="14"/>
      <c r="N462" s="3" t="s">
        <v>2892</v>
      </c>
      <c r="O462" s="3">
        <f>+K462</f>
        <v>149.63973200000001</v>
      </c>
      <c r="P462" s="14"/>
      <c r="Q462" s="14">
        <v>454.53983799834702</v>
      </c>
      <c r="R462" s="14">
        <f>+Q462*1.21</f>
        <v>549.99320397799988</v>
      </c>
      <c r="S462" s="14"/>
      <c r="T462" s="3"/>
      <c r="U462" s="3"/>
      <c r="V462" s="14"/>
      <c r="W462" s="14"/>
      <c r="X462" s="14"/>
      <c r="Y462" s="14"/>
      <c r="Z462" s="14"/>
      <c r="AA462" s="14"/>
      <c r="AB462" s="14"/>
      <c r="AC462" s="12"/>
      <c r="AD462" s="12"/>
    </row>
    <row r="463" spans="1:30" x14ac:dyDescent="0.25">
      <c r="A463" s="12" t="s">
        <v>2849</v>
      </c>
      <c r="B463" s="12" t="s">
        <v>2850</v>
      </c>
      <c r="C463" s="13">
        <v>44407</v>
      </c>
      <c r="D463" s="12" t="s">
        <v>2851</v>
      </c>
      <c r="E463" s="12" t="s">
        <v>2852</v>
      </c>
      <c r="F463" s="12">
        <v>3432</v>
      </c>
      <c r="G463" s="12" t="s">
        <v>2853</v>
      </c>
      <c r="H463" s="12" t="s">
        <v>2854</v>
      </c>
      <c r="I463" s="14">
        <v>1</v>
      </c>
      <c r="J463" s="14">
        <v>137.67840000000001</v>
      </c>
      <c r="K463" s="14">
        <f>+J463*I463*1.21</f>
        <v>166.59086400000001</v>
      </c>
      <c r="L463" s="14"/>
      <c r="M463" s="14"/>
      <c r="N463" s="3" t="s">
        <v>2892</v>
      </c>
      <c r="O463" s="3">
        <f>+K463</f>
        <v>166.59086400000001</v>
      </c>
      <c r="P463" s="14">
        <f>+O463+O462+O461+O460+O459+O458</f>
        <v>4565.6453853483499</v>
      </c>
      <c r="Q463" s="14">
        <v>330.564567272727</v>
      </c>
      <c r="R463" s="14">
        <f>+Q463*1.21</f>
        <v>399.98312639999966</v>
      </c>
      <c r="S463" s="14">
        <f>+R463+R462+R461+R460+R459+R458</f>
        <v>8153.8143962819977</v>
      </c>
      <c r="T463" s="3">
        <v>8592.1</v>
      </c>
      <c r="U463" s="3">
        <f t="shared" si="7"/>
        <v>438.28560371800268</v>
      </c>
      <c r="V463" s="3"/>
      <c r="W463" s="14"/>
      <c r="X463" s="14"/>
      <c r="Y463" s="14"/>
      <c r="Z463" s="14"/>
      <c r="AA463" s="14"/>
      <c r="AB463" s="3" t="s">
        <v>2900</v>
      </c>
      <c r="AC463" s="12"/>
      <c r="AD463" s="12"/>
    </row>
    <row r="464" spans="1:30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7"/>
      <c r="L464" s="16"/>
      <c r="M464" s="16"/>
      <c r="N464" s="19" t="s">
        <v>2895</v>
      </c>
      <c r="O464" s="8">
        <f>+O466-O465</f>
        <v>214101.50715005817</v>
      </c>
      <c r="P464" s="17"/>
      <c r="Q464" s="18" t="s">
        <v>2881</v>
      </c>
      <c r="R464" s="17">
        <f>SUBTOTAL(9,R2:R463)</f>
        <v>425686.59260166902</v>
      </c>
      <c r="S464" s="17">
        <f>SUM(S2:S463)</f>
        <v>428686.59260166896</v>
      </c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8" t="s">
        <v>2894</v>
      </c>
      <c r="O465" s="16">
        <v>5250</v>
      </c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8" t="s">
        <v>2893</v>
      </c>
      <c r="O466" s="17">
        <f>SUM(O2:O463)</f>
        <v>219351.50715005817</v>
      </c>
      <c r="P466" s="16" t="s">
        <v>2896</v>
      </c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</sheetData>
  <autoFilter ref="A1:AD466"/>
  <sortState ref="A2:AC471">
    <sortCondition ref="C2:C467"/>
    <sortCondition ref="G2:G46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dcterms:created xsi:type="dcterms:W3CDTF">2006-10-02T04:59:59Z</dcterms:created>
  <dcterms:modified xsi:type="dcterms:W3CDTF">2021-11-09T15:33:15Z</dcterms:modified>
</cp:coreProperties>
</file>